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provincieutrecht.sharepoint.com/sites/smnwk-INK-EANO/Gedeelde documenten/Dossiers/20236 - Netwerk Infrastructure as a Service/12B. Onderhandelingsronde 1/"/>
    </mc:Choice>
  </mc:AlternateContent>
  <xr:revisionPtr revIDLastSave="0" documentId="8_{215BE49A-DC75-44AD-8301-98490EB59089}" xr6:coauthVersionLast="47" xr6:coauthVersionMax="47" xr10:uidLastSave="{00000000-0000-0000-0000-000000000000}"/>
  <workbookProtection workbookAlgorithmName="SHA-512" workbookHashValue="zn5QIDcKK1cqVvSlKMiaSeO2//caTYqaizIHnF5fv+43I4fc1PWCAhnRi9COgJr8s65+ZZKo0vtegy4mwIepHg==" workbookSaltValue="uxSM5zYgxOhbwVsgMlumKA==" workbookSpinCount="100000" lockStructure="1"/>
  <bookViews>
    <workbookView xWindow="-28920" yWindow="-75" windowWidth="29040" windowHeight="15720" firstSheet="1" activeTab="3" xr2:uid="{56C562CF-A63F-433C-A9F2-760F133B2D77}"/>
  </bookViews>
  <sheets>
    <sheet name="Voorblad" sheetId="8" r:id="rId1"/>
    <sheet name="Totaal" sheetId="2" r:id="rId2"/>
    <sheet name="Migratie+Eenmalig" sheetId="1" r:id="rId3"/>
    <sheet name="Operationele kosten" sheetId="3" r:id="rId4"/>
    <sheet name="Meerwerk uurtarieven" sheetId="4" r:id="rId5"/>
  </sheets>
  <definedNames>
    <definedName name="_xlnm.Print_Area" localSheetId="4">'Meerwerk uurtarieven'!$B$2:$F$24</definedName>
    <definedName name="_xlnm.Print_Area" localSheetId="2">'Migratie+Eenmalig'!$B$3:$D$14</definedName>
    <definedName name="_xlnm.Print_Area" localSheetId="3">'Operationele kosten'!$B$2:$O$36</definedName>
    <definedName name="_xlnm.Print_Area" localSheetId="0">Voorblad!$B$1:$J$25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3" l="1"/>
  <c r="F4" i="3"/>
  <c r="G4" i="3"/>
  <c r="H4" i="3"/>
  <c r="I4" i="3"/>
  <c r="J4" i="3"/>
  <c r="K4" i="3"/>
  <c r="L4" i="3"/>
  <c r="M4" i="3"/>
  <c r="N4" i="3"/>
  <c r="J5" i="3"/>
  <c r="K5" i="3"/>
  <c r="L5" i="3"/>
  <c r="M5" i="3"/>
  <c r="N5" i="3"/>
  <c r="J6" i="3"/>
  <c r="K6" i="3"/>
  <c r="L6" i="3"/>
  <c r="M6" i="3"/>
  <c r="N6" i="3"/>
  <c r="J7" i="3"/>
  <c r="K7" i="3"/>
  <c r="L7" i="3"/>
  <c r="M7" i="3"/>
  <c r="N7" i="3"/>
  <c r="J8" i="3"/>
  <c r="K8" i="3"/>
  <c r="L8" i="3"/>
  <c r="M8" i="3"/>
  <c r="N8" i="3"/>
  <c r="J9" i="3"/>
  <c r="K9" i="3"/>
  <c r="L9" i="3"/>
  <c r="M9" i="3"/>
  <c r="N9" i="3"/>
  <c r="J10" i="3"/>
  <c r="K10" i="3"/>
  <c r="L10" i="3"/>
  <c r="M10" i="3"/>
  <c r="N10" i="3"/>
  <c r="J11" i="3"/>
  <c r="K11" i="3"/>
  <c r="L11" i="3"/>
  <c r="M11" i="3"/>
  <c r="N11" i="3"/>
  <c r="J12" i="3"/>
  <c r="K12" i="3"/>
  <c r="L12" i="3"/>
  <c r="M12" i="3"/>
  <c r="N12" i="3"/>
  <c r="J13" i="3"/>
  <c r="K13" i="3"/>
  <c r="L13" i="3"/>
  <c r="M13" i="3"/>
  <c r="N13" i="3"/>
  <c r="J14" i="3"/>
  <c r="K14" i="3"/>
  <c r="L14" i="3"/>
  <c r="M14" i="3"/>
  <c r="N14" i="3"/>
  <c r="J15" i="3"/>
  <c r="K15" i="3"/>
  <c r="L15" i="3"/>
  <c r="M15" i="3"/>
  <c r="N15" i="3"/>
  <c r="J16" i="3"/>
  <c r="K16" i="3"/>
  <c r="L16" i="3"/>
  <c r="M16" i="3"/>
  <c r="N16" i="3"/>
  <c r="J17" i="3"/>
  <c r="K17" i="3"/>
  <c r="L17" i="3"/>
  <c r="M17" i="3"/>
  <c r="N17" i="3"/>
  <c r="J18" i="3"/>
  <c r="K18" i="3"/>
  <c r="L18" i="3"/>
  <c r="M18" i="3"/>
  <c r="N18" i="3"/>
  <c r="J19" i="3"/>
  <c r="K19" i="3"/>
  <c r="L19" i="3"/>
  <c r="M19" i="3"/>
  <c r="N19" i="3"/>
  <c r="J20" i="3"/>
  <c r="K20" i="3"/>
  <c r="L20" i="3"/>
  <c r="M20" i="3"/>
  <c r="N20" i="3"/>
  <c r="I16" i="3" l="1"/>
  <c r="H16" i="3"/>
  <c r="G16" i="3"/>
  <c r="F16" i="3"/>
  <c r="E16" i="3"/>
  <c r="I15" i="3"/>
  <c r="H15" i="3"/>
  <c r="G15" i="3"/>
  <c r="F15" i="3"/>
  <c r="E15" i="3"/>
  <c r="I14" i="3"/>
  <c r="H14" i="3"/>
  <c r="G14" i="3"/>
  <c r="F14" i="3"/>
  <c r="E14" i="3"/>
  <c r="I13" i="3"/>
  <c r="H13" i="3"/>
  <c r="G13" i="3"/>
  <c r="F13" i="3"/>
  <c r="E13" i="3"/>
  <c r="I17" i="3"/>
  <c r="H17" i="3"/>
  <c r="G17" i="3"/>
  <c r="F17" i="3"/>
  <c r="E17" i="3"/>
  <c r="I19" i="3"/>
  <c r="H19" i="3"/>
  <c r="G19" i="3"/>
  <c r="F19" i="3"/>
  <c r="E19" i="3"/>
  <c r="I18" i="3"/>
  <c r="H18" i="3"/>
  <c r="G18" i="3"/>
  <c r="F18" i="3"/>
  <c r="E18" i="3"/>
  <c r="D8" i="1"/>
  <c r="D7" i="1"/>
  <c r="D6" i="1"/>
  <c r="D5" i="1"/>
  <c r="D4" i="1"/>
  <c r="I12" i="3"/>
  <c r="H12" i="3"/>
  <c r="G12" i="3"/>
  <c r="F12" i="3"/>
  <c r="E12" i="3"/>
  <c r="I11" i="3"/>
  <c r="H11" i="3"/>
  <c r="G11" i="3"/>
  <c r="F11" i="3"/>
  <c r="E11" i="3"/>
  <c r="E5" i="3"/>
  <c r="F5" i="3"/>
  <c r="G5" i="3"/>
  <c r="H5" i="3"/>
  <c r="I5" i="3"/>
  <c r="I20" i="3"/>
  <c r="H20" i="3"/>
  <c r="G20" i="3"/>
  <c r="I10" i="3"/>
  <c r="H10" i="3"/>
  <c r="G10" i="3"/>
  <c r="I9" i="3"/>
  <c r="H9" i="3"/>
  <c r="G9" i="3"/>
  <c r="I8" i="3"/>
  <c r="H8" i="3"/>
  <c r="G8" i="3"/>
  <c r="I7" i="3"/>
  <c r="H7" i="3"/>
  <c r="G7" i="3"/>
  <c r="I6" i="3"/>
  <c r="H6" i="3"/>
  <c r="G6" i="3"/>
  <c r="F20" i="3"/>
  <c r="F10" i="3"/>
  <c r="F9" i="3"/>
  <c r="F8" i="3"/>
  <c r="F7" i="3"/>
  <c r="F6" i="3"/>
  <c r="E20" i="3"/>
  <c r="E10" i="3"/>
  <c r="E9" i="3"/>
  <c r="E8" i="3"/>
  <c r="E7" i="3"/>
  <c r="E6" i="3"/>
  <c r="O14" i="3" l="1"/>
  <c r="O16" i="3"/>
  <c r="O13" i="3"/>
  <c r="O15" i="3"/>
  <c r="O19" i="3"/>
  <c r="O17" i="3"/>
  <c r="O18" i="3"/>
  <c r="O11" i="3"/>
  <c r="O12" i="3"/>
  <c r="O5" i="3"/>
  <c r="O4" i="3"/>
  <c r="C11" i="4"/>
  <c r="D9" i="4"/>
  <c r="M21" i="3" l="1"/>
  <c r="O20" i="3" l="1"/>
  <c r="O10" i="3"/>
  <c r="O9" i="3"/>
  <c r="O8" i="3"/>
  <c r="O7" i="3"/>
  <c r="O6" i="3"/>
  <c r="N21" i="3"/>
  <c r="L21" i="3"/>
  <c r="K21" i="3"/>
  <c r="J21" i="3"/>
  <c r="I21" i="3"/>
  <c r="H21" i="3"/>
  <c r="G21" i="3"/>
  <c r="F21" i="3"/>
  <c r="E21" i="3"/>
  <c r="C9" i="1"/>
  <c r="C3" i="2" l="1"/>
  <c r="C10" i="1"/>
  <c r="C20" i="4"/>
  <c r="F20" i="4" s="1"/>
  <c r="C19" i="4"/>
  <c r="F19" i="4" s="1"/>
  <c r="C18" i="4"/>
  <c r="F18" i="4" s="1"/>
  <c r="C17" i="4"/>
  <c r="F17" i="4" s="1"/>
  <c r="C16" i="4"/>
  <c r="F16" i="4" s="1"/>
  <c r="C15" i="4"/>
  <c r="F15" i="4" s="1"/>
  <c r="O21" i="3"/>
  <c r="C4" i="2" s="1"/>
  <c r="F21" i="4" l="1"/>
  <c r="C5" i="2" s="1"/>
  <c r="C6" i="2" s="1"/>
  <c r="F17" i="8" s="1"/>
</calcChain>
</file>

<file path=xl/sharedStrings.xml><?xml version="1.0" encoding="utf-8"?>
<sst xmlns="http://schemas.openxmlformats.org/spreadsheetml/2006/main" count="85" uniqueCount="72">
  <si>
    <t>Aanbesteding Netwerk Infrastructure as a Service (NIaaS)
Provincie Utrecht (Kenmerk: 20236 )</t>
  </si>
  <si>
    <t xml:space="preserve">
Dit is het Prijzenblad.
U vult, in de tabbladen met de gele labels, in de geel gekleurde velden, uw prijzen in:
- Migratie + Eenmalig
- Operationele kosten
- Meerwerk uurtarieven
De prijzen die u invult in dit Prijzenblad vormen de enige vergoedingen voor uitvoering van de overeenkomst. De prijzen zijn vast, (behoudens indexatie conform de bepalingen van de aanbestedingsstukken), zijn exclusief BTW, en dienen voor het overige alles inclusief te zijn.	
In het tabblad "Totaal" wordt volgens het in dit Prijzenblad ingebouwde model de "Fictieve Prijs" berekend welke uitkomst het Gunningscriterium "Prijs"	 vormt. 						
U dient dit prijzenblad in te dienen als
- Excel file; en tevens als 
- Pdf-file (alle tabbladen)
U dient de Pdf-file te ondertekenen. Dit mag met een 'natte' handtekening, en mag via een elektronisch handtekening.
U kunt eenvoudig alle tabbladen (als Pdf) afdrukken middels Bestand / Afdrukken, als printer een "Print naar Pdf" priniter te kiezen en vervolgens in de afdrukinstellingen "hele werkmap afdrukken" te kiezen.
</t>
  </si>
  <si>
    <t xml:space="preserve">De modelmatig berekende 'fictieve prijs' bedraagt: </t>
  </si>
  <si>
    <t>Naam Inschrijver</t>
  </si>
  <si>
    <t>Ingevuld door (naam en functie)</t>
  </si>
  <si>
    <t xml:space="preserve">Datum </t>
  </si>
  <si>
    <t>Handtekening</t>
  </si>
  <si>
    <t>Subtotalen</t>
  </si>
  <si>
    <t>Bedrag</t>
  </si>
  <si>
    <t>Migratie &amp; Eenmalige kosten</t>
  </si>
  <si>
    <t>Operationele kosten</t>
  </si>
  <si>
    <t>Changes &amp; Consultancy</t>
  </si>
  <si>
    <t>Totale 'Fictieve Prijs'</t>
  </si>
  <si>
    <t>Instructies</t>
  </si>
  <si>
    <t xml:space="preserve">Dit is het totaal-blad.
Na invulling van uw prijzen op de andere (gele) tab-bladen wordt op dit "Totaal" blad, in de rood gemarkeerde cel C8, de Fictieve Prijs ("vergelijkingprijs") zichtbaar die voor het gunningscriterium Prijs van de deze aanbesteding wordt gebruikt.
</t>
  </si>
  <si>
    <t>Activiteit</t>
  </si>
  <si>
    <t>Prijs (eenmalig)</t>
  </si>
  <si>
    <t>Maximumbedrag Prijs</t>
  </si>
  <si>
    <t>Inventarisatie</t>
  </si>
  <si>
    <t>Detail ontwerp</t>
  </si>
  <si>
    <t>Plan van Aanpak (definitief)</t>
  </si>
  <si>
    <t>Implementatie, migratie &amp; oplevering</t>
  </si>
  <si>
    <t>Inrichting beheer, incl SLA, DAP, DFA, Exit-plan</t>
  </si>
  <si>
    <t>Maximum totaalbedrag</t>
  </si>
  <si>
    <t>Inschrijver dient in de geel gemarkeerde velden haar prijzen in te vullen voor de genoemde eenmalige activiteiten.
De op te geven prijzen dienen alle kosten te omvatten ten aanzien van de migratie en andere eenmalige kosten.
U kunt echter geen hogere prijzen opgeven dan de maximumbedragen in kolom D, welke door Aanbestedende dienst zijn bepaald, (en verhoogd n.a.v. NvI vraag 228). Ingeval van kosten die het maximumbedrag overstijgen dient Inschrijver het meerdere te verwerken in de prijzen voor Operationele kosten. 
Let op: Het Maximum totaalbedrag mag echter niet hoger zijn dan  € 165.000, terwijl de optelling  van de afzonderlijke maximumbedragen van de activiteiten €189,750 zou kunnen zijn. Inschrijver kan dus niet bij alle activiteiten het maximumbedrag invullen.
Negatieve prijzen zijn niet toegestaan.
Alle prijzen zijn Exclusief BTW.</t>
  </si>
  <si>
    <t xml:space="preserve"> Contractaanvang gerekend vanaf afronding migratie ( assumptie is 6 maanden na aanvang)</t>
  </si>
  <si>
    <t>Verrekeningselement</t>
  </si>
  <si>
    <t>Prijs/maand</t>
  </si>
  <si>
    <t>Aantal stuks toegepast volgens HLD</t>
  </si>
  <si>
    <t>Jaar 1</t>
  </si>
  <si>
    <t>Jaar 2</t>
  </si>
  <si>
    <t>Jaar 3</t>
  </si>
  <si>
    <t>Jaar 4</t>
  </si>
  <si>
    <t>Jaar 5</t>
  </si>
  <si>
    <t>Jaar 6</t>
  </si>
  <si>
    <t>Jaar 7</t>
  </si>
  <si>
    <t>Jaar 8</t>
  </si>
  <si>
    <t>Jaar 9</t>
  </si>
  <si>
    <t>Jaar 10</t>
  </si>
  <si>
    <t>Subtotaal</t>
  </si>
  <si>
    <t>Basis fee (vast)</t>
  </si>
  <si>
    <t>Firewall</t>
  </si>
  <si>
    <t>Core switch</t>
  </si>
  <si>
    <t>Access switch - Variant A</t>
  </si>
  <si>
    <t>Access switch - Variant B</t>
  </si>
  <si>
    <t>Wireless Access Point</t>
  </si>
  <si>
    <t>WLAN Controller</t>
  </si>
  <si>
    <t>Network Access Controller</t>
  </si>
  <si>
    <t>[Element naar keuze door Inschrijver]</t>
  </si>
  <si>
    <t>Uurtarieven voor meerwerk</t>
  </si>
  <si>
    <t>Rol</t>
  </si>
  <si>
    <t>Tarief/uur</t>
  </si>
  <si>
    <t>Weging (%)</t>
  </si>
  <si>
    <t>Projectleider changes en projecten</t>
  </si>
  <si>
    <t>Engineer</t>
  </si>
  <si>
    <t>Senior Engineer</t>
  </si>
  <si>
    <t>Architect</t>
  </si>
  <si>
    <t>Montage</t>
  </si>
  <si>
    <t>Mix van uurtarieven</t>
  </si>
  <si>
    <t>Fictieve berekening van meerwerk voor gunningsmodel</t>
  </si>
  <si>
    <t>Omschrijving</t>
  </si>
  <si>
    <t>Kosten</t>
  </si>
  <si>
    <t>Aantal/jaar</t>
  </si>
  <si>
    <t>Aantal jaren</t>
  </si>
  <si>
    <t>Offerte klein meerwerk</t>
  </si>
  <si>
    <t>Offerte Middel meerwerk</t>
  </si>
  <si>
    <t>Offerte Project meerwerk</t>
  </si>
  <si>
    <t>Uitvoering klein meerwerk (1-4 uur)</t>
  </si>
  <si>
    <t>Uitvoering middel meerwerk (4-16 uur)</t>
  </si>
  <si>
    <t>Uitvoering project meerwerk (16+ uur)</t>
  </si>
  <si>
    <t>Inschrijver dient in de geel gemarkeerde velden haar prijzen per uur in te vullen voor de aangegeven rollen. Deze uurtarieven zijn (slechts) van toepassing op meerwerk t.o.v. hetgeen in de aanbestedingsstukken is bepaald en tevens t.o.v. hetgeen door Inschrijver is aangeboden in diens Inschrijving. 
De op te geven uurtarieven dienen alle kosten te omvatten, zoals ook sociale lasten, reiskosten en reistijd,  (met uitzondering van de kosten die op de andere tabbladen worden opgegeven). De op te geven bedragen dienen positief te zijn en mogen maximaal €200 per uur bedragen.
Alle prijzen zijn Exclusief BTW.</t>
  </si>
  <si>
    <t xml:space="preserve">In de kolom C dient Inschrijver, in de geel gemarkeerde velden, haar prijzen per maand per stuk in te vullen voor de genoemde verrekeningselementen. 
Er kunnen door Inschrijver zelf maximaal 9 additionele verrekeningselementen toegevoegd worden, indien gewenst. 
In de kolom D dient Inschrijver, in de oranje gemarkeerde velden de aantallen in te vullen van de desbetreffende apparatuur, zoals bepaald in haar High Level Design.
De op te geven prijzen per maand per stuk dienen alle kosten te omvatten, (met uitzondering van de kosten die op de andere tabbladen worden opgegeven).
Alle prijzen zijn Exclusief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</si>
</sst>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2]\ * #,##0.00_ ;_ [$€-2]\ * \-#,##0.00_ ;_ [$€-2]\ * &quot;-&quot;??_ ;_ @_ "/>
    <numFmt numFmtId="165" formatCode="_ [$€-413]\ * #,##0.00_ ;_ [$€-413]\ * \-#,##0.00_ ;_ [$€-413]\ * &quot;-&quot;??_ ;_ @_ "/>
    <numFmt numFmtId="166" formatCode="[$-413]d\ mmmm\ yyyy;@"/>
    <numFmt numFmtId="167" formatCode="0.0%"/>
    <numFmt numFmtId="168" formatCode="#,##0_ ;[Red]\-#,##0\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u/>
      <sz val="11"/>
      <color theme="1"/>
      <name val="Calibri"/>
      <family val="2"/>
      <scheme val="minor"/>
    </font>
    <font>
      <sz val="9"/>
      <color theme="1"/>
      <name val="Verdana"/>
      <family val="2"/>
    </font>
    <font>
      <b/>
      <sz val="16"/>
      <color theme="1"/>
      <name val="Calibri"/>
      <family val="2"/>
      <scheme val="minor"/>
    </font>
    <font>
      <sz val="11"/>
      <name val="Calibri"/>
      <family val="2"/>
      <scheme val="minor"/>
    </font>
    <font>
      <sz val="9"/>
      <color theme="1"/>
      <name val="Calibri"/>
      <family val="2"/>
      <scheme val="minor"/>
    </font>
    <font>
      <sz val="10"/>
      <color theme="1"/>
      <name val="Calibri"/>
      <family val="2"/>
      <scheme val="minor"/>
    </font>
    <font>
      <sz val="10"/>
      <name val="Calibri"/>
      <family val="2"/>
      <scheme val="minor"/>
    </font>
    <font>
      <b/>
      <sz val="11"/>
      <color rgb="FF000000"/>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FFABB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theme="0"/>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88">
    <xf numFmtId="0" fontId="0" fillId="0" borderId="0" xfId="0"/>
    <xf numFmtId="0" fontId="0" fillId="0" borderId="1" xfId="0" applyBorder="1" applyAlignment="1">
      <alignment vertical="top"/>
    </xf>
    <xf numFmtId="0" fontId="0" fillId="0" borderId="1" xfId="0" applyBorder="1" applyAlignment="1">
      <alignment horizontal="center" vertical="top"/>
    </xf>
    <xf numFmtId="0" fontId="0" fillId="0" borderId="0" xfId="0" applyAlignment="1">
      <alignment vertical="top"/>
    </xf>
    <xf numFmtId="0" fontId="2" fillId="2" borderId="1" xfId="0" applyFont="1" applyFill="1" applyBorder="1" applyAlignment="1">
      <alignment vertical="top"/>
    </xf>
    <xf numFmtId="0" fontId="2" fillId="2" borderId="1" xfId="0" applyFont="1" applyFill="1" applyBorder="1" applyAlignment="1">
      <alignment horizontal="center" vertical="top"/>
    </xf>
    <xf numFmtId="164" fontId="0" fillId="3" borderId="1" xfId="0" applyNumberFormat="1" applyFill="1" applyBorder="1" applyAlignment="1">
      <alignment horizontal="center" vertical="top"/>
    </xf>
    <xf numFmtId="165" fontId="0" fillId="3" borderId="1" xfId="0" applyNumberFormat="1" applyFill="1" applyBorder="1" applyAlignment="1">
      <alignment horizontal="center" vertical="top"/>
    </xf>
    <xf numFmtId="165" fontId="2" fillId="3" borderId="2" xfId="0" applyNumberFormat="1" applyFont="1" applyFill="1" applyBorder="1" applyAlignment="1">
      <alignment horizontal="center" vertical="top"/>
    </xf>
    <xf numFmtId="165" fontId="0" fillId="0" borderId="1" xfId="0" applyNumberFormat="1" applyBorder="1" applyAlignment="1">
      <alignment horizontal="center" vertical="top"/>
    </xf>
    <xf numFmtId="165" fontId="2" fillId="2" borderId="1" xfId="0" applyNumberFormat="1" applyFont="1" applyFill="1" applyBorder="1" applyAlignment="1">
      <alignment horizontal="center" vertical="top"/>
    </xf>
    <xf numFmtId="0" fontId="4" fillId="0" borderId="0" xfId="0" applyFont="1" applyAlignment="1">
      <alignment vertical="top"/>
    </xf>
    <xf numFmtId="0" fontId="3" fillId="0" borderId="0" xfId="0" applyFont="1" applyAlignment="1">
      <alignment vertical="top"/>
    </xf>
    <xf numFmtId="165" fontId="0" fillId="5" borderId="1" xfId="1" applyNumberFormat="1" applyFont="1" applyFill="1" applyBorder="1" applyAlignment="1">
      <alignment horizontal="center" vertical="top"/>
    </xf>
    <xf numFmtId="0" fontId="2" fillId="4" borderId="1" xfId="0" applyFont="1" applyFill="1" applyBorder="1" applyAlignment="1">
      <alignment vertical="top"/>
    </xf>
    <xf numFmtId="164" fontId="2" fillId="4" borderId="1" xfId="0" applyNumberFormat="1" applyFont="1" applyFill="1" applyBorder="1" applyAlignment="1">
      <alignment horizontal="center" vertical="top"/>
    </xf>
    <xf numFmtId="0" fontId="4" fillId="0" borderId="4" xfId="0" applyFont="1" applyBorder="1" applyAlignment="1">
      <alignment vertical="top"/>
    </xf>
    <xf numFmtId="0" fontId="0" fillId="0" borderId="5" xfId="0" applyBorder="1" applyAlignment="1">
      <alignment vertical="top"/>
    </xf>
    <xf numFmtId="0" fontId="2" fillId="0" borderId="0" xfId="0" applyFont="1" applyAlignment="1">
      <alignment vertical="top"/>
    </xf>
    <xf numFmtId="167" fontId="0" fillId="0" borderId="1" xfId="0" applyNumberFormat="1" applyBorder="1" applyAlignment="1">
      <alignment horizontal="center" vertical="top"/>
    </xf>
    <xf numFmtId="167" fontId="0" fillId="0" borderId="0" xfId="0" applyNumberFormat="1" applyAlignment="1">
      <alignment horizontal="center" vertical="top"/>
    </xf>
    <xf numFmtId="0" fontId="7" fillId="0" borderId="0" xfId="0" applyFont="1"/>
    <xf numFmtId="168" fontId="0" fillId="0" borderId="0" xfId="0" applyNumberFormat="1"/>
    <xf numFmtId="0" fontId="2" fillId="2" borderId="1" xfId="0" applyFont="1" applyFill="1" applyBorder="1" applyAlignment="1">
      <alignment horizontal="center" vertical="top" wrapText="1"/>
    </xf>
    <xf numFmtId="0" fontId="0" fillId="0" borderId="1" xfId="1" applyNumberFormat="1" applyFont="1" applyFill="1" applyBorder="1" applyAlignment="1">
      <alignment horizontal="center" vertical="top"/>
    </xf>
    <xf numFmtId="165" fontId="0" fillId="7" borderId="1" xfId="1" applyNumberFormat="1" applyFont="1" applyFill="1" applyBorder="1" applyAlignment="1" applyProtection="1">
      <alignment horizontal="center" vertical="top"/>
      <protection locked="0"/>
    </xf>
    <xf numFmtId="0" fontId="8" fillId="0" borderId="0" xfId="2" applyFont="1"/>
    <xf numFmtId="0" fontId="8" fillId="0" borderId="0" xfId="2" applyFont="1" applyAlignment="1">
      <alignment horizontal="left" vertical="top"/>
    </xf>
    <xf numFmtId="44" fontId="8" fillId="0" borderId="0" xfId="1" applyFont="1" applyBorder="1" applyAlignment="1">
      <alignment vertical="top"/>
    </xf>
    <xf numFmtId="0" fontId="9" fillId="8" borderId="0" xfId="2" applyFont="1" applyFill="1"/>
    <xf numFmtId="0" fontId="9" fillId="8" borderId="0" xfId="2" applyFont="1" applyFill="1" applyAlignment="1">
      <alignment horizontal="left"/>
    </xf>
    <xf numFmtId="165" fontId="0" fillId="7" borderId="1" xfId="0" applyNumberFormat="1" applyFill="1" applyBorder="1" applyAlignment="1" applyProtection="1">
      <alignment horizontal="center" vertical="top"/>
      <protection locked="0"/>
    </xf>
    <xf numFmtId="0" fontId="0" fillId="5" borderId="1" xfId="1" applyNumberFormat="1" applyFont="1" applyFill="1" applyBorder="1" applyAlignment="1" applyProtection="1">
      <alignment horizontal="center" vertical="top"/>
      <protection locked="0"/>
    </xf>
    <xf numFmtId="0" fontId="0" fillId="5" borderId="1" xfId="0" applyFill="1" applyBorder="1" applyAlignment="1" applyProtection="1">
      <alignment horizontal="center" vertical="top"/>
      <protection locked="0"/>
    </xf>
    <xf numFmtId="165" fontId="2" fillId="3" borderId="0" xfId="0" applyNumberFormat="1" applyFont="1" applyFill="1" applyAlignment="1">
      <alignment horizontal="center" vertical="top"/>
    </xf>
    <xf numFmtId="0" fontId="0" fillId="7" borderId="1" xfId="0" applyFill="1" applyBorder="1" applyAlignment="1" applyProtection="1">
      <alignment vertical="top"/>
      <protection locked="0"/>
    </xf>
    <xf numFmtId="165" fontId="0" fillId="11" borderId="1" xfId="1" applyNumberFormat="1" applyFont="1" applyFill="1" applyBorder="1" applyAlignment="1">
      <alignment horizontal="center" vertical="top"/>
    </xf>
    <xf numFmtId="165" fontId="2" fillId="10" borderId="14" xfId="0" applyNumberFormat="1" applyFont="1" applyFill="1" applyBorder="1" applyAlignment="1">
      <alignment horizontal="center" vertical="top"/>
    </xf>
    <xf numFmtId="0" fontId="0" fillId="11" borderId="1" xfId="0" applyFill="1" applyBorder="1" applyAlignment="1">
      <alignment vertical="top"/>
    </xf>
    <xf numFmtId="0" fontId="3" fillId="0" borderId="0" xfId="0" applyFont="1"/>
    <xf numFmtId="0" fontId="10" fillId="9" borderId="3" xfId="2" applyFont="1" applyFill="1" applyBorder="1" applyAlignment="1">
      <alignment horizontal="left" vertical="center"/>
    </xf>
    <xf numFmtId="0" fontId="10" fillId="9" borderId="11" xfId="2" applyFont="1" applyFill="1" applyBorder="1" applyAlignment="1">
      <alignment horizontal="left" vertical="center"/>
    </xf>
    <xf numFmtId="0" fontId="10" fillId="9" borderId="12" xfId="2" applyFont="1" applyFill="1" applyBorder="1" applyAlignment="1">
      <alignment horizontal="left" vertical="center"/>
    </xf>
    <xf numFmtId="166" fontId="8" fillId="7" borderId="3" xfId="2" applyNumberFormat="1" applyFont="1" applyFill="1" applyBorder="1" applyAlignment="1" applyProtection="1">
      <alignment horizontal="left" vertical="center"/>
      <protection locked="0"/>
    </xf>
    <xf numFmtId="166" fontId="8" fillId="7" borderId="11" xfId="2" applyNumberFormat="1" applyFont="1" applyFill="1" applyBorder="1" applyAlignment="1" applyProtection="1">
      <alignment horizontal="left" vertical="center"/>
      <protection locked="0"/>
    </xf>
    <xf numFmtId="166" fontId="8" fillId="7" borderId="12" xfId="2" applyNumberFormat="1" applyFont="1" applyFill="1" applyBorder="1" applyAlignment="1" applyProtection="1">
      <alignment horizontal="left" vertical="center"/>
      <protection locked="0"/>
    </xf>
    <xf numFmtId="0" fontId="6" fillId="2" borderId="4" xfId="2" applyFont="1" applyFill="1" applyBorder="1" applyAlignment="1">
      <alignment horizontal="center" wrapText="1"/>
    </xf>
    <xf numFmtId="0" fontId="6" fillId="2" borderId="13" xfId="2" applyFont="1" applyFill="1" applyBorder="1" applyAlignment="1">
      <alignment horizontal="center" wrapText="1"/>
    </xf>
    <xf numFmtId="0" fontId="6" fillId="2" borderId="5" xfId="2" applyFont="1" applyFill="1" applyBorder="1" applyAlignment="1">
      <alignment horizontal="center" wrapText="1"/>
    </xf>
    <xf numFmtId="0" fontId="8" fillId="0" borderId="6" xfId="2" applyFont="1" applyBorder="1" applyAlignment="1">
      <alignment horizontal="left" vertical="top" wrapText="1"/>
    </xf>
    <xf numFmtId="0" fontId="8" fillId="0" borderId="0" xfId="2" applyFont="1" applyAlignment="1">
      <alignment horizontal="left" vertical="top"/>
    </xf>
    <xf numFmtId="0" fontId="8" fillId="0" borderId="7" xfId="2" applyFont="1" applyBorder="1" applyAlignment="1">
      <alignment horizontal="left" vertical="top"/>
    </xf>
    <xf numFmtId="0" fontId="8" fillId="0" borderId="6" xfId="2" applyFont="1" applyBorder="1" applyAlignment="1">
      <alignment horizontal="left" vertical="top"/>
    </xf>
    <xf numFmtId="0" fontId="8" fillId="0" borderId="8" xfId="2" applyFont="1" applyBorder="1" applyAlignment="1">
      <alignment horizontal="left" vertical="top"/>
    </xf>
    <xf numFmtId="0" fontId="8" fillId="0" borderId="10" xfId="2" applyFont="1" applyBorder="1" applyAlignment="1">
      <alignment horizontal="left" vertical="top"/>
    </xf>
    <xf numFmtId="0" fontId="8" fillId="0" borderId="9" xfId="2" applyFont="1" applyBorder="1" applyAlignment="1">
      <alignment horizontal="left" vertical="top"/>
    </xf>
    <xf numFmtId="44" fontId="8" fillId="0" borderId="0" xfId="1" applyFont="1" applyBorder="1" applyAlignment="1">
      <alignment horizontal="center" vertical="top"/>
    </xf>
    <xf numFmtId="0" fontId="10" fillId="9" borderId="4" xfId="2" applyFont="1" applyFill="1" applyBorder="1" applyAlignment="1">
      <alignment horizontal="left" vertical="center"/>
    </xf>
    <xf numFmtId="0" fontId="10" fillId="9" borderId="13" xfId="2" applyFont="1" applyFill="1" applyBorder="1" applyAlignment="1">
      <alignment horizontal="left" vertical="center"/>
    </xf>
    <xf numFmtId="0" fontId="10" fillId="9" borderId="5" xfId="2" applyFont="1" applyFill="1" applyBorder="1" applyAlignment="1">
      <alignment horizontal="left" vertical="center"/>
    </xf>
    <xf numFmtId="0" fontId="10" fillId="9" borderId="8" xfId="2" applyFont="1" applyFill="1" applyBorder="1" applyAlignment="1">
      <alignment horizontal="left" vertical="center"/>
    </xf>
    <xf numFmtId="0" fontId="10" fillId="9" borderId="10" xfId="2" applyFont="1" applyFill="1" applyBorder="1" applyAlignment="1">
      <alignment horizontal="left" vertical="center"/>
    </xf>
    <xf numFmtId="0" fontId="10" fillId="9" borderId="9" xfId="2" applyFont="1" applyFill="1" applyBorder="1" applyAlignment="1">
      <alignment horizontal="left" vertical="center"/>
    </xf>
    <xf numFmtId="49" fontId="10" fillId="7" borderId="4" xfId="2" applyNumberFormat="1" applyFont="1" applyFill="1" applyBorder="1" applyAlignment="1" applyProtection="1">
      <alignment horizontal="left" vertical="center" wrapText="1"/>
      <protection locked="0"/>
    </xf>
    <xf numFmtId="49" fontId="10" fillId="7" borderId="13" xfId="2" applyNumberFormat="1" applyFont="1" applyFill="1" applyBorder="1" applyAlignment="1" applyProtection="1">
      <alignment horizontal="left" vertical="center" wrapText="1"/>
      <protection locked="0"/>
    </xf>
    <xf numFmtId="49" fontId="10" fillId="7" borderId="5" xfId="2" applyNumberFormat="1" applyFont="1" applyFill="1" applyBorder="1" applyAlignment="1" applyProtection="1">
      <alignment horizontal="left" vertical="center" wrapText="1"/>
      <protection locked="0"/>
    </xf>
    <xf numFmtId="49" fontId="10" fillId="7" borderId="8" xfId="2" applyNumberFormat="1" applyFont="1" applyFill="1" applyBorder="1" applyAlignment="1" applyProtection="1">
      <alignment horizontal="left" vertical="center" wrapText="1"/>
      <protection locked="0"/>
    </xf>
    <xf numFmtId="49" fontId="10" fillId="7" borderId="10" xfId="2" applyNumberFormat="1" applyFont="1" applyFill="1" applyBorder="1" applyAlignment="1" applyProtection="1">
      <alignment horizontal="left" vertical="center" wrapText="1"/>
      <protection locked="0"/>
    </xf>
    <xf numFmtId="49" fontId="10" fillId="7" borderId="9" xfId="2" applyNumberFormat="1" applyFont="1" applyFill="1" applyBorder="1" applyAlignment="1" applyProtection="1">
      <alignment horizontal="left" vertical="center" wrapText="1"/>
      <protection locked="0"/>
    </xf>
    <xf numFmtId="0" fontId="0" fillId="0" borderId="6" xfId="0" applyBorder="1" applyAlignment="1">
      <alignment horizontal="left" vertical="top" wrapText="1"/>
    </xf>
    <xf numFmtId="0" fontId="0" fillId="0" borderId="7" xfId="0" applyBorder="1" applyAlignment="1">
      <alignment horizontal="left" vertical="top"/>
    </xf>
    <xf numFmtId="0" fontId="0" fillId="0" borderId="6"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1" fillId="6" borderId="3" xfId="0" applyFont="1" applyFill="1" applyBorder="1" applyAlignment="1">
      <alignment horizontal="center" vertical="top"/>
    </xf>
    <xf numFmtId="0" fontId="11" fillId="6" borderId="11" xfId="0" applyFont="1" applyFill="1" applyBorder="1" applyAlignment="1">
      <alignment horizontal="center" vertical="top"/>
    </xf>
    <xf numFmtId="0" fontId="11" fillId="6" borderId="12" xfId="0" applyFont="1" applyFill="1" applyBorder="1" applyAlignment="1">
      <alignment horizontal="center" vertical="top"/>
    </xf>
    <xf numFmtId="0" fontId="0" fillId="0" borderId="4" xfId="0" applyBorder="1" applyAlignment="1">
      <alignment horizontal="left" vertical="top" wrapText="1"/>
    </xf>
    <xf numFmtId="0" fontId="0" fillId="0" borderId="13"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9" xfId="0" applyBorder="1" applyAlignment="1">
      <alignment horizontal="left" vertical="top" wrapText="1"/>
    </xf>
  </cellXfs>
  <cellStyles count="3">
    <cellStyle name="Standaard" xfId="0" builtinId="0"/>
    <cellStyle name="Standaard 2" xfId="2" xr:uid="{84AF71AD-1F67-4C47-9D32-200F06996FE0}"/>
    <cellStyle name="Valuta" xfId="1" builtinId="4"/>
  </cellStyles>
  <dxfs count="1">
    <dxf>
      <font>
        <color rgb="FF9C0006"/>
      </font>
      <fill>
        <patternFill>
          <bgColor rgb="FFFFC7CE"/>
        </patternFill>
      </fill>
    </dxf>
  </dxfs>
  <tableStyles count="0" defaultTableStyle="TableStyleMedium2" defaultPivotStyle="PivotStyleLight16"/>
  <colors>
    <mruColors>
      <color rgb="FFFFFF99"/>
      <color rgb="FFFFAB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E399B-F2D1-4026-9591-E503A70CBAAE}">
  <sheetPr>
    <tabColor theme="5" tint="0.39997558519241921"/>
    <pageSetUpPr fitToPage="1"/>
  </sheetPr>
  <dimension ref="B1:J25"/>
  <sheetViews>
    <sheetView showGridLines="0" workbookViewId="0">
      <selection activeCell="B16" sqref="B16"/>
    </sheetView>
  </sheetViews>
  <sheetFormatPr defaultColWidth="9.140625" defaultRowHeight="12" x14ac:dyDescent="0.2"/>
  <cols>
    <col min="1" max="1" width="6.85546875" style="26" customWidth="1"/>
    <col min="2" max="3" width="9.140625" style="26"/>
    <col min="4" max="4" width="14" style="26" customWidth="1"/>
    <col min="5" max="9" width="9.140625" style="26"/>
    <col min="10" max="10" width="28.42578125" style="26" customWidth="1"/>
    <col min="11" max="16384" width="9.140625" style="26"/>
  </cols>
  <sheetData>
    <row r="1" spans="2:10" ht="46.5" customHeight="1" x14ac:dyDescent="0.35">
      <c r="B1" s="46" t="s">
        <v>0</v>
      </c>
      <c r="C1" s="47"/>
      <c r="D1" s="47"/>
      <c r="E1" s="47"/>
      <c r="F1" s="47"/>
      <c r="G1" s="47"/>
      <c r="H1" s="47"/>
      <c r="I1" s="47"/>
      <c r="J1" s="48"/>
    </row>
    <row r="2" spans="2:10" x14ac:dyDescent="0.2">
      <c r="B2" s="49" t="s">
        <v>1</v>
      </c>
      <c r="C2" s="50"/>
      <c r="D2" s="50"/>
      <c r="E2" s="50"/>
      <c r="F2" s="50"/>
      <c r="G2" s="50"/>
      <c r="H2" s="50"/>
      <c r="I2" s="50"/>
      <c r="J2" s="51"/>
    </row>
    <row r="3" spans="2:10" ht="12.75" customHeight="1" x14ac:dyDescent="0.2">
      <c r="B3" s="52"/>
      <c r="C3" s="50"/>
      <c r="D3" s="50"/>
      <c r="E3" s="50"/>
      <c r="F3" s="50"/>
      <c r="G3" s="50"/>
      <c r="H3" s="50"/>
      <c r="I3" s="50"/>
      <c r="J3" s="51"/>
    </row>
    <row r="4" spans="2:10" ht="12.75" customHeight="1" x14ac:dyDescent="0.2">
      <c r="B4" s="52"/>
      <c r="C4" s="50"/>
      <c r="D4" s="50"/>
      <c r="E4" s="50"/>
      <c r="F4" s="50"/>
      <c r="G4" s="50"/>
      <c r="H4" s="50"/>
      <c r="I4" s="50"/>
      <c r="J4" s="51"/>
    </row>
    <row r="5" spans="2:10" ht="31.5" customHeight="1" x14ac:dyDescent="0.2">
      <c r="B5" s="52"/>
      <c r="C5" s="50"/>
      <c r="D5" s="50"/>
      <c r="E5" s="50"/>
      <c r="F5" s="50"/>
      <c r="G5" s="50"/>
      <c r="H5" s="50"/>
      <c r="I5" s="50"/>
      <c r="J5" s="51"/>
    </row>
    <row r="6" spans="2:10" ht="16.5" customHeight="1" x14ac:dyDescent="0.2">
      <c r="B6" s="52"/>
      <c r="C6" s="50"/>
      <c r="D6" s="50"/>
      <c r="E6" s="50"/>
      <c r="F6" s="50"/>
      <c r="G6" s="50"/>
      <c r="H6" s="50"/>
      <c r="I6" s="50"/>
      <c r="J6" s="51"/>
    </row>
    <row r="7" spans="2:10" ht="39.950000000000003" customHeight="1" x14ac:dyDescent="0.2">
      <c r="B7" s="52"/>
      <c r="C7" s="50"/>
      <c r="D7" s="50"/>
      <c r="E7" s="50"/>
      <c r="F7" s="50"/>
      <c r="G7" s="50"/>
      <c r="H7" s="50"/>
      <c r="I7" s="50"/>
      <c r="J7" s="51"/>
    </row>
    <row r="8" spans="2:10" ht="12.75" customHeight="1" x14ac:dyDescent="0.2">
      <c r="B8" s="52"/>
      <c r="C8" s="50"/>
      <c r="D8" s="50"/>
      <c r="E8" s="50"/>
      <c r="F8" s="50"/>
      <c r="G8" s="50"/>
      <c r="H8" s="50"/>
      <c r="I8" s="50"/>
      <c r="J8" s="51"/>
    </row>
    <row r="9" spans="2:10" ht="12.75" customHeight="1" x14ac:dyDescent="0.2">
      <c r="B9" s="52"/>
      <c r="C9" s="50"/>
      <c r="D9" s="50"/>
      <c r="E9" s="50"/>
      <c r="F9" s="50"/>
      <c r="G9" s="50"/>
      <c r="H9" s="50"/>
      <c r="I9" s="50"/>
      <c r="J9" s="51"/>
    </row>
    <row r="10" spans="2:10" ht="12.75" customHeight="1" x14ac:dyDescent="0.2">
      <c r="B10" s="52"/>
      <c r="C10" s="50"/>
      <c r="D10" s="50"/>
      <c r="E10" s="50"/>
      <c r="F10" s="50"/>
      <c r="G10" s="50"/>
      <c r="H10" s="50"/>
      <c r="I10" s="50"/>
      <c r="J10" s="51"/>
    </row>
    <row r="11" spans="2:10" ht="27.75" customHeight="1" x14ac:dyDescent="0.2">
      <c r="B11" s="52"/>
      <c r="C11" s="50"/>
      <c r="D11" s="50"/>
      <c r="E11" s="50"/>
      <c r="F11" s="50"/>
      <c r="G11" s="50"/>
      <c r="H11" s="50"/>
      <c r="I11" s="50"/>
      <c r="J11" s="51"/>
    </row>
    <row r="12" spans="2:10" ht="12.75" customHeight="1" x14ac:dyDescent="0.2">
      <c r="B12" s="52"/>
      <c r="C12" s="50"/>
      <c r="D12" s="50"/>
      <c r="E12" s="50"/>
      <c r="F12" s="50"/>
      <c r="G12" s="50"/>
      <c r="H12" s="50"/>
      <c r="I12" s="50"/>
      <c r="J12" s="51"/>
    </row>
    <row r="13" spans="2:10" ht="29.45" customHeight="1" x14ac:dyDescent="0.2">
      <c r="B13" s="52"/>
      <c r="C13" s="50"/>
      <c r="D13" s="50"/>
      <c r="E13" s="50"/>
      <c r="F13" s="50"/>
      <c r="G13" s="50"/>
      <c r="H13" s="50"/>
      <c r="I13" s="50"/>
      <c r="J13" s="51"/>
    </row>
    <row r="14" spans="2:10" ht="42.75" customHeight="1" x14ac:dyDescent="0.2">
      <c r="B14" s="52"/>
      <c r="C14" s="50"/>
      <c r="D14" s="50"/>
      <c r="E14" s="50"/>
      <c r="F14" s="50"/>
      <c r="G14" s="50"/>
      <c r="H14" s="50"/>
      <c r="I14" s="50"/>
      <c r="J14" s="51"/>
    </row>
    <row r="15" spans="2:10" ht="12.75" customHeight="1" x14ac:dyDescent="0.2">
      <c r="B15" s="53"/>
      <c r="C15" s="54"/>
      <c r="D15" s="54"/>
      <c r="E15" s="54"/>
      <c r="F15" s="54"/>
      <c r="G15" s="54"/>
      <c r="H15" s="54"/>
      <c r="I15" s="54"/>
      <c r="J15" s="55"/>
    </row>
    <row r="16" spans="2:10" ht="12.75" customHeight="1" x14ac:dyDescent="0.2">
      <c r="B16" s="27"/>
      <c r="C16" s="27"/>
      <c r="D16" s="27"/>
      <c r="E16" s="27"/>
      <c r="F16" s="27"/>
      <c r="G16" s="27"/>
      <c r="H16" s="27"/>
      <c r="I16" s="27"/>
      <c r="J16" s="27"/>
    </row>
    <row r="17" spans="2:10" ht="12.75" customHeight="1" x14ac:dyDescent="0.2">
      <c r="B17" s="27" t="s">
        <v>2</v>
      </c>
      <c r="C17" s="27"/>
      <c r="D17" s="27"/>
      <c r="E17" s="27"/>
      <c r="F17" s="56">
        <f>Totaal!C6</f>
        <v>0</v>
      </c>
      <c r="G17" s="56"/>
      <c r="H17" s="28"/>
      <c r="I17" s="27"/>
      <c r="J17" s="27"/>
    </row>
    <row r="18" spans="2:10" ht="12.75" customHeight="1" x14ac:dyDescent="0.2">
      <c r="B18" s="27"/>
      <c r="C18" s="27"/>
      <c r="D18" s="27"/>
      <c r="E18" s="27"/>
      <c r="F18" s="27"/>
      <c r="G18" s="27"/>
      <c r="H18" s="27"/>
      <c r="I18" s="27"/>
      <c r="J18" s="27"/>
    </row>
    <row r="19" spans="2:10" ht="12.75" x14ac:dyDescent="0.2">
      <c r="B19" s="29"/>
      <c r="C19" s="30"/>
      <c r="D19" s="30"/>
      <c r="E19" s="30"/>
      <c r="F19" s="30"/>
      <c r="G19" s="30"/>
      <c r="H19" s="29"/>
      <c r="I19" s="29"/>
      <c r="J19" s="29"/>
    </row>
    <row r="20" spans="2:10" x14ac:dyDescent="0.2">
      <c r="B20" s="57" t="s">
        <v>3</v>
      </c>
      <c r="C20" s="58"/>
      <c r="D20" s="59"/>
      <c r="E20" s="63"/>
      <c r="F20" s="64"/>
      <c r="G20" s="64"/>
      <c r="H20" s="64"/>
      <c r="I20" s="64"/>
      <c r="J20" s="65"/>
    </row>
    <row r="21" spans="2:10" x14ac:dyDescent="0.2">
      <c r="B21" s="60"/>
      <c r="C21" s="61"/>
      <c r="D21" s="62"/>
      <c r="E21" s="66"/>
      <c r="F21" s="67"/>
      <c r="G21" s="67"/>
      <c r="H21" s="67"/>
      <c r="I21" s="67"/>
      <c r="J21" s="68"/>
    </row>
    <row r="22" spans="2:10" x14ac:dyDescent="0.2">
      <c r="B22" s="57" t="s">
        <v>4</v>
      </c>
      <c r="C22" s="58"/>
      <c r="D22" s="59"/>
      <c r="E22" s="63"/>
      <c r="F22" s="64"/>
      <c r="G22" s="64"/>
      <c r="H22" s="64"/>
      <c r="I22" s="64"/>
      <c r="J22" s="65"/>
    </row>
    <row r="23" spans="2:10" x14ac:dyDescent="0.2">
      <c r="B23" s="60"/>
      <c r="C23" s="61"/>
      <c r="D23" s="62"/>
      <c r="E23" s="66"/>
      <c r="F23" s="67"/>
      <c r="G23" s="67"/>
      <c r="H23" s="67"/>
      <c r="I23" s="67"/>
      <c r="J23" s="68"/>
    </row>
    <row r="24" spans="2:10" ht="12.75" x14ac:dyDescent="0.2">
      <c r="B24" s="40" t="s">
        <v>5</v>
      </c>
      <c r="C24" s="41"/>
      <c r="D24" s="42"/>
      <c r="E24" s="43"/>
      <c r="F24" s="44"/>
      <c r="G24" s="44"/>
      <c r="H24" s="44"/>
      <c r="I24" s="44"/>
      <c r="J24" s="45"/>
    </row>
    <row r="25" spans="2:10" ht="38.25" customHeight="1" x14ac:dyDescent="0.2">
      <c r="B25" s="40" t="s">
        <v>6</v>
      </c>
      <c r="C25" s="41"/>
      <c r="D25" s="42"/>
      <c r="E25" s="43"/>
      <c r="F25" s="44"/>
      <c r="G25" s="44"/>
      <c r="H25" s="44"/>
      <c r="I25" s="44"/>
      <c r="J25" s="45"/>
    </row>
  </sheetData>
  <sheetProtection algorithmName="SHA-512" hashValue="d5R/c+rwyhojsiGNQzIe0wFxZd6nrMYbQw92IPDK4fWJWixf63jvByQYfGIDERTAnPmcJMv/xOMTzRkfmaY7NA==" saltValue="9NtwOmhCzxoEU6tPu+iJWw==" spinCount="100000" sheet="1" objects="1" scenarios="1"/>
  <mergeCells count="11">
    <mergeCell ref="B25:D25"/>
    <mergeCell ref="E25:J25"/>
    <mergeCell ref="B1:J1"/>
    <mergeCell ref="B2:J15"/>
    <mergeCell ref="B24:D24"/>
    <mergeCell ref="E24:J24"/>
    <mergeCell ref="F17:G17"/>
    <mergeCell ref="B20:D21"/>
    <mergeCell ref="E20:J21"/>
    <mergeCell ref="B22:D23"/>
    <mergeCell ref="E22:J23"/>
  </mergeCells>
  <pageMargins left="0.70866141732283472" right="0.70866141732283472" top="0.74803149606299213" bottom="0.74803149606299213" header="0.31496062992125984" footer="0.31496062992125984"/>
  <pageSetup paperSize="9" orientation="landscape" horizontalDpi="4294967293" r:id="rId1"/>
  <headerFooter>
    <oddHeader>&amp;A</oddHead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A4166-8E62-44F8-965F-EE2D05A6E46E}">
  <sheetPr>
    <tabColor theme="9" tint="0.59999389629810485"/>
  </sheetPr>
  <dimension ref="B2:C25"/>
  <sheetViews>
    <sheetView showGridLines="0" zoomScale="110" zoomScaleNormal="110" workbookViewId="0">
      <selection activeCell="C4" sqref="C4"/>
    </sheetView>
  </sheetViews>
  <sheetFormatPr defaultColWidth="9.140625" defaultRowHeight="15" x14ac:dyDescent="0.25"/>
  <cols>
    <col min="1" max="1" width="3.7109375" style="3" customWidth="1"/>
    <col min="2" max="2" width="34.7109375" style="3" customWidth="1"/>
    <col min="3" max="3" width="16.28515625" style="3" customWidth="1"/>
    <col min="4" max="16384" width="9.140625" style="3"/>
  </cols>
  <sheetData>
    <row r="2" spans="2:3" x14ac:dyDescent="0.25">
      <c r="B2" s="4" t="s">
        <v>7</v>
      </c>
      <c r="C2" s="5" t="s">
        <v>8</v>
      </c>
    </row>
    <row r="3" spans="2:3" x14ac:dyDescent="0.25">
      <c r="B3" s="1" t="s">
        <v>9</v>
      </c>
      <c r="C3" s="6">
        <f>'Migratie+Eenmalig'!C9</f>
        <v>0</v>
      </c>
    </row>
    <row r="4" spans="2:3" x14ac:dyDescent="0.25">
      <c r="B4" s="1" t="s">
        <v>10</v>
      </c>
      <c r="C4" s="6">
        <f>'Operationele kosten'!O21</f>
        <v>0</v>
      </c>
    </row>
    <row r="5" spans="2:3" x14ac:dyDescent="0.25">
      <c r="B5" s="1" t="s">
        <v>11</v>
      </c>
      <c r="C5" s="6">
        <f>'Meerwerk uurtarieven'!F21</f>
        <v>0</v>
      </c>
    </row>
    <row r="6" spans="2:3" x14ac:dyDescent="0.25">
      <c r="B6" s="14" t="s">
        <v>12</v>
      </c>
      <c r="C6" s="15">
        <f>SUM(C3:C5)</f>
        <v>0</v>
      </c>
    </row>
    <row r="10" spans="2:3" x14ac:dyDescent="0.25">
      <c r="B10" s="16" t="s">
        <v>13</v>
      </c>
      <c r="C10" s="17"/>
    </row>
    <row r="11" spans="2:3" x14ac:dyDescent="0.25">
      <c r="B11" s="69" t="s">
        <v>14</v>
      </c>
      <c r="C11" s="70"/>
    </row>
    <row r="12" spans="2:3" x14ac:dyDescent="0.25">
      <c r="B12" s="71"/>
      <c r="C12" s="70"/>
    </row>
    <row r="13" spans="2:3" x14ac:dyDescent="0.25">
      <c r="B13" s="71"/>
      <c r="C13" s="70"/>
    </row>
    <row r="14" spans="2:3" x14ac:dyDescent="0.25">
      <c r="B14" s="71"/>
      <c r="C14" s="70"/>
    </row>
    <row r="15" spans="2:3" x14ac:dyDescent="0.25">
      <c r="B15" s="71"/>
      <c r="C15" s="70"/>
    </row>
    <row r="16" spans="2:3" x14ac:dyDescent="0.25">
      <c r="B16" s="71"/>
      <c r="C16" s="70"/>
    </row>
    <row r="17" spans="2:3" x14ac:dyDescent="0.25">
      <c r="B17" s="71"/>
      <c r="C17" s="70"/>
    </row>
    <row r="18" spans="2:3" x14ac:dyDescent="0.25">
      <c r="B18" s="71"/>
      <c r="C18" s="70"/>
    </row>
    <row r="19" spans="2:3" x14ac:dyDescent="0.25">
      <c r="B19" s="71"/>
      <c r="C19" s="70"/>
    </row>
    <row r="20" spans="2:3" x14ac:dyDescent="0.25">
      <c r="B20" s="71"/>
      <c r="C20" s="70"/>
    </row>
    <row r="21" spans="2:3" x14ac:dyDescent="0.25">
      <c r="B21" s="71"/>
      <c r="C21" s="70"/>
    </row>
    <row r="22" spans="2:3" x14ac:dyDescent="0.25">
      <c r="B22" s="72"/>
      <c r="C22" s="73"/>
    </row>
    <row r="25" spans="2:3" x14ac:dyDescent="0.25">
      <c r="B25" s="12"/>
    </row>
  </sheetData>
  <sheetProtection algorithmName="SHA-512" hashValue="7jMHX4sTfVYf4Q8B7FoPjxYA+Q9p58U+KrHq6lNszx53XD/u9RM3xHvx35GFzpVI4PmDLkYjFCCnFj8EBLepXA==" saltValue="oTWNZI0zpEw77M5fBuwCQA==" spinCount="100000" sheet="1" objects="1" scenarios="1"/>
  <mergeCells count="1">
    <mergeCell ref="B11:C22"/>
  </mergeCells>
  <pageMargins left="0.70866141732283472" right="0.70866141732283472" top="0.74803149606299213" bottom="0.74803149606299213" header="0.31496062992125984" footer="0.31496062992125984"/>
  <pageSetup paperSize="9" orientation="landscape" r:id="rId1"/>
  <headerFooter>
    <oddHeader>&amp;A</oddHeader>
    <oddFoote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F3C02-4720-4C28-A8C7-432554DABD39}">
  <sheetPr>
    <tabColor rgb="FFFFFF99"/>
    <pageSetUpPr fitToPage="1"/>
  </sheetPr>
  <dimension ref="B3:F14"/>
  <sheetViews>
    <sheetView showGridLines="0" workbookViewId="0">
      <selection activeCell="C4" sqref="C4"/>
    </sheetView>
  </sheetViews>
  <sheetFormatPr defaultRowHeight="15" x14ac:dyDescent="0.25"/>
  <cols>
    <col min="2" max="2" width="46.42578125" customWidth="1"/>
    <col min="3" max="3" width="16.85546875" customWidth="1"/>
    <col min="4" max="4" width="24.140625" customWidth="1"/>
  </cols>
  <sheetData>
    <row r="3" spans="2:6" x14ac:dyDescent="0.25">
      <c r="B3" s="4" t="s">
        <v>15</v>
      </c>
      <c r="C3" s="5" t="s">
        <v>16</v>
      </c>
      <c r="D3" s="5" t="s">
        <v>17</v>
      </c>
      <c r="F3" s="21"/>
    </row>
    <row r="4" spans="2:6" x14ac:dyDescent="0.25">
      <c r="B4" s="1" t="s">
        <v>18</v>
      </c>
      <c r="C4" s="25"/>
      <c r="D4" s="13">
        <f>20000*1.15</f>
        <v>23000</v>
      </c>
      <c r="F4" s="21"/>
    </row>
    <row r="5" spans="2:6" x14ac:dyDescent="0.25">
      <c r="B5" s="1" t="s">
        <v>19</v>
      </c>
      <c r="C5" s="25"/>
      <c r="D5" s="13">
        <f>20000*1.15</f>
        <v>23000</v>
      </c>
      <c r="F5" s="21"/>
    </row>
    <row r="6" spans="2:6" x14ac:dyDescent="0.25">
      <c r="B6" s="1" t="s">
        <v>20</v>
      </c>
      <c r="C6" s="25"/>
      <c r="D6" s="13">
        <f>15000*1.15</f>
        <v>17250</v>
      </c>
      <c r="F6" s="21"/>
    </row>
    <row r="7" spans="2:6" x14ac:dyDescent="0.25">
      <c r="B7" s="1" t="s">
        <v>21</v>
      </c>
      <c r="C7" s="25"/>
      <c r="D7" s="13">
        <f>80000*1.15</f>
        <v>92000</v>
      </c>
      <c r="F7" s="21"/>
    </row>
    <row r="8" spans="2:6" x14ac:dyDescent="0.25">
      <c r="B8" s="1" t="s">
        <v>22</v>
      </c>
      <c r="C8" s="25"/>
      <c r="D8" s="13">
        <f>30000*1.15</f>
        <v>34500</v>
      </c>
    </row>
    <row r="9" spans="2:6" ht="15.75" thickBot="1" x14ac:dyDescent="0.3">
      <c r="B9" s="38" t="s">
        <v>23</v>
      </c>
      <c r="C9" s="37">
        <f>SUM(C4:C8)</f>
        <v>0</v>
      </c>
      <c r="D9" s="36">
        <v>165000</v>
      </c>
    </row>
    <row r="10" spans="2:6" x14ac:dyDescent="0.25">
      <c r="C10" s="39" t="str">
        <f>IF(C9&gt;D9,"Maximum totaalbedrag is te hoog","")</f>
        <v/>
      </c>
    </row>
    <row r="13" spans="2:6" x14ac:dyDescent="0.25">
      <c r="B13" s="11" t="s">
        <v>13</v>
      </c>
    </row>
    <row r="14" spans="2:6" ht="198" customHeight="1" x14ac:dyDescent="0.25">
      <c r="B14" s="74" t="s">
        <v>24</v>
      </c>
      <c r="C14" s="75"/>
      <c r="D14" s="76"/>
    </row>
  </sheetData>
  <sheetProtection algorithmName="SHA-512" hashValue="ANsN9U0+YLkFtaNO7mPCaPWgitC8dM247cLsK8XDUV0boUSAS/a6NwJ/Yjjw24Cs3siQdozXoTDbLagVBTJpcA==" saltValue="+dywGIWuDa4HYhbTqbLIKw==" spinCount="100000" sheet="1" objects="1" scenarios="1"/>
  <mergeCells count="1">
    <mergeCell ref="B14:D14"/>
  </mergeCells>
  <conditionalFormatting sqref="C9">
    <cfRule type="cellIs" dxfId="0" priority="1" operator="greaterThan">
      <formula>$D$9</formula>
    </cfRule>
  </conditionalFormatting>
  <dataValidations count="2">
    <dataValidation type="custom" allowBlank="1" showInputMessage="1" showErrorMessage="1" sqref="D9" xr:uid="{615886A9-9865-4BEC-9392-B957936C63EF}">
      <formula1>D9</formula1>
    </dataValidation>
    <dataValidation type="decimal" allowBlank="1" showInputMessage="1" showErrorMessage="1" sqref="C4:C9" xr:uid="{F1B2D33D-2E16-46E0-A5A1-F1728DB7B3BE}">
      <formula1>0</formula1>
      <formula2>D4</formula2>
    </dataValidation>
  </dataValidations>
  <pageMargins left="0.70866141732283472" right="0.70866141732283472" top="0.74803149606299213" bottom="0.74803149606299213" header="0.31496062992125984" footer="0.31496062992125984"/>
  <pageSetup paperSize="9" orientation="landscape" r:id="rId1"/>
  <headerFooter>
    <oddHeader>&amp;A</oddHeader>
    <oddFoote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3951C-D38B-4457-9829-A69887FBC7A4}">
  <sheetPr>
    <tabColor rgb="FFFFFF99"/>
    <pageSetUpPr fitToPage="1"/>
  </sheetPr>
  <dimension ref="A2:O36"/>
  <sheetViews>
    <sheetView showGridLines="0" tabSelected="1" workbookViewId="0">
      <selection activeCell="B12" sqref="B12:B20"/>
    </sheetView>
  </sheetViews>
  <sheetFormatPr defaultColWidth="9.140625" defaultRowHeight="15" x14ac:dyDescent="0.25"/>
  <cols>
    <col min="1" max="1" width="9.140625" style="3"/>
    <col min="2" max="2" width="34.42578125" style="3" customWidth="1"/>
    <col min="3" max="4" width="14.28515625" style="3" customWidth="1"/>
    <col min="5" max="14" width="13.42578125" style="3" customWidth="1"/>
    <col min="15" max="15" width="15.42578125" style="3" customWidth="1"/>
    <col min="16" max="16384" width="9.140625" style="3"/>
  </cols>
  <sheetData>
    <row r="2" spans="1:15" x14ac:dyDescent="0.25">
      <c r="E2" s="77" t="s">
        <v>25</v>
      </c>
      <c r="F2" s="78"/>
      <c r="G2" s="78"/>
      <c r="H2" s="78"/>
      <c r="I2" s="78"/>
      <c r="J2" s="78"/>
      <c r="K2" s="78"/>
      <c r="L2" s="78"/>
      <c r="M2" s="78"/>
      <c r="N2" s="79"/>
    </row>
    <row r="3" spans="1:15" ht="45" x14ac:dyDescent="0.25">
      <c r="B3" s="4" t="s">
        <v>26</v>
      </c>
      <c r="C3" s="5" t="s">
        <v>27</v>
      </c>
      <c r="D3" s="23" t="s">
        <v>28</v>
      </c>
      <c r="E3" s="5" t="s">
        <v>29</v>
      </c>
      <c r="F3" s="5" t="s">
        <v>30</v>
      </c>
      <c r="G3" s="5" t="s">
        <v>31</v>
      </c>
      <c r="H3" s="5" t="s">
        <v>32</v>
      </c>
      <c r="I3" s="5" t="s">
        <v>33</v>
      </c>
      <c r="J3" s="5" t="s">
        <v>34</v>
      </c>
      <c r="K3" s="5" t="s">
        <v>35</v>
      </c>
      <c r="L3" s="5" t="s">
        <v>36</v>
      </c>
      <c r="M3" s="5" t="s">
        <v>37</v>
      </c>
      <c r="N3" s="5" t="s">
        <v>38</v>
      </c>
      <c r="O3" s="5" t="s">
        <v>39</v>
      </c>
    </row>
    <row r="4" spans="1:15" x14ac:dyDescent="0.25">
      <c r="A4" s="22"/>
      <c r="B4" s="1" t="s">
        <v>40</v>
      </c>
      <c r="C4" s="25"/>
      <c r="D4" s="24">
        <v>1</v>
      </c>
      <c r="E4" s="9">
        <f t="shared" ref="E4:E20" si="0">$C4*$D4*6</f>
        <v>0</v>
      </c>
      <c r="F4" s="9">
        <f t="shared" ref="F4:N13" si="1">$C4*$D4*12</f>
        <v>0</v>
      </c>
      <c r="G4" s="9">
        <f t="shared" si="1"/>
        <v>0</v>
      </c>
      <c r="H4" s="9">
        <f t="shared" si="1"/>
        <v>0</v>
      </c>
      <c r="I4" s="9">
        <f t="shared" si="1"/>
        <v>0</v>
      </c>
      <c r="J4" s="9">
        <f t="shared" si="1"/>
        <v>0</v>
      </c>
      <c r="K4" s="9">
        <f t="shared" si="1"/>
        <v>0</v>
      </c>
      <c r="L4" s="9">
        <f t="shared" si="1"/>
        <v>0</v>
      </c>
      <c r="M4" s="9">
        <f t="shared" si="1"/>
        <v>0</v>
      </c>
      <c r="N4" s="9">
        <f t="shared" si="1"/>
        <v>0</v>
      </c>
      <c r="O4" s="9">
        <f>SUM(E4:N4)</f>
        <v>0</v>
      </c>
    </row>
    <row r="5" spans="1:15" x14ac:dyDescent="0.25">
      <c r="A5" s="22"/>
      <c r="B5" s="1" t="s">
        <v>41</v>
      </c>
      <c r="C5" s="25"/>
      <c r="D5" s="32"/>
      <c r="E5" s="9">
        <f t="shared" si="0"/>
        <v>0</v>
      </c>
      <c r="F5" s="9">
        <f t="shared" si="1"/>
        <v>0</v>
      </c>
      <c r="G5" s="9">
        <f t="shared" si="1"/>
        <v>0</v>
      </c>
      <c r="H5" s="9">
        <f t="shared" si="1"/>
        <v>0</v>
      </c>
      <c r="I5" s="9">
        <f t="shared" si="1"/>
        <v>0</v>
      </c>
      <c r="J5" s="9">
        <f t="shared" si="1"/>
        <v>0</v>
      </c>
      <c r="K5" s="9">
        <f t="shared" si="1"/>
        <v>0</v>
      </c>
      <c r="L5" s="9">
        <f t="shared" si="1"/>
        <v>0</v>
      </c>
      <c r="M5" s="9">
        <f t="shared" si="1"/>
        <v>0</v>
      </c>
      <c r="N5" s="9">
        <f t="shared" si="1"/>
        <v>0</v>
      </c>
      <c r="O5" s="9">
        <f>SUM(E5:N5)</f>
        <v>0</v>
      </c>
    </row>
    <row r="6" spans="1:15" x14ac:dyDescent="0.25">
      <c r="A6" s="22"/>
      <c r="B6" s="1" t="s">
        <v>42</v>
      </c>
      <c r="C6" s="25"/>
      <c r="D6" s="32"/>
      <c r="E6" s="9">
        <f t="shared" si="0"/>
        <v>0</v>
      </c>
      <c r="F6" s="9">
        <f t="shared" si="1"/>
        <v>0</v>
      </c>
      <c r="G6" s="9">
        <f t="shared" si="1"/>
        <v>0</v>
      </c>
      <c r="H6" s="9">
        <f t="shared" si="1"/>
        <v>0</v>
      </c>
      <c r="I6" s="9">
        <f t="shared" si="1"/>
        <v>0</v>
      </c>
      <c r="J6" s="9">
        <f t="shared" si="1"/>
        <v>0</v>
      </c>
      <c r="K6" s="9">
        <f t="shared" si="1"/>
        <v>0</v>
      </c>
      <c r="L6" s="9">
        <f t="shared" si="1"/>
        <v>0</v>
      </c>
      <c r="M6" s="9">
        <f t="shared" si="1"/>
        <v>0</v>
      </c>
      <c r="N6" s="9">
        <f t="shared" si="1"/>
        <v>0</v>
      </c>
      <c r="O6" s="9">
        <f t="shared" ref="O6:O20" si="2">SUM(E6:N6)</f>
        <v>0</v>
      </c>
    </row>
    <row r="7" spans="1:15" x14ac:dyDescent="0.25">
      <c r="A7" s="22"/>
      <c r="B7" s="1" t="s">
        <v>43</v>
      </c>
      <c r="C7" s="25"/>
      <c r="D7" s="32"/>
      <c r="E7" s="9">
        <f t="shared" si="0"/>
        <v>0</v>
      </c>
      <c r="F7" s="9">
        <f t="shared" si="1"/>
        <v>0</v>
      </c>
      <c r="G7" s="9">
        <f t="shared" si="1"/>
        <v>0</v>
      </c>
      <c r="H7" s="9">
        <f t="shared" si="1"/>
        <v>0</v>
      </c>
      <c r="I7" s="9">
        <f t="shared" si="1"/>
        <v>0</v>
      </c>
      <c r="J7" s="9">
        <f t="shared" si="1"/>
        <v>0</v>
      </c>
      <c r="K7" s="9">
        <f t="shared" si="1"/>
        <v>0</v>
      </c>
      <c r="L7" s="9">
        <f t="shared" si="1"/>
        <v>0</v>
      </c>
      <c r="M7" s="9">
        <f t="shared" si="1"/>
        <v>0</v>
      </c>
      <c r="N7" s="9">
        <f t="shared" si="1"/>
        <v>0</v>
      </c>
      <c r="O7" s="9">
        <f t="shared" si="2"/>
        <v>0</v>
      </c>
    </row>
    <row r="8" spans="1:15" x14ac:dyDescent="0.25">
      <c r="A8" s="22"/>
      <c r="B8" s="1" t="s">
        <v>44</v>
      </c>
      <c r="C8" s="25"/>
      <c r="D8" s="32"/>
      <c r="E8" s="9">
        <f t="shared" si="0"/>
        <v>0</v>
      </c>
      <c r="F8" s="9">
        <f t="shared" si="1"/>
        <v>0</v>
      </c>
      <c r="G8" s="9">
        <f t="shared" si="1"/>
        <v>0</v>
      </c>
      <c r="H8" s="9">
        <f t="shared" si="1"/>
        <v>0</v>
      </c>
      <c r="I8" s="9">
        <f t="shared" si="1"/>
        <v>0</v>
      </c>
      <c r="J8" s="9">
        <f t="shared" si="1"/>
        <v>0</v>
      </c>
      <c r="K8" s="9">
        <f t="shared" si="1"/>
        <v>0</v>
      </c>
      <c r="L8" s="9">
        <f t="shared" si="1"/>
        <v>0</v>
      </c>
      <c r="M8" s="9">
        <f t="shared" si="1"/>
        <v>0</v>
      </c>
      <c r="N8" s="9">
        <f t="shared" si="1"/>
        <v>0</v>
      </c>
      <c r="O8" s="9">
        <f t="shared" si="2"/>
        <v>0</v>
      </c>
    </row>
    <row r="9" spans="1:15" x14ac:dyDescent="0.25">
      <c r="A9" s="22"/>
      <c r="B9" s="1" t="s">
        <v>45</v>
      </c>
      <c r="C9" s="31"/>
      <c r="D9" s="33"/>
      <c r="E9" s="9">
        <f t="shared" si="0"/>
        <v>0</v>
      </c>
      <c r="F9" s="9">
        <f t="shared" si="1"/>
        <v>0</v>
      </c>
      <c r="G9" s="9">
        <f t="shared" si="1"/>
        <v>0</v>
      </c>
      <c r="H9" s="9">
        <f t="shared" si="1"/>
        <v>0</v>
      </c>
      <c r="I9" s="9">
        <f t="shared" si="1"/>
        <v>0</v>
      </c>
      <c r="J9" s="9">
        <f t="shared" si="1"/>
        <v>0</v>
      </c>
      <c r="K9" s="9">
        <f t="shared" si="1"/>
        <v>0</v>
      </c>
      <c r="L9" s="9">
        <f t="shared" si="1"/>
        <v>0</v>
      </c>
      <c r="M9" s="9">
        <f t="shared" si="1"/>
        <v>0</v>
      </c>
      <c r="N9" s="9">
        <f t="shared" si="1"/>
        <v>0</v>
      </c>
      <c r="O9" s="9">
        <f t="shared" si="2"/>
        <v>0</v>
      </c>
    </row>
    <row r="10" spans="1:15" x14ac:dyDescent="0.25">
      <c r="A10" s="22"/>
      <c r="B10" s="1" t="s">
        <v>46</v>
      </c>
      <c r="C10" s="31"/>
      <c r="D10" s="33"/>
      <c r="E10" s="9">
        <f t="shared" si="0"/>
        <v>0</v>
      </c>
      <c r="F10" s="9">
        <f t="shared" si="1"/>
        <v>0</v>
      </c>
      <c r="G10" s="9">
        <f t="shared" si="1"/>
        <v>0</v>
      </c>
      <c r="H10" s="9">
        <f t="shared" si="1"/>
        <v>0</v>
      </c>
      <c r="I10" s="9">
        <f t="shared" si="1"/>
        <v>0</v>
      </c>
      <c r="J10" s="9">
        <f t="shared" si="1"/>
        <v>0</v>
      </c>
      <c r="K10" s="9">
        <f t="shared" si="1"/>
        <v>0</v>
      </c>
      <c r="L10" s="9">
        <f t="shared" si="1"/>
        <v>0</v>
      </c>
      <c r="M10" s="9">
        <f t="shared" si="1"/>
        <v>0</v>
      </c>
      <c r="N10" s="9">
        <f t="shared" si="1"/>
        <v>0</v>
      </c>
      <c r="O10" s="9">
        <f t="shared" si="2"/>
        <v>0</v>
      </c>
    </row>
    <row r="11" spans="1:15" x14ac:dyDescent="0.25">
      <c r="A11" s="22"/>
      <c r="B11" s="1" t="s">
        <v>47</v>
      </c>
      <c r="C11" s="25"/>
      <c r="D11" s="32"/>
      <c r="E11" s="9">
        <f t="shared" si="0"/>
        <v>0</v>
      </c>
      <c r="F11" s="9">
        <f t="shared" si="1"/>
        <v>0</v>
      </c>
      <c r="G11" s="9">
        <f t="shared" si="1"/>
        <v>0</v>
      </c>
      <c r="H11" s="9">
        <f t="shared" si="1"/>
        <v>0</v>
      </c>
      <c r="I11" s="9">
        <f t="shared" si="1"/>
        <v>0</v>
      </c>
      <c r="J11" s="9">
        <f t="shared" si="1"/>
        <v>0</v>
      </c>
      <c r="K11" s="9">
        <f t="shared" si="1"/>
        <v>0</v>
      </c>
      <c r="L11" s="9">
        <f t="shared" si="1"/>
        <v>0</v>
      </c>
      <c r="M11" s="9">
        <f t="shared" si="1"/>
        <v>0</v>
      </c>
      <c r="N11" s="9">
        <f t="shared" si="1"/>
        <v>0</v>
      </c>
      <c r="O11" s="9">
        <f t="shared" ref="O11:O12" si="3">SUM(E11:N11)</f>
        <v>0</v>
      </c>
    </row>
    <row r="12" spans="1:15" x14ac:dyDescent="0.25">
      <c r="A12" s="22"/>
      <c r="B12" s="35" t="s">
        <v>48</v>
      </c>
      <c r="C12" s="25"/>
      <c r="D12" s="32"/>
      <c r="E12" s="9">
        <f t="shared" si="0"/>
        <v>0</v>
      </c>
      <c r="F12" s="9">
        <f t="shared" si="1"/>
        <v>0</v>
      </c>
      <c r="G12" s="9">
        <f t="shared" si="1"/>
        <v>0</v>
      </c>
      <c r="H12" s="9">
        <f t="shared" si="1"/>
        <v>0</v>
      </c>
      <c r="I12" s="9">
        <f t="shared" si="1"/>
        <v>0</v>
      </c>
      <c r="J12" s="9">
        <f t="shared" si="1"/>
        <v>0</v>
      </c>
      <c r="K12" s="9">
        <f t="shared" si="1"/>
        <v>0</v>
      </c>
      <c r="L12" s="9">
        <f t="shared" si="1"/>
        <v>0</v>
      </c>
      <c r="M12" s="9">
        <f t="shared" si="1"/>
        <v>0</v>
      </c>
      <c r="N12" s="9">
        <f t="shared" si="1"/>
        <v>0</v>
      </c>
      <c r="O12" s="9">
        <f t="shared" si="3"/>
        <v>0</v>
      </c>
    </row>
    <row r="13" spans="1:15" x14ac:dyDescent="0.25">
      <c r="A13" s="22"/>
      <c r="B13" s="35" t="s">
        <v>48</v>
      </c>
      <c r="C13" s="25"/>
      <c r="D13" s="32"/>
      <c r="E13" s="9">
        <f t="shared" si="0"/>
        <v>0</v>
      </c>
      <c r="F13" s="9">
        <f t="shared" si="1"/>
        <v>0</v>
      </c>
      <c r="G13" s="9">
        <f t="shared" si="1"/>
        <v>0</v>
      </c>
      <c r="H13" s="9">
        <f t="shared" si="1"/>
        <v>0</v>
      </c>
      <c r="I13" s="9">
        <f t="shared" si="1"/>
        <v>0</v>
      </c>
      <c r="J13" s="9">
        <f t="shared" si="1"/>
        <v>0</v>
      </c>
      <c r="K13" s="9">
        <f t="shared" si="1"/>
        <v>0</v>
      </c>
      <c r="L13" s="9">
        <f t="shared" si="1"/>
        <v>0</v>
      </c>
      <c r="M13" s="9">
        <f t="shared" si="1"/>
        <v>0</v>
      </c>
      <c r="N13" s="9">
        <f t="shared" si="1"/>
        <v>0</v>
      </c>
      <c r="O13" s="9">
        <f t="shared" ref="O13:O16" si="4">SUM(E13:N13)</f>
        <v>0</v>
      </c>
    </row>
    <row r="14" spans="1:15" x14ac:dyDescent="0.25">
      <c r="A14" s="22"/>
      <c r="B14" s="35" t="s">
        <v>48</v>
      </c>
      <c r="C14" s="25"/>
      <c r="D14" s="32"/>
      <c r="E14" s="9">
        <f t="shared" si="0"/>
        <v>0</v>
      </c>
      <c r="F14" s="9">
        <f t="shared" ref="F14:N20" si="5">$C14*$D14*12</f>
        <v>0</v>
      </c>
      <c r="G14" s="9">
        <f t="shared" si="5"/>
        <v>0</v>
      </c>
      <c r="H14" s="9">
        <f t="shared" si="5"/>
        <v>0</v>
      </c>
      <c r="I14" s="9">
        <f t="shared" si="5"/>
        <v>0</v>
      </c>
      <c r="J14" s="9">
        <f t="shared" si="5"/>
        <v>0</v>
      </c>
      <c r="K14" s="9">
        <f t="shared" si="5"/>
        <v>0</v>
      </c>
      <c r="L14" s="9">
        <f t="shared" si="5"/>
        <v>0</v>
      </c>
      <c r="M14" s="9">
        <f t="shared" si="5"/>
        <v>0</v>
      </c>
      <c r="N14" s="9">
        <f t="shared" si="5"/>
        <v>0</v>
      </c>
      <c r="O14" s="9">
        <f t="shared" si="4"/>
        <v>0</v>
      </c>
    </row>
    <row r="15" spans="1:15" x14ac:dyDescent="0.25">
      <c r="A15" s="22"/>
      <c r="B15" s="35" t="s">
        <v>48</v>
      </c>
      <c r="C15" s="25"/>
      <c r="D15" s="32"/>
      <c r="E15" s="9">
        <f t="shared" si="0"/>
        <v>0</v>
      </c>
      <c r="F15" s="9">
        <f t="shared" si="5"/>
        <v>0</v>
      </c>
      <c r="G15" s="9">
        <f t="shared" si="5"/>
        <v>0</v>
      </c>
      <c r="H15" s="9">
        <f t="shared" si="5"/>
        <v>0</v>
      </c>
      <c r="I15" s="9">
        <f t="shared" si="5"/>
        <v>0</v>
      </c>
      <c r="J15" s="9">
        <f t="shared" si="5"/>
        <v>0</v>
      </c>
      <c r="K15" s="9">
        <f t="shared" si="5"/>
        <v>0</v>
      </c>
      <c r="L15" s="9">
        <f t="shared" si="5"/>
        <v>0</v>
      </c>
      <c r="M15" s="9">
        <f t="shared" si="5"/>
        <v>0</v>
      </c>
      <c r="N15" s="9">
        <f t="shared" si="5"/>
        <v>0</v>
      </c>
      <c r="O15" s="9">
        <f t="shared" si="4"/>
        <v>0</v>
      </c>
    </row>
    <row r="16" spans="1:15" x14ac:dyDescent="0.25">
      <c r="A16" s="22"/>
      <c r="B16" s="35" t="s">
        <v>48</v>
      </c>
      <c r="C16" s="25"/>
      <c r="D16" s="32"/>
      <c r="E16" s="9">
        <f t="shared" si="0"/>
        <v>0</v>
      </c>
      <c r="F16" s="9">
        <f t="shared" si="5"/>
        <v>0</v>
      </c>
      <c r="G16" s="9">
        <f t="shared" si="5"/>
        <v>0</v>
      </c>
      <c r="H16" s="9">
        <f t="shared" si="5"/>
        <v>0</v>
      </c>
      <c r="I16" s="9">
        <f t="shared" si="5"/>
        <v>0</v>
      </c>
      <c r="J16" s="9">
        <f t="shared" si="5"/>
        <v>0</v>
      </c>
      <c r="K16" s="9">
        <f t="shared" si="5"/>
        <v>0</v>
      </c>
      <c r="L16" s="9">
        <f t="shared" si="5"/>
        <v>0</v>
      </c>
      <c r="M16" s="9">
        <f t="shared" si="5"/>
        <v>0</v>
      </c>
      <c r="N16" s="9">
        <f t="shared" si="5"/>
        <v>0</v>
      </c>
      <c r="O16" s="9">
        <f t="shared" si="4"/>
        <v>0</v>
      </c>
    </row>
    <row r="17" spans="1:15" x14ac:dyDescent="0.25">
      <c r="A17" s="22"/>
      <c r="B17" s="35" t="s">
        <v>48</v>
      </c>
      <c r="C17" s="25"/>
      <c r="D17" s="32"/>
      <c r="E17" s="9">
        <f t="shared" si="0"/>
        <v>0</v>
      </c>
      <c r="F17" s="9">
        <f t="shared" si="5"/>
        <v>0</v>
      </c>
      <c r="G17" s="9">
        <f t="shared" si="5"/>
        <v>0</v>
      </c>
      <c r="H17" s="9">
        <f t="shared" si="5"/>
        <v>0</v>
      </c>
      <c r="I17" s="9">
        <f t="shared" si="5"/>
        <v>0</v>
      </c>
      <c r="J17" s="9">
        <f t="shared" si="5"/>
        <v>0</v>
      </c>
      <c r="K17" s="9">
        <f t="shared" si="5"/>
        <v>0</v>
      </c>
      <c r="L17" s="9">
        <f t="shared" si="5"/>
        <v>0</v>
      </c>
      <c r="M17" s="9">
        <f t="shared" si="5"/>
        <v>0</v>
      </c>
      <c r="N17" s="9">
        <f t="shared" si="5"/>
        <v>0</v>
      </c>
      <c r="O17" s="9">
        <f t="shared" ref="O17" si="6">SUM(E17:N17)</f>
        <v>0</v>
      </c>
    </row>
    <row r="18" spans="1:15" x14ac:dyDescent="0.25">
      <c r="A18" s="22"/>
      <c r="B18" s="35" t="s">
        <v>48</v>
      </c>
      <c r="C18" s="25"/>
      <c r="D18" s="32"/>
      <c r="E18" s="9">
        <f t="shared" si="0"/>
        <v>0</v>
      </c>
      <c r="F18" s="9">
        <f t="shared" si="5"/>
        <v>0</v>
      </c>
      <c r="G18" s="9">
        <f t="shared" si="5"/>
        <v>0</v>
      </c>
      <c r="H18" s="9">
        <f t="shared" si="5"/>
        <v>0</v>
      </c>
      <c r="I18" s="9">
        <f t="shared" si="5"/>
        <v>0</v>
      </c>
      <c r="J18" s="9">
        <f t="shared" si="5"/>
        <v>0</v>
      </c>
      <c r="K18" s="9">
        <f t="shared" si="5"/>
        <v>0</v>
      </c>
      <c r="L18" s="9">
        <f t="shared" si="5"/>
        <v>0</v>
      </c>
      <c r="M18" s="9">
        <f t="shared" si="5"/>
        <v>0</v>
      </c>
      <c r="N18" s="9">
        <f t="shared" si="5"/>
        <v>0</v>
      </c>
      <c r="O18" s="9">
        <f t="shared" ref="O18:O19" si="7">SUM(E18:N18)</f>
        <v>0</v>
      </c>
    </row>
    <row r="19" spans="1:15" x14ac:dyDescent="0.25">
      <c r="A19" s="22"/>
      <c r="B19" s="35" t="s">
        <v>48</v>
      </c>
      <c r="C19" s="25"/>
      <c r="D19" s="32"/>
      <c r="E19" s="9">
        <f t="shared" si="0"/>
        <v>0</v>
      </c>
      <c r="F19" s="9">
        <f t="shared" si="5"/>
        <v>0</v>
      </c>
      <c r="G19" s="9">
        <f t="shared" si="5"/>
        <v>0</v>
      </c>
      <c r="H19" s="9">
        <f t="shared" si="5"/>
        <v>0</v>
      </c>
      <c r="I19" s="9">
        <f t="shared" si="5"/>
        <v>0</v>
      </c>
      <c r="J19" s="9">
        <f t="shared" si="5"/>
        <v>0</v>
      </c>
      <c r="K19" s="9">
        <f t="shared" si="5"/>
        <v>0</v>
      </c>
      <c r="L19" s="9">
        <f t="shared" si="5"/>
        <v>0</v>
      </c>
      <c r="M19" s="9">
        <f t="shared" si="5"/>
        <v>0</v>
      </c>
      <c r="N19" s="9">
        <f t="shared" si="5"/>
        <v>0</v>
      </c>
      <c r="O19" s="9">
        <f t="shared" si="7"/>
        <v>0</v>
      </c>
    </row>
    <row r="20" spans="1:15" x14ac:dyDescent="0.25">
      <c r="A20" s="22"/>
      <c r="B20" s="35" t="s">
        <v>48</v>
      </c>
      <c r="C20" s="25"/>
      <c r="D20" s="32"/>
      <c r="E20" s="9">
        <f t="shared" si="0"/>
        <v>0</v>
      </c>
      <c r="F20" s="9">
        <f t="shared" si="5"/>
        <v>0</v>
      </c>
      <c r="G20" s="9">
        <f t="shared" si="5"/>
        <v>0</v>
      </c>
      <c r="H20" s="9">
        <f t="shared" si="5"/>
        <v>0</v>
      </c>
      <c r="I20" s="9">
        <f t="shared" si="5"/>
        <v>0</v>
      </c>
      <c r="J20" s="9">
        <f t="shared" si="5"/>
        <v>0</v>
      </c>
      <c r="K20" s="9">
        <f t="shared" si="5"/>
        <v>0</v>
      </c>
      <c r="L20" s="9">
        <f t="shared" si="5"/>
        <v>0</v>
      </c>
      <c r="M20" s="9">
        <f t="shared" si="5"/>
        <v>0</v>
      </c>
      <c r="N20" s="9">
        <f t="shared" si="5"/>
        <v>0</v>
      </c>
      <c r="O20" s="9">
        <f t="shared" si="2"/>
        <v>0</v>
      </c>
    </row>
    <row r="21" spans="1:15" x14ac:dyDescent="0.25">
      <c r="B21" s="4" t="s">
        <v>39</v>
      </c>
      <c r="C21" s="4"/>
      <c r="D21" s="4"/>
      <c r="E21" s="10">
        <f t="shared" ref="E21:O21" si="8">SUM(E4:E20)</f>
        <v>0</v>
      </c>
      <c r="F21" s="10">
        <f t="shared" si="8"/>
        <v>0</v>
      </c>
      <c r="G21" s="10">
        <f t="shared" si="8"/>
        <v>0</v>
      </c>
      <c r="H21" s="10">
        <f t="shared" si="8"/>
        <v>0</v>
      </c>
      <c r="I21" s="10">
        <f t="shared" si="8"/>
        <v>0</v>
      </c>
      <c r="J21" s="10">
        <f t="shared" si="8"/>
        <v>0</v>
      </c>
      <c r="K21" s="10">
        <f t="shared" si="8"/>
        <v>0</v>
      </c>
      <c r="L21" s="10">
        <f t="shared" si="8"/>
        <v>0</v>
      </c>
      <c r="M21" s="10">
        <f t="shared" si="8"/>
        <v>0</v>
      </c>
      <c r="N21" s="10">
        <f t="shared" si="8"/>
        <v>0</v>
      </c>
      <c r="O21" s="10">
        <f t="shared" si="8"/>
        <v>0</v>
      </c>
    </row>
    <row r="24" spans="1:15" x14ac:dyDescent="0.25">
      <c r="B24" s="11" t="s">
        <v>13</v>
      </c>
    </row>
    <row r="25" spans="1:15" ht="15" customHeight="1" x14ac:dyDescent="0.25">
      <c r="B25" s="80" t="s">
        <v>71</v>
      </c>
      <c r="C25" s="81"/>
      <c r="D25" s="81"/>
      <c r="E25" s="82"/>
    </row>
    <row r="26" spans="1:15" x14ac:dyDescent="0.25">
      <c r="B26" s="69"/>
      <c r="C26" s="83"/>
      <c r="D26" s="83"/>
      <c r="E26" s="84"/>
    </row>
    <row r="27" spans="1:15" x14ac:dyDescent="0.25">
      <c r="B27" s="69"/>
      <c r="C27" s="83"/>
      <c r="D27" s="83"/>
      <c r="E27" s="84"/>
    </row>
    <row r="28" spans="1:15" x14ac:dyDescent="0.25">
      <c r="B28" s="69"/>
      <c r="C28" s="83"/>
      <c r="D28" s="83"/>
      <c r="E28" s="84"/>
    </row>
    <row r="29" spans="1:15" x14ac:dyDescent="0.25">
      <c r="B29" s="69"/>
      <c r="C29" s="83"/>
      <c r="D29" s="83"/>
      <c r="E29" s="84"/>
    </row>
    <row r="30" spans="1:15" x14ac:dyDescent="0.25">
      <c r="B30" s="69"/>
      <c r="C30" s="83"/>
      <c r="D30" s="83"/>
      <c r="E30" s="84"/>
    </row>
    <row r="31" spans="1:15" x14ac:dyDescent="0.25">
      <c r="B31" s="69"/>
      <c r="C31" s="83"/>
      <c r="D31" s="83"/>
      <c r="E31" s="84"/>
    </row>
    <row r="32" spans="1:15" x14ac:dyDescent="0.25">
      <c r="B32" s="69"/>
      <c r="C32" s="83"/>
      <c r="D32" s="83"/>
      <c r="E32" s="84"/>
    </row>
    <row r="33" spans="2:5" x14ac:dyDescent="0.25">
      <c r="B33" s="69"/>
      <c r="C33" s="83"/>
      <c r="D33" s="83"/>
      <c r="E33" s="84"/>
    </row>
    <row r="34" spans="2:5" x14ac:dyDescent="0.25">
      <c r="B34" s="69"/>
      <c r="C34" s="83"/>
      <c r="D34" s="83"/>
      <c r="E34" s="84"/>
    </row>
    <row r="35" spans="2:5" x14ac:dyDescent="0.25">
      <c r="B35" s="69"/>
      <c r="C35" s="83"/>
      <c r="D35" s="83"/>
      <c r="E35" s="84"/>
    </row>
    <row r="36" spans="2:5" ht="63.75" customHeight="1" x14ac:dyDescent="0.25">
      <c r="B36" s="85"/>
      <c r="C36" s="86"/>
      <c r="D36" s="86"/>
      <c r="E36" s="87"/>
    </row>
  </sheetData>
  <sheetProtection algorithmName="SHA-512" hashValue="/lUVR2+FmXlX7f9SqIaQcs5pWsh410s9ZI50PVE7AL5eGQwtnJfajx9GnCqbE0/+TXReBaM4J96oKPDMMcl4pg==" saltValue="nTXpttCnJmvg6FcCDoV0XQ==" spinCount="100000" sheet="1" objects="1" scenarios="1"/>
  <mergeCells count="2">
    <mergeCell ref="E2:N2"/>
    <mergeCell ref="B25:E36"/>
  </mergeCells>
  <pageMargins left="0.70866141732283472" right="0.70866141732283472" top="0.74803149606299213" bottom="0.74803149606299213" header="0.31496062992125984" footer="0.31496062992125984"/>
  <pageSetup paperSize="9" scale="62" orientation="landscape" r:id="rId1"/>
  <headerFooter>
    <oddHeader>&amp;A</oddHeader>
    <oddFoote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385DC-55AD-4DC9-B2A4-416B81083B31}">
  <sheetPr>
    <tabColor rgb="FFFFFF99"/>
    <pageSetUpPr fitToPage="1"/>
  </sheetPr>
  <dimension ref="B2:F24"/>
  <sheetViews>
    <sheetView showGridLines="0" workbookViewId="0">
      <selection activeCell="B24" sqref="B24:D24"/>
    </sheetView>
  </sheetViews>
  <sheetFormatPr defaultColWidth="9.140625" defaultRowHeight="15" x14ac:dyDescent="0.25"/>
  <cols>
    <col min="1" max="1" width="9.140625" style="3"/>
    <col min="2" max="2" width="35.7109375" style="3" customWidth="1"/>
    <col min="3" max="3" width="13.7109375" style="3" customWidth="1"/>
    <col min="4" max="4" width="18.140625" style="3" customWidth="1"/>
    <col min="5" max="5" width="13.85546875" style="3" customWidth="1"/>
    <col min="6" max="6" width="13.5703125" style="3" customWidth="1"/>
    <col min="7" max="16384" width="9.140625" style="3"/>
  </cols>
  <sheetData>
    <row r="2" spans="2:6" x14ac:dyDescent="0.25">
      <c r="B2" s="18" t="s">
        <v>49</v>
      </c>
    </row>
    <row r="3" spans="2:6" x14ac:dyDescent="0.25">
      <c r="B3" s="4" t="s">
        <v>50</v>
      </c>
      <c r="C3" s="5" t="s">
        <v>51</v>
      </c>
      <c r="D3" s="5" t="s">
        <v>52</v>
      </c>
    </row>
    <row r="4" spans="2:6" x14ac:dyDescent="0.25">
      <c r="B4" s="1" t="s">
        <v>53</v>
      </c>
      <c r="C4" s="25"/>
      <c r="D4" s="19">
        <v>0.15</v>
      </c>
    </row>
    <row r="5" spans="2:6" x14ac:dyDescent="0.25">
      <c r="B5" s="1" t="s">
        <v>54</v>
      </c>
      <c r="C5" s="25"/>
      <c r="D5" s="19">
        <v>0.35</v>
      </c>
    </row>
    <row r="6" spans="2:6" x14ac:dyDescent="0.25">
      <c r="B6" s="1" t="s">
        <v>55</v>
      </c>
      <c r="C6" s="25"/>
      <c r="D6" s="19">
        <v>0.25</v>
      </c>
    </row>
    <row r="7" spans="2:6" x14ac:dyDescent="0.25">
      <c r="B7" s="1" t="s">
        <v>56</v>
      </c>
      <c r="C7" s="25"/>
      <c r="D7" s="19">
        <v>0.15</v>
      </c>
    </row>
    <row r="8" spans="2:6" x14ac:dyDescent="0.25">
      <c r="B8" s="1" t="s">
        <v>57</v>
      </c>
      <c r="C8" s="25"/>
      <c r="D8" s="19">
        <v>0.1</v>
      </c>
    </row>
    <row r="9" spans="2:6" x14ac:dyDescent="0.25">
      <c r="D9" s="19">
        <f>SUM(D4:D8)</f>
        <v>1</v>
      </c>
    </row>
    <row r="10" spans="2:6" x14ac:dyDescent="0.25">
      <c r="D10" s="20"/>
    </row>
    <row r="11" spans="2:6" x14ac:dyDescent="0.25">
      <c r="B11" s="1" t="s">
        <v>58</v>
      </c>
      <c r="C11" s="7">
        <f>C4*D4+C5*D5+C6*D6+C7*D7+C8*D8</f>
        <v>0</v>
      </c>
    </row>
    <row r="13" spans="2:6" x14ac:dyDescent="0.25">
      <c r="B13" s="18" t="s">
        <v>59</v>
      </c>
    </row>
    <row r="14" spans="2:6" x14ac:dyDescent="0.25">
      <c r="B14" s="4" t="s">
        <v>60</v>
      </c>
      <c r="C14" s="5" t="s">
        <v>61</v>
      </c>
      <c r="D14" s="5" t="s">
        <v>62</v>
      </c>
      <c r="E14" s="5" t="s">
        <v>63</v>
      </c>
      <c r="F14" s="5" t="s">
        <v>39</v>
      </c>
    </row>
    <row r="15" spans="2:6" x14ac:dyDescent="0.25">
      <c r="B15" s="1" t="s">
        <v>64</v>
      </c>
      <c r="C15" s="7">
        <f>1*C11</f>
        <v>0</v>
      </c>
      <c r="D15" s="2">
        <v>22</v>
      </c>
      <c r="E15" s="2">
        <v>9.5</v>
      </c>
      <c r="F15" s="7">
        <f>C15*D15*E15</f>
        <v>0</v>
      </c>
    </row>
    <row r="16" spans="2:6" x14ac:dyDescent="0.25">
      <c r="B16" s="1" t="s">
        <v>65</v>
      </c>
      <c r="C16" s="7">
        <f>3*C11</f>
        <v>0</v>
      </c>
      <c r="D16" s="2">
        <v>11</v>
      </c>
      <c r="E16" s="2">
        <v>9.5</v>
      </c>
      <c r="F16" s="7">
        <f t="shared" ref="F16:F20" si="0">C16*D16*E16</f>
        <v>0</v>
      </c>
    </row>
    <row r="17" spans="2:6" x14ac:dyDescent="0.25">
      <c r="B17" s="1" t="s">
        <v>66</v>
      </c>
      <c r="C17" s="7">
        <f>6*C11</f>
        <v>0</v>
      </c>
      <c r="D17" s="2">
        <v>2</v>
      </c>
      <c r="E17" s="2">
        <v>9.5</v>
      </c>
      <c r="F17" s="7">
        <f t="shared" ref="F17:F18" si="1">C17*D17*E17</f>
        <v>0</v>
      </c>
    </row>
    <row r="18" spans="2:6" x14ac:dyDescent="0.25">
      <c r="B18" s="1" t="s">
        <v>67</v>
      </c>
      <c r="C18" s="7">
        <f>3*C11</f>
        <v>0</v>
      </c>
      <c r="D18" s="2">
        <v>22</v>
      </c>
      <c r="E18" s="2">
        <v>9.5</v>
      </c>
      <c r="F18" s="7">
        <f t="shared" si="1"/>
        <v>0</v>
      </c>
    </row>
    <row r="19" spans="2:6" x14ac:dyDescent="0.25">
      <c r="B19" s="1" t="s">
        <v>68</v>
      </c>
      <c r="C19" s="7">
        <f>12*C11</f>
        <v>0</v>
      </c>
      <c r="D19" s="2">
        <v>11</v>
      </c>
      <c r="E19" s="2">
        <v>9.5</v>
      </c>
      <c r="F19" s="7">
        <f t="shared" si="0"/>
        <v>0</v>
      </c>
    </row>
    <row r="20" spans="2:6" ht="15.75" thickBot="1" x14ac:dyDescent="0.3">
      <c r="B20" s="1" t="s">
        <v>69</v>
      </c>
      <c r="C20" s="7">
        <f>36*C11</f>
        <v>0</v>
      </c>
      <c r="D20" s="2">
        <v>2</v>
      </c>
      <c r="E20" s="2">
        <v>9.5</v>
      </c>
      <c r="F20" s="7">
        <f t="shared" si="0"/>
        <v>0</v>
      </c>
    </row>
    <row r="21" spans="2:6" ht="15.75" thickBot="1" x14ac:dyDescent="0.3">
      <c r="F21" s="8">
        <f>SUM(F15:F20)</f>
        <v>0</v>
      </c>
    </row>
    <row r="22" spans="2:6" x14ac:dyDescent="0.25">
      <c r="F22" s="34"/>
    </row>
    <row r="23" spans="2:6" x14ac:dyDescent="0.25">
      <c r="B23" s="11" t="s">
        <v>13</v>
      </c>
    </row>
    <row r="24" spans="2:6" ht="165" customHeight="1" x14ac:dyDescent="0.25">
      <c r="B24" s="74" t="s">
        <v>70</v>
      </c>
      <c r="C24" s="75"/>
      <c r="D24" s="76"/>
    </row>
  </sheetData>
  <sheetProtection algorithmName="SHA-512" hashValue="Bm+ytuvFGaGxUuzPEwgRmtOR6OSZt8EBAOmAoAJGwwukUQFHqlruOn54XQ7GOwnd4wLWkaJneItdyG3C6NSDRg==" saltValue="DE0R1FIp04g67QYWa5OOLg==" spinCount="100000" sheet="1" objects="1" scenarios="1"/>
  <mergeCells count="1">
    <mergeCell ref="B24:D24"/>
  </mergeCells>
  <pageMargins left="0.70866141732283472" right="0.70866141732283472" top="0.74803149606299213" bottom="0.74803149606299213" header="0.31496062992125984" footer="0.31496062992125984"/>
  <pageSetup paperSize="9" orientation="landscape" r:id="rId1"/>
  <headerFooter>
    <oddHeader>&amp;A</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PUCorsaDocumentcode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BegindatumCopyright xmlns="fc3a1a23-6aed-41e1-a702-e24609d89b7a" xsi:nil="true"/>
    <PUDocumentumRegistratienummer xmlns="fc3a1a23-6aed-41e1-a702-e24609d89b7a" xsi:nil="true"/>
    <PUBegindatumdossier xmlns="fc3a1a23-6aed-41e1-a702-e24609d89b7a">2023-07-05T22:00:00+00:00</PUBegindatumdossier>
    <PUDocumenttype xmlns="fc3a1a23-6aed-41e1-a702-e24609d89b7a" xsi:nil="true"/>
    <PUDossiernaam xmlns="fc3a1a23-6aed-41e1-a702-e24609d89b7a">Netwerk Infrastructure as a Service</PUDossiernaam>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PUSelectiecategorie xmlns="fc3a1a23-6aed-41e1-a702-e24609d89b7a">2020 37</PUSelectiecategorie>
    <PUWerkingsgebiedDocument xmlns="fc3a1a23-6aed-41e1-a702-e24609d89b7a" xsi:nil="true"/>
    <PUOmschrijvingVoorwaardenCopyright xmlns="fc3a1a23-6aed-41e1-a702-e24609d89b7a" xsi:nil="true"/>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c69891f5b6724842a1992b729e890d0f xmlns="fc3a1a23-6aed-41e1-a702-e24609d89b7a">
      <Terms xmlns="http://schemas.microsoft.com/office/infopath/2007/PartnerControls"/>
    </c69891f5b6724842a1992b729e890d0f>
    <PUEinddatumCopyright xmlns="fc3a1a23-6aed-41e1-a702-e24609d89b7a" xsi:nil="true"/>
    <PUCopyrightRechten xmlns="fc3a1a23-6aed-41e1-a702-e24609d89b7a">false</PUCopyrightRechten>
    <PUEinddatumdossier xmlns="fc3a1a23-6aed-41e1-a702-e24609d89b7a" xsi:nil="true"/>
    <TaxCatchAll xmlns="fc3a1a23-6aed-41e1-a702-e24609d89b7a">
      <Value>32</Value>
      <Value>9</Value>
      <Value>8</Value>
      <Value>7</Value>
      <Value>6</Value>
      <Value>5</Value>
      <Value>4</Value>
      <Value>3</Value>
      <Value>2</Value>
      <Value>1</Value>
    </TaxCatchAll>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_dlc_DocId xmlns="fc3a1a23-6aed-41e1-a702-e24609d89b7a">UTSP-696757035-51050</_dlc_DocId>
    <_dlc_DocIdUrl xmlns="fc3a1a23-6aed-41e1-a702-e24609d89b7a">
      <Url>https://provincieutrecht.sharepoint.com/sites/smnwk-INK-EANO/_layouts/15/DocIdRedir.aspx?ID=UTSP-696757035-51050</Url>
      <Description>UTSP-696757035-51050</Description>
    </_dlc_DocIdUrl>
    <lcf76f155ced4ddcb4097134ff3c332f xmlns="5a55a1c6-4de6-4c74-a1ea-18114151a3ea">
      <Terms xmlns="http://schemas.microsoft.com/office/infopath/2007/PartnerControls"/>
    </lcf76f155ced4ddcb4097134ff3c332f>
    <jac39c03a7c14cb08e70c160a38b370d xmlns="fc3a1a23-6aed-41e1-a702-e24609d89b7a">
      <Terms xmlns="http://schemas.microsoft.com/office/infopath/2007/PartnerControls"/>
    </jac39c03a7c14cb08e70c160a38b370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k7957b5f8f444a679b34b5b5923d672a>
    <dbe1cec8a9334dfabb0d78e8a21620e6 xmlns="85cf3f14-b0e8-44e9-962b-0a655550735c">
      <Terms xmlns="http://schemas.microsoft.com/office/infopath/2007/PartnerControls"/>
    </dbe1cec8a9334dfabb0d78e8a21620e6>
    <PUAanvullingNaam xmlns="85cf3f14-b0e8-44e9-962b-0a65555073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9" ma:contentTypeDescription=" " ma:contentTypeScope="" ma:versionID="120051227b3c92e4be92a0ed8e54bda3">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73b65ed57d65a31cf186c6c04beb3bfb"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2:SharedWithUsers" minOccurs="0"/>
                <xsd:element ref="ns2:SharedWithDetails" minOccurs="0"/>
                <xsd:element ref="ns3:PUCorsaDocumentcode" minOccurs="0"/>
                <xsd:element ref="ns5:MediaServiceDateTaken" minOccurs="0"/>
                <xsd:element ref="ns5:MediaServiceOCR" minOccurs="0"/>
                <xsd:element ref="ns5:MediaServiceGenerationTime" minOccurs="0"/>
                <xsd:element ref="ns5:MediaServiceEventHashCode" minOccurs="0"/>
                <xsd:element ref="ns5:lcf76f155ced4ddcb4097134ff3c332f"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f0dcf62d-17f5-4c50-bcbb-83c9118cb44a"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646965ca-3473-4698-9d77-7c9c5b4d8507}"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646965ca-3473-4698-9d77-7c9c5b4d8507}"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56"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7" nillable="true" ma:displayName="MediaServiceDateTaken" ma:hidden="true" ma:indexed="true" ma:internalName="MediaServiceDateTaken"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lcf76f155ced4ddcb4097134ff3c332f" ma:index="62"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4C19262-D253-4F8D-866F-A12EB1CD024A}">
  <ds:schemaRefs>
    <ds:schemaRef ds:uri="http://schemas.microsoft.com/sharepoint/v3/contenttype/forms"/>
  </ds:schemaRefs>
</ds:datastoreItem>
</file>

<file path=customXml/itemProps2.xml><?xml version="1.0" encoding="utf-8"?>
<ds:datastoreItem xmlns:ds="http://schemas.openxmlformats.org/officeDocument/2006/customXml" ds:itemID="{2E5B6F4D-54A6-4463-B93F-04972CEA6D70}">
  <ds:schemaRefs>
    <ds:schemaRef ds:uri="7caea2aa-a85d-4b29-91d0-4c42f2753ba5"/>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terms/"/>
    <ds:schemaRef ds:uri="c9f71dd0-9aca-415f-8492-ae481f2c4935"/>
    <ds:schemaRef ds:uri="3a2d4642-b1a9-4f9a-947d-aaac82c6ed7c"/>
    <ds:schemaRef ds:uri="http://www.w3.org/XML/1998/namespace"/>
    <ds:schemaRef ds:uri="http://purl.org/dc/dcmitype/"/>
  </ds:schemaRefs>
</ds:datastoreItem>
</file>

<file path=customXml/itemProps3.xml><?xml version="1.0" encoding="utf-8"?>
<ds:datastoreItem xmlns:ds="http://schemas.openxmlformats.org/officeDocument/2006/customXml" ds:itemID="{1BE9FC2E-4F03-445C-8BF7-15359402975E}"/>
</file>

<file path=customXml/itemProps4.xml><?xml version="1.0" encoding="utf-8"?>
<ds:datastoreItem xmlns:ds="http://schemas.openxmlformats.org/officeDocument/2006/customXml" ds:itemID="{467CE7D2-E045-4C21-9F9B-1D0A05A644FD}">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Voorblad</vt:lpstr>
      <vt:lpstr>Totaal</vt:lpstr>
      <vt:lpstr>Migratie+Eenmalig</vt:lpstr>
      <vt:lpstr>Operationele kosten</vt:lpstr>
      <vt:lpstr>Meerwerk uurtarieven</vt:lpstr>
      <vt:lpstr>'Meerwerk uurtarieven'!Afdrukbereik</vt:lpstr>
      <vt:lpstr>'Migratie+Eenmalig'!Afdrukbereik</vt:lpstr>
      <vt:lpstr>'Operationele kosten'!Afdrukbereik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Slaats</dc:creator>
  <cp:keywords/>
  <dc:description/>
  <cp:lastModifiedBy>Griensven, Driek van</cp:lastModifiedBy>
  <cp:revision/>
  <dcterms:created xsi:type="dcterms:W3CDTF">2023-09-29T07:09:12Z</dcterms:created>
  <dcterms:modified xsi:type="dcterms:W3CDTF">2024-02-27T12:18:27Z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t:lpwstr>
  </property>
  <property fmtid="{D5CDD505-2E9C-101B-9397-08002B2CF9AE}" pid="4" name="PUBewaartermijn">
    <vt:lpwstr>6</vt:lpwstr>
  </property>
  <property fmtid="{D5CDD505-2E9C-101B-9397-08002B2CF9AE}" pid="5" name="PUWBSTax">
    <vt:lpwstr>8</vt:lpwstr>
  </property>
  <property fmtid="{D5CDD505-2E9C-101B-9397-08002B2CF9AE}" pid="6" name="PUWerkproces">
    <vt:lpwstr>3</vt:lpwstr>
  </property>
  <property fmtid="{D5CDD505-2E9C-101B-9397-08002B2CF9AE}" pid="7" name="PUWerkingsgebiedDossier">
    <vt:lpwstr>1</vt:lpwstr>
  </property>
  <property fmtid="{D5CDD505-2E9C-101B-9397-08002B2CF9AE}" pid="8" name="_dlc_DocIdItemGuid">
    <vt:lpwstr>86ca3a23-69c8-4675-b990-cf35cf5387b2</vt:lpwstr>
  </property>
  <property fmtid="{D5CDD505-2E9C-101B-9397-08002B2CF9AE}" pid="9" name="PUProceseigenaar">
    <vt:lpwstr>4</vt:lpwstr>
  </property>
  <property fmtid="{D5CDD505-2E9C-101B-9397-08002B2CF9AE}" pid="10" name="PUEindverantwoordelijkeProceseigenaar">
    <vt:lpwstr>9</vt:lpwstr>
  </property>
  <property fmtid="{D5CDD505-2E9C-101B-9397-08002B2CF9AE}" pid="11" name="PUDoelenboom">
    <vt:lpwstr>7</vt:lpwstr>
  </property>
  <property fmtid="{D5CDD505-2E9C-101B-9397-08002B2CF9AE}" pid="12" name="PUThema">
    <vt:lpwstr>2</vt:lpwstr>
  </property>
  <property fmtid="{D5CDD505-2E9C-101B-9397-08002B2CF9AE}" pid="13" name="PUDocumentTrefwoorden">
    <vt:lpwstr/>
  </property>
  <property fmtid="{D5CDD505-2E9C-101B-9397-08002B2CF9AE}" pid="14" name="PUDossierResultaat">
    <vt:lpwstr/>
  </property>
  <property fmtid="{D5CDD505-2E9C-101B-9397-08002B2CF9AE}" pid="15" name="MediaServiceImageTags">
    <vt:lpwstr/>
  </property>
  <property fmtid="{D5CDD505-2E9C-101B-9397-08002B2CF9AE}" pid="16" name="PUDossierStatus">
    <vt:lpwstr>32;#BDV - Concernmanager Bedrijfsvoering|89c0540d-8588-4a1f-b258-b707f9c3a29d</vt:lpwstr>
  </property>
  <property fmtid="{D5CDD505-2E9C-101B-9397-08002B2CF9AE}" pid="17" name="mb00dac142c84778b2d449df7e3ca41c">
    <vt:lpwstr/>
  </property>
  <property fmtid="{D5CDD505-2E9C-101B-9397-08002B2CF9AE}" pid="18" name="PUDomein">
    <vt:lpwstr/>
  </property>
  <property fmtid="{D5CDD505-2E9C-101B-9397-08002B2CF9AE}" pid="19" name="PUDocumentsoort">
    <vt:lpwstr/>
  </property>
  <property fmtid="{D5CDD505-2E9C-101B-9397-08002B2CF9AE}" pid="20" name="_docset_NoMedatataSyncRequired">
    <vt:lpwstr>False</vt:lpwstr>
  </property>
</Properties>
</file>