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pc.belastingdienst.nl\EDF\SSO-CFD\UG_HKT_Inkoop-UNIT\83-INKOOPDOSSIER- INKOOP\IUC21\IUC21-690 Inhuur Broker niet ICT\04 - BESCHR DOCUMENTEN\"/>
    </mc:Choice>
  </mc:AlternateContent>
  <xr:revisionPtr revIDLastSave="0" documentId="13_ncr:1_{71209BB7-37FE-40C3-A838-87EE31A24F88}" xr6:coauthVersionLast="47" xr6:coauthVersionMax="47" xr10:uidLastSave="{00000000-0000-0000-0000-000000000000}"/>
  <bookViews>
    <workbookView xWindow="-110" yWindow="-110" windowWidth="19420" windowHeight="10420" tabRatio="723" firstSheet="1" activeTab="1" xr2:uid="{00000000-000D-0000-FFFF-FFFF00000000}"/>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9" i="11" l="1"/>
  <c r="H38" i="11"/>
  <c r="H37" i="11"/>
  <c r="D8" i="14"/>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J38" i="11"/>
  <c r="B64" i="11"/>
  <c r="J37" i="11"/>
  <c r="G7" i="14" s="1"/>
  <c r="B65" i="11"/>
  <c r="G39" i="11"/>
  <c r="F15" i="11"/>
  <c r="F33" i="11" s="1"/>
  <c r="G38" i="11"/>
  <c r="G8" i="14" l="1"/>
  <c r="G9" i="14" s="1"/>
  <c r="J39" i="11"/>
  <c r="B63" i="11"/>
  <c r="J41" i="11" l="1"/>
</calcChain>
</file>

<file path=xl/sharedStrings.xml><?xml version="1.0" encoding="utf-8"?>
<sst xmlns="http://schemas.openxmlformats.org/spreadsheetml/2006/main" count="156" uniqueCount="131">
  <si>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</si>
  <si>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</si>
  <si>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</si>
  <si>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</si>
  <si>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</si>
  <si>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</si>
  <si>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</si>
  <si>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</si>
  <si>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</si>
  <si>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</si>
  <si>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</si>
  <si>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</si>
  <si>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</si>
  <si>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</si>
  <si>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</si>
  <si>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</si>
  <si>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</si>
  <si>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</si>
  <si>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</si>
  <si>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</si>
  <si>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</si>
  <si>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</si>
  <si>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</si>
  <si>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</si>
  <si>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</si>
  <si>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</si>
  <si>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</si>
  <si>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</si>
  <si>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</si>
  <si>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</si>
  <si>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</si>
  <si>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</si>
  <si>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</si>
  <si>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</si>
  <si>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</si>
  <si>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</si>
  <si>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</si>
  <si>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</si>
  <si>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</si>
  <si>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</si>
  <si>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</si>
  <si>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</si>
  <si>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</si>
  <si>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</si>
  <si>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</si>
  <si>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</si>
  <si>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</si>
  <si>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</si>
  <si>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</si>
  <si>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</si>
  <si>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</si>
  <si>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</si>
  <si>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</si>
  <si>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</si>
  <si>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</si>
  <si>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</si>
  <si>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</si>
  <si>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</si>
  <si>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</si>
  <si>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</si>
  <si>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</si>
  <si>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</si>
  <si>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</si>
  <si>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</si>
  <si>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</si>
  <si>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</si>
  <si>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</si>
  <si>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</si>
  <si>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</si>
  <si>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</si>
  <si>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</si>
  <si>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</si>
  <si>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</si>
  <si>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</si>
  <si>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</si>
  <si>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</si>
  <si>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</si>
  <si>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</si>
  <si>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</si>
  <si>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</si>
  <si>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</si>
  <si>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</si>
  <si>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</si>
  <si>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</si>
  <si>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</si>
  <si>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</si>
  <si>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</si>
  <si>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</si>
  <si>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</si>
  <si>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</si>
  <si>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</si>
  <si>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</si>
  <si>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</si>
  <si>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</si>
  <si>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</si>
  <si>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</si>
  <si>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</si>
  <si>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</si>
  <si>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</si>
  <si>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</si>
  <si>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</si>
  <si>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</si>
  <si>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</si>
  <si>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</si>
  <si>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</si>
  <si>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</si>
  <si>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</si>
  <si>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</si>
  <si>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</si>
  <si>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</si>
  <si>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</si>
  <si>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</si>
  <si>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</si>
  <si>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</si>
  <si>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</si>
  <si>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</si>
  <si>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</si>
  <si>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</si>
  <si>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</si>
  <si>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</si>
  <si>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</si>
  <si>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</si>
  <si>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</si>
  <si>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</si>
  <si>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</si>
  <si>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</si>
  <si>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</si>
  <si>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</si>
  <si>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</si>
  <si>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IUC21-690</t>
  </si>
  <si>
    <t>Broker voor inhuur overige externe medewerkers niet-ICT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</si>
</sst>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7">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B50D-4ECD-984D-9A252EBB4937}"/>
            </c:ext>
          </c:extLst>
        </c:ser>
        <c:dLbls>
          <c:showLegendKey val="0"/>
          <c:showVal val="0"/>
          <c:showCatName val="0"/>
          <c:showSerName val="0"/>
          <c:showPercent val="0"/>
          <c:showBubbleSize val="0"/>
        </c:dLbls>
        <c:axId val="208694928"/>
        <c:axId val="208694536"/>
      </c:areaChart>
      <c:catAx>
        <c:axId val="20869492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08694536"/>
        <c:crosses val="autoZero"/>
        <c:auto val="1"/>
        <c:lblAlgn val="ctr"/>
        <c:lblOffset val="100"/>
        <c:tickLblSkip val="1"/>
        <c:tickMarkSkip val="1"/>
        <c:noMultiLvlLbl val="0"/>
      </c:catAx>
      <c:valAx>
        <c:axId val="20869453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869492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9961-451A-9D70-691AABCEFAF9}"/>
            </c:ext>
          </c:extLst>
        </c:ser>
        <c:dLbls>
          <c:showLegendKey val="0"/>
          <c:showVal val="0"/>
          <c:showCatName val="0"/>
          <c:showSerName val="0"/>
          <c:showPercent val="0"/>
          <c:showBubbleSize val="0"/>
        </c:dLbls>
        <c:axId val="208692576"/>
        <c:axId val="208695320"/>
      </c:areaChart>
      <c:catAx>
        <c:axId val="20869257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08695320"/>
        <c:crosses val="autoZero"/>
        <c:auto val="1"/>
        <c:lblAlgn val="ctr"/>
        <c:lblOffset val="100"/>
        <c:tickLblSkip val="1"/>
        <c:tickMarkSkip val="1"/>
        <c:noMultiLvlLbl val="0"/>
      </c:catAx>
      <c:valAx>
        <c:axId val="20869532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86925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3557-4A74-B465-F78526325C5C}"/>
            </c:ext>
          </c:extLst>
        </c:ser>
        <c:dLbls>
          <c:showLegendKey val="0"/>
          <c:showVal val="0"/>
          <c:showCatName val="0"/>
          <c:showSerName val="0"/>
          <c:showPercent val="0"/>
          <c:showBubbleSize val="0"/>
        </c:dLbls>
        <c:axId val="208691792"/>
        <c:axId val="208692184"/>
      </c:areaChart>
      <c:catAx>
        <c:axId val="20869179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08692184"/>
        <c:crosses val="autoZero"/>
        <c:auto val="1"/>
        <c:lblAlgn val="ctr"/>
        <c:lblOffset val="100"/>
        <c:tickLblSkip val="1"/>
        <c:tickMarkSkip val="1"/>
        <c:noMultiLvlLbl val="0"/>
      </c:catAx>
      <c:valAx>
        <c:axId val="2086921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869179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242D-450B-A929-150EB52ED41D}"/>
            </c:ext>
          </c:extLst>
        </c:ser>
        <c:dLbls>
          <c:showLegendKey val="0"/>
          <c:showVal val="0"/>
          <c:showCatName val="0"/>
          <c:showSerName val="0"/>
          <c:showPercent val="0"/>
          <c:showBubbleSize val="0"/>
        </c:dLbls>
        <c:axId val="210324312"/>
        <c:axId val="210328624"/>
      </c:areaChart>
      <c:catAx>
        <c:axId val="210324312"/>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10328624"/>
        <c:crosses val="autoZero"/>
        <c:auto val="1"/>
        <c:lblAlgn val="ctr"/>
        <c:lblOffset val="100"/>
        <c:tickLblSkip val="1"/>
        <c:tickMarkSkip val="1"/>
        <c:noMultiLvlLbl val="0"/>
      </c:catAx>
      <c:valAx>
        <c:axId val="2103286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1032431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79D3-4739-8559-629458277EB1}"/>
            </c:ext>
          </c:extLst>
        </c:ser>
        <c:dLbls>
          <c:showLegendKey val="0"/>
          <c:showVal val="0"/>
          <c:showCatName val="0"/>
          <c:showSerName val="0"/>
          <c:showPercent val="0"/>
          <c:showBubbleSize val="0"/>
        </c:dLbls>
        <c:axId val="210328232"/>
        <c:axId val="210329800"/>
      </c:areaChart>
      <c:catAx>
        <c:axId val="210328232"/>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10329800"/>
        <c:crosses val="autoZero"/>
        <c:auto val="1"/>
        <c:lblAlgn val="ctr"/>
        <c:lblOffset val="100"/>
        <c:tickLblSkip val="1"/>
        <c:tickMarkSkip val="1"/>
        <c:noMultiLvlLbl val="0"/>
      </c:catAx>
      <c:valAx>
        <c:axId val="2103298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1032823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7014-4834-9D47-B0C332E7AF59}"/>
            </c:ext>
          </c:extLst>
        </c:ser>
        <c:dLbls>
          <c:showLegendKey val="0"/>
          <c:showVal val="0"/>
          <c:showCatName val="0"/>
          <c:showSerName val="0"/>
          <c:showPercent val="0"/>
          <c:showBubbleSize val="0"/>
        </c:dLbls>
        <c:axId val="210329016"/>
        <c:axId val="210325488"/>
      </c:areaChart>
      <c:catAx>
        <c:axId val="21032901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10325488"/>
        <c:crosses val="autoZero"/>
        <c:auto val="1"/>
        <c:lblAlgn val="ctr"/>
        <c:lblOffset val="100"/>
        <c:tickLblSkip val="1"/>
        <c:tickMarkSkip val="1"/>
        <c:noMultiLvlLbl val="0"/>
      </c:catAx>
      <c:valAx>
        <c:axId val="21032548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1032901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63500</xdr:colOff>
          <xdr:row>25</xdr:row>
          <xdr:rowOff>63500</xdr:rowOff>
        </xdr:from>
        <xdr:to>
          <xdr:col>8</xdr:col>
          <xdr:colOff>190500</xdr:colOff>
          <xdr:row>27</xdr:row>
          <xdr:rowOff>184150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101600</xdr:colOff>
          <xdr:row>65</xdr:row>
          <xdr:rowOff>63500</xdr:rowOff>
        </xdr:from>
        <xdr:to>
          <xdr:col>8</xdr:col>
          <xdr:colOff>234950</xdr:colOff>
          <xdr:row>67</xdr:row>
          <xdr:rowOff>158750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69850</xdr:colOff>
          <xdr:row>102</xdr:row>
          <xdr:rowOff>76200</xdr:rowOff>
        </xdr:from>
        <xdr:to>
          <xdr:col>7</xdr:col>
          <xdr:colOff>565150</xdr:colOff>
          <xdr:row>104</xdr:row>
          <xdr:rowOff>177800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B3" sqref="B3"/>
    </sheetView>
  </sheetViews>
  <sheetFormatPr defaultColWidth="0" defaultRowHeight="15" customHeight="1" zeroHeight="1" x14ac:dyDescent="0.25"/>
  <cols>
    <col min="1" max="1" width="3.6328125" style="4" customWidth="1"/>
    <col min="2" max="2" width="16.6328125" style="4" customWidth="1"/>
    <col min="3" max="3" width="6.54296875" style="4" bestFit="1" customWidth="1"/>
    <col min="4" max="4" width="5.54296875" style="4" customWidth="1"/>
    <col min="5" max="5" width="6.453125" style="4" bestFit="1" customWidth="1"/>
    <col min="6" max="17" width="9.08984375" style="4" customWidth="1"/>
    <col min="18" max="18" width="3.6328125" style="4" customWidth="1"/>
    <col min="19" max="16384" width="9.08984375" style="4" hidden="1"/>
  </cols>
  <sheetData>
    <row r="1" spans="2:17" ht="15" customHeight="1" x14ac:dyDescent="0.25"/>
    <row r="2" spans="2:17" ht="15" customHeight="1" x14ac:dyDescent="0.3">
      <c r="B2" s="158"/>
      <c r="C2" s="158"/>
      <c r="D2" s="158"/>
      <c r="E2" s="158"/>
      <c r="F2" s="158"/>
      <c r="G2" s="158"/>
      <c r="H2" s="158"/>
      <c r="I2" s="158"/>
      <c r="J2" s="158"/>
      <c r="K2" s="158"/>
      <c r="L2" s="158"/>
      <c r="M2" s="158"/>
      <c r="N2" s="158"/>
      <c r="O2" s="158"/>
      <c r="P2" s="158"/>
      <c r="Q2" s="158"/>
    </row>
    <row r="3" spans="2:17" s="157" customFormat="1" ht="17.5" x14ac:dyDescent="0.35">
      <c r="B3" s="220" t="s">
        <v>128</v>
      </c>
      <c r="C3" s="158"/>
      <c r="D3" s="158"/>
      <c r="E3" s="158"/>
      <c r="F3" s="158"/>
      <c r="G3" s="158"/>
      <c r="H3" s="158"/>
      <c r="I3" s="158"/>
      <c r="J3" s="158"/>
      <c r="K3" s="158"/>
      <c r="L3" s="158"/>
      <c r="M3" s="158"/>
      <c r="N3" s="158"/>
      <c r="O3" s="158"/>
      <c r="P3" s="158"/>
      <c r="Q3" s="158"/>
    </row>
    <row r="4" spans="2:17" ht="17.5" x14ac:dyDescent="0.35">
      <c r="B4" s="220" t="s">
        <v>125</v>
      </c>
      <c r="C4" s="158"/>
      <c r="D4" s="158"/>
      <c r="E4" s="158"/>
      <c r="F4" s="158"/>
      <c r="G4" s="158"/>
      <c r="H4" s="158"/>
      <c r="I4" s="158"/>
      <c r="J4" s="158"/>
      <c r="K4" s="158"/>
      <c r="L4" s="158"/>
      <c r="M4" s="158"/>
      <c r="N4" s="158"/>
      <c r="O4" s="158"/>
      <c r="P4" s="158"/>
      <c r="Q4" s="158"/>
    </row>
    <row r="5" spans="2:17" s="157" customFormat="1" ht="17.5" x14ac:dyDescent="0.35">
      <c r="B5" s="223" t="s">
        <v>74</v>
      </c>
      <c r="C5" s="158"/>
      <c r="D5" s="158"/>
      <c r="E5" s="158"/>
      <c r="F5" s="158"/>
      <c r="G5" s="158"/>
      <c r="H5" s="158"/>
      <c r="I5" s="158"/>
      <c r="J5" s="158"/>
      <c r="K5" s="158"/>
      <c r="L5" s="158"/>
      <c r="M5" s="158"/>
      <c r="N5" s="158"/>
      <c r="O5" s="158"/>
      <c r="P5" s="158"/>
      <c r="Q5" s="158"/>
    </row>
    <row r="6" spans="2:17" ht="15" customHeight="1" x14ac:dyDescent="0.3">
      <c r="B6" s="158"/>
      <c r="C6" s="158"/>
      <c r="D6" s="158"/>
      <c r="E6" s="158"/>
      <c r="F6" s="158"/>
      <c r="G6" s="158"/>
      <c r="H6" s="158"/>
      <c r="I6" s="158"/>
      <c r="J6" s="158"/>
      <c r="K6" s="158"/>
      <c r="L6" s="158"/>
      <c r="M6" s="158"/>
      <c r="N6" s="158"/>
      <c r="O6" s="158"/>
      <c r="P6" s="158"/>
      <c r="Q6" s="158"/>
    </row>
    <row r="7" spans="2:17" ht="15" customHeight="1" x14ac:dyDescent="0.25"/>
    <row r="8" spans="2:17" ht="15" customHeight="1" x14ac:dyDescent="0.25">
      <c r="B8" s="1" t="s">
        <v>50</v>
      </c>
      <c r="C8" s="154"/>
      <c r="D8" s="154"/>
      <c r="E8" s="154"/>
      <c r="F8" s="154"/>
      <c r="G8" s="154"/>
      <c r="H8" s="154"/>
      <c r="I8" s="154"/>
      <c r="J8" s="154"/>
      <c r="K8" s="154"/>
      <c r="L8" s="154"/>
      <c r="M8" s="154"/>
      <c r="N8" s="154"/>
      <c r="O8" s="154"/>
      <c r="P8" s="154"/>
      <c r="Q8" s="154"/>
    </row>
    <row r="9" spans="2:17" ht="31.5" customHeight="1" x14ac:dyDescent="0.25">
      <c r="B9" s="226" t="s">
        <v>51</v>
      </c>
      <c r="C9" s="226"/>
      <c r="D9" s="226"/>
      <c r="E9" s="226"/>
      <c r="F9" s="226"/>
      <c r="G9" s="226"/>
      <c r="H9" s="226"/>
      <c r="I9" s="226"/>
      <c r="J9" s="226"/>
      <c r="K9" s="226"/>
      <c r="L9" s="226"/>
      <c r="M9" s="226"/>
      <c r="N9" s="226"/>
      <c r="O9" s="226"/>
      <c r="P9" s="226"/>
      <c r="Q9" s="226"/>
    </row>
    <row r="10" spans="2:17" ht="15" customHeight="1" x14ac:dyDescent="0.25">
      <c r="B10" s="2" t="s">
        <v>69</v>
      </c>
      <c r="C10" s="154"/>
      <c r="D10" s="154"/>
      <c r="E10" s="154"/>
      <c r="F10" s="154"/>
      <c r="G10" s="154"/>
      <c r="H10" s="154"/>
      <c r="I10" s="154"/>
      <c r="J10" s="154"/>
      <c r="K10" s="154"/>
      <c r="L10" s="154"/>
      <c r="M10" s="154"/>
      <c r="N10" s="154"/>
      <c r="O10" s="154"/>
      <c r="P10" s="154"/>
      <c r="Q10" s="154"/>
    </row>
    <row r="11" spans="2:17" ht="15" customHeight="1" x14ac:dyDescent="0.25">
      <c r="B11" s="2" t="s">
        <v>68</v>
      </c>
      <c r="C11" s="154"/>
      <c r="D11" s="154"/>
      <c r="E11" s="154"/>
      <c r="F11" s="154"/>
      <c r="G11" s="154"/>
      <c r="H11" s="154"/>
      <c r="I11" s="154"/>
      <c r="J11" s="154"/>
      <c r="K11" s="154"/>
      <c r="L11" s="154"/>
      <c r="M11" s="154"/>
      <c r="N11" s="154"/>
      <c r="O11" s="154"/>
      <c r="P11" s="154"/>
      <c r="Q11" s="154"/>
    </row>
    <row r="12" spans="2:17" ht="15" customHeight="1" x14ac:dyDescent="0.25">
      <c r="B12" s="3" t="s">
        <v>67</v>
      </c>
      <c r="C12" s="154"/>
      <c r="D12" s="154"/>
      <c r="E12" s="154"/>
      <c r="F12" s="154"/>
      <c r="G12" s="154"/>
      <c r="H12" s="154"/>
      <c r="I12" s="154"/>
      <c r="J12" s="154"/>
      <c r="K12" s="154"/>
      <c r="L12" s="154"/>
      <c r="M12" s="154"/>
      <c r="N12" s="154"/>
      <c r="O12" s="154"/>
      <c r="P12" s="154"/>
      <c r="Q12" s="154"/>
    </row>
    <row r="13" spans="2:17" ht="15" customHeight="1" x14ac:dyDescent="0.25"/>
    <row r="14" spans="2:17" ht="72" customHeight="1" x14ac:dyDescent="0.25">
      <c r="B14" s="22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2019/2020 als het meest recent afgesloten boekjaar beschouwen.</v>
      </c>
      <c r="C14" s="227"/>
      <c r="D14" s="227"/>
      <c r="E14" s="227"/>
      <c r="F14" s="227"/>
      <c r="G14" s="227"/>
      <c r="H14" s="227"/>
      <c r="I14" s="227"/>
      <c r="J14" s="227"/>
      <c r="K14" s="227"/>
      <c r="L14" s="227"/>
      <c r="M14" s="227"/>
      <c r="N14" s="227"/>
      <c r="O14" s="227"/>
      <c r="P14" s="227"/>
      <c r="Q14" s="227"/>
    </row>
    <row r="15" spans="2:17" ht="15" customHeight="1" x14ac:dyDescent="0.25">
      <c r="B15" s="5"/>
      <c r="C15" s="5"/>
      <c r="D15" s="5"/>
      <c r="E15" s="5"/>
      <c r="F15" s="5"/>
      <c r="G15" s="5"/>
      <c r="H15" s="5"/>
      <c r="I15" s="5"/>
      <c r="J15" s="5"/>
      <c r="K15" s="5"/>
      <c r="L15" s="5"/>
      <c r="M15" s="5"/>
      <c r="N15" s="5"/>
      <c r="O15" s="5"/>
      <c r="P15" s="5"/>
      <c r="Q15" s="5"/>
    </row>
    <row r="16" spans="2:17" ht="15" customHeight="1" x14ac:dyDescent="0.35">
      <c r="B16" s="6" t="s">
        <v>127</v>
      </c>
      <c r="C16" s="5"/>
      <c r="D16" s="5"/>
      <c r="E16" s="5"/>
      <c r="F16" s="5"/>
      <c r="G16" s="5"/>
      <c r="H16" s="5"/>
      <c r="I16" s="5"/>
      <c r="J16" s="5"/>
      <c r="K16" s="5"/>
      <c r="L16" s="5"/>
      <c r="M16" s="5"/>
      <c r="N16" s="5"/>
      <c r="O16" s="5"/>
      <c r="P16" s="5"/>
      <c r="Q16" s="5"/>
    </row>
    <row r="17" spans="2:17" ht="15" customHeight="1" x14ac:dyDescent="0.25">
      <c r="B17" s="2" t="s">
        <v>101</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4">
      <c r="B19" s="2" t="s">
        <v>52</v>
      </c>
      <c r="C19" s="155">
        <f>+HULP!D15</f>
        <v>0.2</v>
      </c>
      <c r="D19" s="3" t="s">
        <v>121</v>
      </c>
    </row>
    <row r="20" spans="2:17" ht="15" customHeight="1" x14ac:dyDescent="0.4">
      <c r="B20" s="2" t="s">
        <v>53</v>
      </c>
      <c r="C20" s="155">
        <f>+HULP!E15</f>
        <v>0.5</v>
      </c>
      <c r="D20" s="3" t="s">
        <v>111</v>
      </c>
    </row>
    <row r="21" spans="2:17" ht="15" customHeight="1" x14ac:dyDescent="0.4">
      <c r="B21" s="150" t="s">
        <v>112</v>
      </c>
      <c r="D21" s="2" t="s">
        <v>113</v>
      </c>
    </row>
    <row r="22" spans="2:17" ht="15" customHeight="1" x14ac:dyDescent="0.25">
      <c r="B22" s="2"/>
    </row>
    <row r="23" spans="2:17" ht="15" customHeight="1" x14ac:dyDescent="0.25">
      <c r="B23" s="2" t="s">
        <v>70</v>
      </c>
    </row>
    <row r="24" spans="2:17" ht="15" customHeight="1" x14ac:dyDescent="0.25">
      <c r="B24" s="2" t="s">
        <v>97</v>
      </c>
      <c r="C24" s="155">
        <f>+HULP!D15</f>
        <v>0.2</v>
      </c>
      <c r="D24" s="3" t="s">
        <v>98</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99</v>
      </c>
      <c r="C29" s="155">
        <f>+HULP!E15</f>
        <v>0.5</v>
      </c>
      <c r="D29" s="2" t="s">
        <v>100</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54</v>
      </c>
    </row>
    <row r="51" spans="2:17" ht="15" customHeight="1" x14ac:dyDescent="0.25"/>
    <row r="52" spans="2:17" ht="17.5" x14ac:dyDescent="0.35">
      <c r="B52" s="6" t="s">
        <v>71</v>
      </c>
      <c r="C52" s="154"/>
      <c r="D52" s="154"/>
      <c r="E52" s="154"/>
      <c r="F52" s="154"/>
      <c r="G52" s="154"/>
      <c r="H52" s="154"/>
      <c r="I52" s="154"/>
      <c r="J52" s="154"/>
    </row>
    <row r="53" spans="2:17" ht="15" customHeight="1" x14ac:dyDescent="0.25">
      <c r="B53" s="2" t="s">
        <v>55</v>
      </c>
      <c r="C53" s="154"/>
      <c r="D53" s="154"/>
      <c r="E53" s="154"/>
      <c r="F53" s="154"/>
      <c r="G53" s="154"/>
      <c r="H53" s="154"/>
      <c r="I53" s="154"/>
      <c r="J53" s="154"/>
    </row>
    <row r="54" spans="2:17" ht="15" customHeight="1" x14ac:dyDescent="0.25">
      <c r="B54" s="2" t="s">
        <v>56</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4">
      <c r="B56" s="2" t="s">
        <v>52</v>
      </c>
      <c r="C56" s="152">
        <f>HULP!$D$16</f>
        <v>0</v>
      </c>
      <c r="D56" s="3" t="s">
        <v>122</v>
      </c>
      <c r="E56" s="154"/>
      <c r="F56" s="154"/>
      <c r="G56" s="154"/>
      <c r="H56" s="154"/>
      <c r="I56" s="154"/>
      <c r="J56" s="154"/>
    </row>
    <row r="57" spans="2:17" ht="15" customHeight="1" x14ac:dyDescent="0.4">
      <c r="B57" s="2" t="s">
        <v>57</v>
      </c>
      <c r="C57" s="152">
        <f>+HULP!$E$16</f>
        <v>0.1</v>
      </c>
      <c r="D57" s="3" t="s">
        <v>114</v>
      </c>
      <c r="E57" s="154"/>
      <c r="F57" s="154"/>
      <c r="G57" s="154"/>
      <c r="H57" s="154"/>
      <c r="I57" s="154"/>
      <c r="J57" s="154"/>
    </row>
    <row r="58" spans="2:17" ht="15" customHeight="1" x14ac:dyDescent="0.4">
      <c r="B58" s="2" t="s">
        <v>112</v>
      </c>
      <c r="C58" s="2" t="s">
        <v>115</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2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6"/>
      <c r="D60" s="226"/>
      <c r="E60" s="226"/>
      <c r="F60" s="226"/>
      <c r="G60" s="226"/>
      <c r="H60" s="226"/>
      <c r="I60" s="226"/>
      <c r="J60" s="226"/>
      <c r="K60" s="226"/>
      <c r="L60" s="226"/>
      <c r="M60" s="226"/>
      <c r="N60" s="226"/>
      <c r="O60" s="226"/>
      <c r="P60" s="226"/>
      <c r="Q60" s="226"/>
    </row>
    <row r="61" spans="2:17" ht="15" customHeight="1" x14ac:dyDescent="0.25">
      <c r="B61" s="2"/>
      <c r="C61" s="154"/>
      <c r="D61" s="154"/>
      <c r="E61" s="154"/>
      <c r="F61" s="154"/>
      <c r="G61" s="154"/>
      <c r="H61" s="154"/>
      <c r="I61" s="154"/>
      <c r="J61" s="154"/>
    </row>
    <row r="62" spans="2:17" ht="15" customHeight="1" x14ac:dyDescent="0.25">
      <c r="B62" s="2" t="s">
        <v>58</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106</v>
      </c>
    </row>
    <row r="91" spans="2:4" ht="15" customHeight="1" x14ac:dyDescent="0.25"/>
    <row r="92" spans="2:4" ht="17.5" x14ac:dyDescent="0.35">
      <c r="B92" s="6" t="s">
        <v>59</v>
      </c>
    </row>
    <row r="93" spans="2:4" ht="15" customHeight="1" x14ac:dyDescent="0.25">
      <c r="B93" s="2" t="s">
        <v>72</v>
      </c>
    </row>
    <row r="94" spans="2:4" ht="15" customHeight="1" x14ac:dyDescent="0.25">
      <c r="B94" s="2" t="s">
        <v>60</v>
      </c>
    </row>
    <row r="95" spans="2:4" ht="15" customHeight="1" x14ac:dyDescent="0.25">
      <c r="B95" s="2"/>
    </row>
    <row r="96" spans="2:4" ht="15" customHeight="1" x14ac:dyDescent="0.4">
      <c r="B96" s="2" t="s">
        <v>102</v>
      </c>
      <c r="C96" s="156">
        <f>+HULP!$D$17</f>
        <v>1</v>
      </c>
      <c r="D96" s="3" t="s">
        <v>123</v>
      </c>
    </row>
    <row r="97" spans="2:4" ht="15" customHeight="1" x14ac:dyDescent="0.4">
      <c r="B97" s="2" t="s">
        <v>57</v>
      </c>
      <c r="C97" s="4">
        <f>+HULP!$E$17</f>
        <v>1.5</v>
      </c>
      <c r="D97" s="3" t="s">
        <v>116</v>
      </c>
    </row>
    <row r="98" spans="2:4" ht="15" customHeight="1" x14ac:dyDescent="0.4">
      <c r="B98" s="2" t="s">
        <v>112</v>
      </c>
      <c r="C98" s="2" t="s">
        <v>117</v>
      </c>
    </row>
    <row r="99" spans="2:4" ht="15" customHeight="1" x14ac:dyDescent="0.25">
      <c r="B99" s="2"/>
    </row>
    <row r="100" spans="2:4" ht="15" customHeight="1" x14ac:dyDescent="0.25">
      <c r="B100" s="2" t="s">
        <v>61</v>
      </c>
    </row>
    <row r="101" spans="2:4" ht="15" customHeight="1" x14ac:dyDescent="0.25">
      <c r="B101" s="2" t="s">
        <v>62</v>
      </c>
    </row>
    <row r="102" spans="2:4" ht="15" customHeight="1" x14ac:dyDescent="0.25">
      <c r="B102" s="2" t="s">
        <v>63</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64</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73</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63500</xdr:colOff>
                <xdr:row>25</xdr:row>
                <xdr:rowOff>63500</xdr:rowOff>
              </from>
              <to>
                <xdr:col>8</xdr:col>
                <xdr:colOff>190500</xdr:colOff>
                <xdr:row>27</xdr:row>
                <xdr:rowOff>184150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101600</xdr:colOff>
                <xdr:row>65</xdr:row>
                <xdr:rowOff>63500</xdr:rowOff>
              </from>
              <to>
                <xdr:col>8</xdr:col>
                <xdr:colOff>234950</xdr:colOff>
                <xdr:row>67</xdr:row>
                <xdr:rowOff>158750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69850</xdr:colOff>
                <xdr:row>102</xdr:row>
                <xdr:rowOff>76200</xdr:rowOff>
              </from>
              <to>
                <xdr:col>7</xdr:col>
                <xdr:colOff>565150</xdr:colOff>
                <xdr:row>104</xdr:row>
                <xdr:rowOff>177800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topLeftCell="A2" zoomScaleNormal="100" zoomScaleSheetLayoutView="100" workbookViewId="0">
      <selection activeCell="A14" sqref="A14"/>
    </sheetView>
  </sheetViews>
  <sheetFormatPr defaultColWidth="0" defaultRowHeight="18" customHeight="1" zeroHeight="1" x14ac:dyDescent="0.25"/>
  <cols>
    <col min="1" max="1" width="2.54296875" style="11" customWidth="1"/>
    <col min="2" max="2" width="30.90625" style="11" customWidth="1"/>
    <col min="3" max="3" width="32.453125" style="11" customWidth="1"/>
    <col min="4" max="6" width="19.6328125" style="11" customWidth="1"/>
    <col min="7" max="7" width="13.36328125" style="11" customWidth="1"/>
    <col min="8" max="8" width="18.6328125" style="11" customWidth="1"/>
    <col min="9" max="9" width="6.36328125" style="11" customWidth="1"/>
    <col min="10" max="10" width="13.90625" style="11" customWidth="1"/>
    <col min="11" max="11" width="3.08984375" style="11" customWidth="1"/>
    <col min="12" max="12" width="8" style="11" hidden="1" customWidth="1"/>
    <col min="13" max="13" width="6.90625" style="12" hidden="1" customWidth="1"/>
    <col min="14" max="14" width="9.08984375" style="11" hidden="1" customWidth="1"/>
    <col min="15" max="19" width="11.08984375" style="11" hidden="1" customWidth="1"/>
    <col min="20" max="22" width="0" style="11" hidden="1" customWidth="1"/>
    <col min="23" max="16384" width="9.08984375" style="11" hidden="1"/>
  </cols>
  <sheetData>
    <row r="1" spans="2:22" ht="18" customHeight="1" thickBot="1" x14ac:dyDescent="0.3"/>
    <row r="2" spans="2:22" ht="18" customHeight="1" x14ac:dyDescent="0.3">
      <c r="B2" s="207"/>
      <c r="C2" s="208"/>
      <c r="D2" s="208"/>
      <c r="E2" s="208"/>
      <c r="F2" s="208"/>
      <c r="G2" s="208"/>
      <c r="H2" s="208"/>
      <c r="I2" s="208"/>
      <c r="J2" s="209"/>
    </row>
    <row r="3" spans="2:22" ht="17.5" x14ac:dyDescent="0.35">
      <c r="B3" s="221" t="s">
        <v>130</v>
      </c>
      <c r="C3" s="158"/>
      <c r="D3" s="158"/>
      <c r="E3" s="158"/>
      <c r="F3" s="158"/>
      <c r="G3" s="158"/>
      <c r="H3" s="158"/>
      <c r="I3" s="158"/>
      <c r="J3" s="210"/>
    </row>
    <row r="4" spans="2:22" ht="17.5" x14ac:dyDescent="0.35">
      <c r="B4" s="221" t="s">
        <v>129</v>
      </c>
      <c r="C4" s="158"/>
      <c r="D4" s="158"/>
      <c r="E4" s="158"/>
      <c r="F4" s="158"/>
      <c r="G4" s="158"/>
      <c r="H4" s="158"/>
      <c r="I4" s="158"/>
      <c r="J4" s="210"/>
      <c r="V4" s="13"/>
    </row>
    <row r="5" spans="2:22" ht="17.5" x14ac:dyDescent="0.35">
      <c r="B5" s="222" t="s">
        <v>110</v>
      </c>
      <c r="C5" s="158"/>
      <c r="D5" s="158"/>
      <c r="E5" s="158"/>
      <c r="F5" s="158"/>
      <c r="G5" s="158"/>
      <c r="H5" s="158"/>
      <c r="I5" s="158"/>
      <c r="J5" s="210"/>
      <c r="M5" s="11"/>
    </row>
    <row r="6" spans="2:22" ht="18" customHeight="1" x14ac:dyDescent="0.3">
      <c r="B6" s="211"/>
      <c r="C6" s="158"/>
      <c r="D6" s="158"/>
      <c r="E6" s="158"/>
      <c r="F6" s="158"/>
      <c r="G6" s="158"/>
      <c r="H6" s="158"/>
      <c r="I6" s="158"/>
      <c r="J6" s="210"/>
      <c r="M6" s="11"/>
    </row>
    <row r="7" spans="2:22" ht="18" customHeight="1" x14ac:dyDescent="0.3">
      <c r="B7" s="224" t="s">
        <v>0</v>
      </c>
      <c r="C7" s="218"/>
      <c r="D7" s="219"/>
      <c r="E7" s="158"/>
      <c r="F7" s="158"/>
      <c r="G7" s="158"/>
      <c r="H7" s="158"/>
      <c r="I7" s="158"/>
      <c r="J7" s="210"/>
      <c r="M7" s="11"/>
    </row>
    <row r="8" spans="2:22" ht="18" customHeight="1" thickBot="1" x14ac:dyDescent="0.35">
      <c r="B8" s="212"/>
      <c r="C8" s="213"/>
      <c r="D8" s="213"/>
      <c r="E8" s="213"/>
      <c r="F8" s="213"/>
      <c r="G8" s="213"/>
      <c r="H8" s="213"/>
      <c r="I8" s="213"/>
      <c r="J8" s="214"/>
      <c r="M8" s="11"/>
    </row>
    <row r="9" spans="2:22" ht="18" customHeight="1" thickBot="1" x14ac:dyDescent="0.3">
      <c r="B9" s="14"/>
      <c r="E9" s="15"/>
      <c r="I9" s="16"/>
      <c r="M9" s="11"/>
    </row>
    <row r="10" spans="2:22" ht="18" customHeight="1" x14ac:dyDescent="0.3">
      <c r="B10" s="187" t="s">
        <v>75</v>
      </c>
      <c r="C10" s="188"/>
      <c r="D10" s="188"/>
      <c r="E10" s="188"/>
      <c r="F10" s="188"/>
      <c r="G10" s="188"/>
      <c r="H10" s="188"/>
      <c r="I10" s="188"/>
      <c r="J10" s="189"/>
      <c r="M10" s="11"/>
    </row>
    <row r="11" spans="2:22" ht="27" x14ac:dyDescent="0.3">
      <c r="B11" s="190" t="s">
        <v>126</v>
      </c>
      <c r="C11" s="199" t="s">
        <v>76</v>
      </c>
      <c r="D11" s="234"/>
      <c r="E11" s="235"/>
      <c r="F11" s="235"/>
      <c r="G11" s="236"/>
      <c r="H11" s="191"/>
      <c r="I11" s="191"/>
      <c r="J11" s="192"/>
      <c r="M11" s="11"/>
    </row>
    <row r="12" spans="2:22" ht="18" customHeight="1" x14ac:dyDescent="0.3">
      <c r="B12" s="193"/>
      <c r="C12" s="194"/>
      <c r="D12" s="191"/>
      <c r="E12" s="191"/>
      <c r="F12" s="191"/>
      <c r="G12" s="191"/>
      <c r="H12" s="191"/>
      <c r="I12" s="191"/>
      <c r="J12" s="192"/>
      <c r="M12" s="11"/>
    </row>
    <row r="13" spans="2:22" ht="18" customHeight="1" x14ac:dyDescent="0.3">
      <c r="B13" s="193"/>
      <c r="C13" s="200" t="s">
        <v>48</v>
      </c>
      <c r="D13" s="17">
        <v>1000</v>
      </c>
      <c r="E13" s="202" t="s">
        <v>37</v>
      </c>
      <c r="F13" s="191"/>
      <c r="G13" s="191"/>
      <c r="H13" s="191"/>
      <c r="I13" s="191"/>
      <c r="J13" s="192"/>
      <c r="M13" s="11"/>
    </row>
    <row r="14" spans="2:22" ht="18" customHeight="1" x14ac:dyDescent="0.3">
      <c r="B14" s="193"/>
      <c r="C14" s="200"/>
      <c r="D14" s="191"/>
      <c r="E14" s="191"/>
      <c r="F14" s="191"/>
      <c r="G14" s="191"/>
      <c r="H14" s="191"/>
      <c r="I14" s="191"/>
      <c r="J14" s="192"/>
      <c r="M14" s="11"/>
    </row>
    <row r="15" spans="2:22" ht="18" customHeight="1" x14ac:dyDescent="0.3">
      <c r="B15" s="193"/>
      <c r="C15" s="200"/>
      <c r="D15" s="18">
        <v>2021</v>
      </c>
      <c r="E15" s="195">
        <f>D15-1</f>
        <v>2020</v>
      </c>
      <c r="F15" s="195">
        <f>E15-1</f>
        <v>2019</v>
      </c>
      <c r="G15" s="191"/>
      <c r="H15" s="191"/>
      <c r="I15" s="191"/>
      <c r="J15" s="192"/>
      <c r="M15" s="11"/>
    </row>
    <row r="16" spans="2:22" ht="18" customHeight="1" thickBot="1" x14ac:dyDescent="0.35">
      <c r="B16" s="196"/>
      <c r="C16" s="201" t="s">
        <v>47</v>
      </c>
      <c r="D16" s="161" t="s">
        <v>26</v>
      </c>
      <c r="E16" s="162" t="str">
        <f>+D16</f>
        <v>EUR</v>
      </c>
      <c r="F16" s="162" t="str">
        <f>+E16</f>
        <v>EUR</v>
      </c>
      <c r="G16" s="203" t="s">
        <v>119</v>
      </c>
      <c r="H16" s="197"/>
      <c r="I16" s="197"/>
      <c r="J16" s="198"/>
      <c r="M16" s="11"/>
    </row>
    <row r="17" spans="2:13" ht="18" customHeight="1" x14ac:dyDescent="0.25">
      <c r="B17" s="159" t="s">
        <v>1</v>
      </c>
      <c r="C17" s="22"/>
      <c r="D17" s="160"/>
      <c r="E17" s="160"/>
      <c r="F17" s="160"/>
      <c r="G17" s="19"/>
      <c r="H17" s="19"/>
      <c r="I17" s="19"/>
      <c r="J17" s="20"/>
      <c r="M17" s="11"/>
    </row>
    <row r="18" spans="2:13" ht="18" customHeight="1" x14ac:dyDescent="0.25">
      <c r="B18" s="21" t="s">
        <v>77</v>
      </c>
      <c r="C18" s="22"/>
      <c r="D18" s="119"/>
      <c r="E18" s="119"/>
      <c r="F18" s="119"/>
      <c r="G18" s="19"/>
      <c r="H18" s="19"/>
      <c r="I18" s="19"/>
      <c r="J18" s="20"/>
      <c r="M18" s="11"/>
    </row>
    <row r="19" spans="2:13" ht="18" customHeight="1" x14ac:dyDescent="0.25">
      <c r="B19" s="23" t="s">
        <v>78</v>
      </c>
      <c r="C19" s="24"/>
      <c r="D19" s="118"/>
      <c r="E19" s="118"/>
      <c r="F19" s="118"/>
      <c r="G19" s="204" t="s">
        <v>107</v>
      </c>
      <c r="H19" s="19"/>
      <c r="I19" s="19"/>
      <c r="J19" s="20"/>
    </row>
    <row r="20" spans="2:13" ht="18" customHeight="1" x14ac:dyDescent="0.25">
      <c r="B20" s="26" t="s">
        <v>32</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5">
      <c r="B21" s="23" t="s">
        <v>2</v>
      </c>
      <c r="C21" s="24"/>
      <c r="D21" s="118"/>
      <c r="E21" s="118"/>
      <c r="F21" s="118"/>
      <c r="G21" s="205"/>
      <c r="H21" s="19"/>
      <c r="I21" s="19"/>
      <c r="J21" s="20"/>
    </row>
    <row r="22" spans="2:13" ht="18" customHeight="1" x14ac:dyDescent="0.25">
      <c r="B22" s="27"/>
      <c r="C22" s="28" t="s">
        <v>34</v>
      </c>
      <c r="D22" s="121">
        <f>+LiquideMiddelenN+D20</f>
        <v>0</v>
      </c>
      <c r="E22" s="121">
        <f>+LiquideMiddelenNmin1+E20</f>
        <v>0</v>
      </c>
      <c r="F22" s="121">
        <f>TotaalVermogenNmin2-VasteActivaNmin2</f>
        <v>0</v>
      </c>
      <c r="G22" s="205"/>
      <c r="H22" s="19"/>
      <c r="I22" s="19"/>
      <c r="J22" s="20"/>
    </row>
    <row r="23" spans="2:13" ht="18" customHeight="1" x14ac:dyDescent="0.25">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5">
      <c r="B24" s="21" t="s">
        <v>4</v>
      </c>
      <c r="C24" s="22"/>
      <c r="D24" s="119"/>
      <c r="E24" s="119"/>
      <c r="F24" s="119"/>
      <c r="G24" s="205"/>
      <c r="H24" s="19"/>
      <c r="I24" s="19"/>
      <c r="J24" s="20"/>
    </row>
    <row r="25" spans="2:13" ht="18" customHeight="1" x14ac:dyDescent="0.25">
      <c r="B25" s="23" t="s">
        <v>79</v>
      </c>
      <c r="C25" s="24"/>
      <c r="D25" s="118"/>
      <c r="E25" s="118"/>
      <c r="F25" s="118"/>
      <c r="G25" s="204" t="s">
        <v>108</v>
      </c>
      <c r="H25" s="19"/>
      <c r="I25" s="19"/>
      <c r="J25" s="20"/>
    </row>
    <row r="26" spans="2:13" ht="18" customHeight="1" x14ac:dyDescent="0.25">
      <c r="B26" s="8" t="s">
        <v>80</v>
      </c>
      <c r="C26" s="24"/>
      <c r="D26" s="118"/>
      <c r="E26" s="118"/>
      <c r="F26" s="118"/>
      <c r="G26" s="204" t="s">
        <v>120</v>
      </c>
      <c r="H26" s="19"/>
      <c r="I26" s="19"/>
      <c r="J26" s="20"/>
    </row>
    <row r="27" spans="2:13" ht="18" customHeight="1" x14ac:dyDescent="0.25">
      <c r="B27" s="26" t="s">
        <v>81</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6</v>
      </c>
      <c r="D29" s="119">
        <f>SUM(D25:D27)</f>
        <v>0</v>
      </c>
      <c r="E29" s="119">
        <f>SUM(E25:E27)</f>
        <v>0</v>
      </c>
      <c r="F29" s="119">
        <f>SUM(F25:F27)</f>
        <v>0</v>
      </c>
      <c r="G29" s="25"/>
      <c r="H29" s="19"/>
      <c r="I29" s="19"/>
      <c r="J29" s="20"/>
    </row>
    <row r="30" spans="2:13" ht="18" customHeight="1" x14ac:dyDescent="0.25">
      <c r="B30" s="33" t="s">
        <v>7</v>
      </c>
      <c r="C30" s="24"/>
      <c r="D30" s="119"/>
      <c r="E30" s="119"/>
      <c r="F30" s="119"/>
      <c r="G30" s="19"/>
      <c r="H30" s="19"/>
      <c r="I30" s="19"/>
      <c r="J30" s="20"/>
    </row>
    <row r="31" spans="2:13" ht="18" customHeight="1" thickBot="1" x14ac:dyDescent="0.3">
      <c r="B31" s="34" t="s">
        <v>124</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7.5" thickBot="1" x14ac:dyDescent="0.3">
      <c r="B33" s="163" t="s">
        <v>8</v>
      </c>
      <c r="C33" s="164"/>
      <c r="D33" s="165">
        <f>D15</f>
        <v>2021</v>
      </c>
      <c r="E33" s="165">
        <f>E15</f>
        <v>2020</v>
      </c>
      <c r="F33" s="165">
        <f>F15</f>
        <v>2019</v>
      </c>
      <c r="G33" s="165" t="s">
        <v>33</v>
      </c>
      <c r="H33" s="166" t="s">
        <v>29</v>
      </c>
      <c r="I33" s="39"/>
      <c r="J33" s="167" t="s">
        <v>25</v>
      </c>
    </row>
    <row r="34" spans="1:13" ht="18" customHeight="1" x14ac:dyDescent="0.25">
      <c r="B34" s="40"/>
      <c r="C34" s="41"/>
      <c r="D34" s="42"/>
      <c r="E34" s="42"/>
      <c r="F34" s="42"/>
      <c r="G34" s="43"/>
      <c r="H34" s="44"/>
      <c r="I34" s="39"/>
      <c r="J34" s="12"/>
    </row>
    <row r="35" spans="1:13" ht="18" customHeight="1" x14ac:dyDescent="0.25">
      <c r="B35" s="45"/>
      <c r="C35" s="225" t="s">
        <v>9</v>
      </c>
      <c r="D35" s="104">
        <v>1</v>
      </c>
      <c r="E35" s="104">
        <v>1</v>
      </c>
      <c r="F35" s="104">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10</v>
      </c>
      <c r="C37" s="225"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(((SolvabiliteitN*D35)+(SolvabiliteitNmin1*E35)+(SolvabiliteitNmin2*F35))/3)</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12</v>
      </c>
      <c r="C38" s="225"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(((RentabiliteitNmin2*F35)+(RentabiliteitNmin1*E35)+(RentabiliteitN*D35))/3)</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13</v>
      </c>
      <c r="C39" s="225"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(((CurrentRatioNmin2*F35)+(CurrentRatioNmin1*E35)+(CurrentRatioN*D35))/3)</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24</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15</v>
      </c>
      <c r="C44" s="169"/>
      <c r="D44" s="169"/>
      <c r="E44" s="169"/>
      <c r="F44" s="169"/>
      <c r="G44" s="169"/>
      <c r="H44" s="170"/>
      <c r="I44" s="63"/>
      <c r="J44" s="64"/>
    </row>
    <row r="45" spans="1:13" ht="18" customHeight="1" x14ac:dyDescent="0.25">
      <c r="B45" s="171"/>
      <c r="C45" s="172"/>
      <c r="D45" s="172"/>
      <c r="E45" s="172"/>
      <c r="F45" s="232" t="s">
        <v>66</v>
      </c>
      <c r="G45" s="232" t="s">
        <v>65</v>
      </c>
      <c r="H45" s="173"/>
      <c r="I45" s="65"/>
      <c r="J45" s="20"/>
    </row>
    <row r="46" spans="1:13" ht="18" customHeight="1" thickBot="1" x14ac:dyDescent="0.3">
      <c r="B46" s="174" t="s">
        <v>16</v>
      </c>
      <c r="C46" s="175" t="s">
        <v>17</v>
      </c>
      <c r="D46" s="175" t="s">
        <v>16</v>
      </c>
      <c r="E46" s="175" t="s">
        <v>33</v>
      </c>
      <c r="F46" s="233"/>
      <c r="G46" s="233"/>
      <c r="H46" s="176"/>
      <c r="I46" s="66"/>
      <c r="J46" s="20"/>
    </row>
    <row r="47" spans="1:13" ht="18" customHeight="1" thickBot="1" x14ac:dyDescent="0.3">
      <c r="B47" s="65" t="s">
        <v>71</v>
      </c>
      <c r="C47" s="19"/>
      <c r="D47" s="67"/>
      <c r="E47" s="68"/>
      <c r="F47" s="69"/>
      <c r="G47" s="69"/>
      <c r="H47" s="69"/>
      <c r="I47" s="68"/>
      <c r="J47" s="20"/>
    </row>
    <row r="48" spans="1:13" ht="18" customHeight="1" x14ac:dyDescent="0.25">
      <c r="B48" s="70" t="s">
        <v>10</v>
      </c>
      <c r="C48" s="71">
        <f>+HULP!D15</f>
        <v>0.2</v>
      </c>
      <c r="D48" s="72" t="s">
        <v>18</v>
      </c>
      <c r="E48" s="73">
        <f>C48</f>
        <v>0.2</v>
      </c>
      <c r="F48" s="74" t="str">
        <f>E48*100&amp;"% - "&amp;G48*100&amp;"%"</f>
        <v>20% - 50%</v>
      </c>
      <c r="G48" s="75">
        <f>+HULP!E15</f>
        <v>0.5</v>
      </c>
      <c r="H48" s="76"/>
      <c r="I48" s="65"/>
      <c r="J48" s="20"/>
    </row>
    <row r="49" spans="2:10" ht="18" customHeight="1" x14ac:dyDescent="0.25">
      <c r="B49" s="77" t="s">
        <v>11</v>
      </c>
      <c r="C49" s="78"/>
      <c r="D49" s="46" t="s">
        <v>19</v>
      </c>
      <c r="E49" s="78">
        <v>1</v>
      </c>
      <c r="F49" s="79" t="str">
        <f>E49&amp;" tot "&amp;G49</f>
        <v>1 tot 4</v>
      </c>
      <c r="G49" s="80">
        <v>4</v>
      </c>
      <c r="H49" s="81"/>
      <c r="I49" s="65"/>
      <c r="J49" s="20"/>
    </row>
    <row r="50" spans="2:10" ht="18" customHeight="1" x14ac:dyDescent="0.25">
      <c r="B50" s="82" t="s">
        <v>12</v>
      </c>
      <c r="C50" s="83">
        <f>+HULP!D16</f>
        <v>0</v>
      </c>
      <c r="D50" s="84" t="s">
        <v>18</v>
      </c>
      <c r="E50" s="85">
        <f>C50</f>
        <v>0</v>
      </c>
      <c r="F50" s="86" t="str">
        <f>E50*100&amp;"% - "&amp;G50*100&amp;"%"</f>
        <v>0% - 10%</v>
      </c>
      <c r="G50" s="85">
        <f>+HULP!E16</f>
        <v>0.1</v>
      </c>
      <c r="H50" s="87"/>
      <c r="I50" s="65"/>
      <c r="J50" s="20"/>
    </row>
    <row r="51" spans="2:10" ht="18" customHeight="1" x14ac:dyDescent="0.25">
      <c r="B51" s="77" t="s">
        <v>36</v>
      </c>
      <c r="C51" s="78"/>
      <c r="D51" s="46" t="s">
        <v>19</v>
      </c>
      <c r="E51" s="78">
        <v>1</v>
      </c>
      <c r="F51" s="79" t="str">
        <f>E51&amp;" tot "&amp;G51</f>
        <v>1 tot 2</v>
      </c>
      <c r="G51" s="78">
        <v>2</v>
      </c>
      <c r="H51" s="81"/>
      <c r="I51" s="65"/>
      <c r="J51" s="20"/>
    </row>
    <row r="52" spans="2:10" ht="18" customHeight="1" x14ac:dyDescent="0.25">
      <c r="B52" s="82" t="s">
        <v>13</v>
      </c>
      <c r="C52" s="88">
        <f>+HULP!D17</f>
        <v>1</v>
      </c>
      <c r="D52" s="84" t="str">
        <f>D48</f>
        <v>Norm: &gt;=</v>
      </c>
      <c r="E52" s="86">
        <f>C52</f>
        <v>1</v>
      </c>
      <c r="F52" s="86" t="str">
        <f>E52&amp;" - "&amp;G52</f>
        <v>1 - 1,5</v>
      </c>
      <c r="G52" s="89">
        <f>+HULP!E17</f>
        <v>1.5</v>
      </c>
      <c r="H52" s="87"/>
      <c r="I52" s="65"/>
      <c r="J52" s="20"/>
    </row>
    <row r="53" spans="2:10" ht="18" customHeight="1" thickBot="1" x14ac:dyDescent="0.3">
      <c r="B53" s="90" t="s">
        <v>20</v>
      </c>
      <c r="C53" s="9"/>
      <c r="D53" s="91" t="s">
        <v>19</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21</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8" t="s">
        <v>109</v>
      </c>
      <c r="C57" s="229"/>
      <c r="D57" s="229"/>
      <c r="E57" s="229"/>
      <c r="F57" s="229"/>
      <c r="G57" s="229"/>
      <c r="H57" s="229"/>
      <c r="I57" s="19"/>
      <c r="J57" s="20"/>
    </row>
    <row r="58" spans="2:10" ht="34.5" customHeight="1" x14ac:dyDescent="0.25">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5">
      <c r="B59" s="98"/>
      <c r="D59" s="99"/>
      <c r="E59" s="68"/>
      <c r="F59" s="68"/>
      <c r="G59" s="68"/>
      <c r="H59" s="68"/>
      <c r="I59" s="68"/>
      <c r="J59" s="20"/>
    </row>
    <row r="60" spans="2:10" ht="18" customHeight="1" x14ac:dyDescent="0.25">
      <c r="B60" s="95" t="s">
        <v>22</v>
      </c>
      <c r="D60" s="99"/>
      <c r="E60" s="68"/>
      <c r="F60" s="68"/>
      <c r="G60" s="68"/>
      <c r="H60" s="68"/>
      <c r="I60" s="68"/>
      <c r="J60" s="20"/>
    </row>
    <row r="61" spans="2:10" ht="18" customHeight="1" x14ac:dyDescent="0.25">
      <c r="B61" s="97" t="s">
        <v>23</v>
      </c>
      <c r="C61" s="19"/>
      <c r="D61" s="67"/>
      <c r="E61" s="68"/>
      <c r="F61" s="68"/>
      <c r="G61" s="68"/>
      <c r="H61" s="68"/>
      <c r="I61" s="68"/>
      <c r="J61" s="20"/>
    </row>
    <row r="62" spans="2:10" ht="18" customHeight="1" x14ac:dyDescent="0.25">
      <c r="B62" s="65" t="s">
        <v>31</v>
      </c>
      <c r="C62" s="19"/>
      <c r="D62" s="67"/>
      <c r="E62" s="68"/>
      <c r="F62" s="68"/>
      <c r="G62" s="68"/>
      <c r="H62" s="68"/>
      <c r="I62" s="68"/>
      <c r="J62" s="20"/>
    </row>
    <row r="63" spans="2:10" ht="18" customHeight="1" x14ac:dyDescent="0.25">
      <c r="B63" s="100" t="str">
        <f>"           ●  jaar "&amp;F15&amp;" "&amp;F35&amp; "/"&amp;SUM(D35:F35)</f>
        <v xml:space="preserve">           ●  jaar 2019 1/3</v>
      </c>
      <c r="C63" s="19"/>
      <c r="D63" s="67"/>
      <c r="E63" s="68"/>
      <c r="F63" s="68"/>
      <c r="G63" s="68"/>
      <c r="H63" s="68"/>
      <c r="I63" s="68"/>
      <c r="J63" s="20"/>
    </row>
    <row r="64" spans="2:10" ht="18" customHeight="1" x14ac:dyDescent="0.25">
      <c r="B64" s="100" t="str">
        <f>"           ●  jaar "&amp;E15&amp;" "&amp;E35&amp;"/"&amp;SUM(D35:F35)</f>
        <v xml:space="preserve">           ●  jaar 2020 1/3</v>
      </c>
      <c r="C64" s="19"/>
      <c r="D64" s="67"/>
      <c r="E64" s="68"/>
      <c r="F64" s="68"/>
      <c r="G64" s="68"/>
      <c r="H64" s="68"/>
      <c r="I64" s="68"/>
      <c r="J64" s="20"/>
    </row>
    <row r="65" spans="2:10" ht="18" customHeight="1" x14ac:dyDescent="0.25">
      <c r="B65" s="100" t="str">
        <f>"           ●  jaar "&amp;D15&amp;" "&amp;D35&amp; "/"&amp;SUM(D35:F35)</f>
        <v xml:space="preserve">           ●  jaar 2021 1/3</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38</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5" spans="2:10" ht="18" hidden="1" customHeight="1" x14ac:dyDescent="0.25">
      <c r="D75" s="102"/>
      <c r="E75" s="102"/>
      <c r="F75" s="102"/>
    </row>
    <row r="76" spans="2:10" ht="18" hidden="1" customHeight="1" x14ac:dyDescent="0.25">
      <c r="F76" s="103"/>
    </row>
    <row r="79" spans="2:10" ht="18" hidden="1" customHeight="1" x14ac:dyDescent="0.25">
      <c r="B79" s="10"/>
    </row>
    <row r="107" spans="2:2" ht="18" hidden="1" customHeight="1" x14ac:dyDescent="0.25">
      <c r="B107" s="11" t="s">
        <v>73</v>
      </c>
    </row>
  </sheetData>
  <sheetProtection algorithmName="SHA-512" hashValue="3YFhgMJ/1Ug2NgMHfBtq1db8rylauQuePxQdtzJo2LWNXOXPfkcS1nZOpMS79q9Qofr57SRrXvnAJwPNPifyUw==" saltValue="IPjMhzpfXKgewOKnw89CPA==" spinCount="100000" sheet="1" objects="1" scenarios="1"/>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D15</xm:sqref>
        </x14:dataValidation>
        <x14:dataValidation type="list" allowBlank="1" showInputMessage="1" showErrorMessage="1" xr:uid="{00000000-0002-0000-0100-000001000000}">
          <x14:formula1>
            <xm:f>HULP!$H$7:$H$9</xm:f>
          </x14:formula1>
          <xm:sqref>D13</xm:sqref>
        </x14:dataValidation>
        <x14:dataValidation type="list" allowBlank="1" showInputMessage="1" showErrorMessage="1" xr:uid="{00000000-0002-0000-0100-000002000000}">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D7" sqref="D7"/>
    </sheetView>
  </sheetViews>
  <sheetFormatPr defaultColWidth="0" defaultRowHeight="13.5" zeroHeight="1" x14ac:dyDescent="0.25"/>
  <cols>
    <col min="1" max="1" width="3.36328125" style="124" customWidth="1"/>
    <col min="2" max="2" width="17.54296875" style="124" customWidth="1"/>
    <col min="3" max="11" width="14.6328125" style="124" customWidth="1"/>
    <col min="12" max="13" width="9.08984375" style="124" customWidth="1"/>
    <col min="14" max="22" width="0" style="124" hidden="1" customWidth="1"/>
    <col min="23" max="16384" width="9.08984375" style="124" hidden="1"/>
  </cols>
  <sheetData>
    <row r="1" spans="2:22" x14ac:dyDescent="0.25"/>
    <row r="2" spans="2:22" ht="23" x14ac:dyDescent="0.45">
      <c r="B2" s="147" t="s">
        <v>103</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7"/>
      <c r="C5" s="178" t="s">
        <v>44</v>
      </c>
      <c r="D5" s="178"/>
      <c r="E5" s="178"/>
      <c r="F5" s="178"/>
      <c r="G5" s="178"/>
      <c r="H5" s="178"/>
      <c r="I5" s="179"/>
      <c r="N5" s="126"/>
      <c r="O5" s="126"/>
      <c r="P5" s="126"/>
      <c r="Q5" s="126"/>
      <c r="R5" s="126"/>
      <c r="S5" s="126"/>
      <c r="T5" s="126"/>
      <c r="U5" s="126"/>
      <c r="V5" s="126"/>
    </row>
    <row r="6" spans="2:22" x14ac:dyDescent="0.25">
      <c r="B6" s="180" t="s">
        <v>43</v>
      </c>
      <c r="C6" s="181" t="s">
        <v>42</v>
      </c>
      <c r="D6" s="181" t="s">
        <v>43</v>
      </c>
      <c r="E6" s="181" t="s">
        <v>30</v>
      </c>
      <c r="F6" s="181"/>
      <c r="G6" s="181" t="s">
        <v>49</v>
      </c>
      <c r="H6" s="181" t="s">
        <v>45</v>
      </c>
      <c r="I6" s="182" t="s">
        <v>46</v>
      </c>
      <c r="M6" s="126"/>
      <c r="N6" s="126"/>
      <c r="O6" s="126"/>
      <c r="P6" s="126"/>
      <c r="Q6" s="126"/>
      <c r="R6" s="126"/>
      <c r="S6" s="126"/>
      <c r="T6" s="126"/>
      <c r="U6" s="126"/>
      <c r="V6" s="126"/>
    </row>
    <row r="7" spans="2:22" x14ac:dyDescent="0.25">
      <c r="B7" s="127" t="s">
        <v>39</v>
      </c>
      <c r="C7" s="128">
        <v>4</v>
      </c>
      <c r="D7" s="129">
        <v>2021</v>
      </c>
      <c r="E7" s="130" t="s">
        <v>26</v>
      </c>
      <c r="F7" s="131"/>
      <c r="G7" s="132">
        <f>IF(Kengetallen!J37&gt;=1,1,0)</f>
        <v>1</v>
      </c>
      <c r="H7" s="133">
        <v>1</v>
      </c>
      <c r="I7" s="121">
        <v>1000000</v>
      </c>
      <c r="M7" s="126"/>
      <c r="N7" s="126"/>
      <c r="O7" s="126"/>
      <c r="P7" s="126"/>
      <c r="Q7" s="126"/>
      <c r="R7" s="126"/>
      <c r="S7" s="126"/>
      <c r="T7" s="126"/>
      <c r="U7" s="126"/>
      <c r="V7" s="126"/>
    </row>
    <row r="8" spans="2:22" x14ac:dyDescent="0.25">
      <c r="B8" s="127" t="s">
        <v>40</v>
      </c>
      <c r="C8" s="128">
        <v>2</v>
      </c>
      <c r="D8" s="217">
        <f>+D7-1</f>
        <v>2020</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41</v>
      </c>
      <c r="C9" s="128">
        <v>1</v>
      </c>
      <c r="D9" s="217">
        <f>+D8-1</f>
        <v>2019</v>
      </c>
      <c r="E9" s="130" t="s">
        <v>28</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3">
        <f>VLOOKUP(Kengetallen!D13,H7:$I$9,2,FALSE)</f>
        <v>1000</v>
      </c>
      <c r="J10" s="124" t="s">
        <v>118</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4" t="s">
        <v>85</v>
      </c>
      <c r="C13" s="178"/>
      <c r="D13" s="185" t="s">
        <v>82</v>
      </c>
      <c r="E13" s="185" t="s">
        <v>84</v>
      </c>
      <c r="F13" s="178"/>
      <c r="G13" s="178"/>
      <c r="H13" s="178"/>
      <c r="I13" s="179"/>
    </row>
    <row r="14" spans="2:22" x14ac:dyDescent="0.25">
      <c r="B14" s="180"/>
      <c r="C14" s="181"/>
      <c r="D14" s="186" t="s">
        <v>83</v>
      </c>
      <c r="E14" s="186" t="s">
        <v>83</v>
      </c>
      <c r="F14" s="181" t="s">
        <v>96</v>
      </c>
      <c r="G14" s="181"/>
      <c r="H14" s="181"/>
      <c r="I14" s="182"/>
    </row>
    <row r="15" spans="2:22" x14ac:dyDescent="0.25">
      <c r="B15" s="135"/>
      <c r="C15" s="136" t="s">
        <v>10</v>
      </c>
      <c r="D15" s="137">
        <v>0.2</v>
      </c>
      <c r="E15" s="138">
        <f>+D15+0.3</f>
        <v>0.5</v>
      </c>
      <c r="F15" s="135" t="s">
        <v>93</v>
      </c>
      <c r="G15" s="24"/>
      <c r="H15" s="24"/>
      <c r="I15" s="139"/>
    </row>
    <row r="16" spans="2:22" x14ac:dyDescent="0.25">
      <c r="B16" s="135"/>
      <c r="C16" s="136" t="s">
        <v>12</v>
      </c>
      <c r="D16" s="215">
        <v>0</v>
      </c>
      <c r="E16" s="140">
        <v>0.1</v>
      </c>
      <c r="F16" s="135" t="s">
        <v>94</v>
      </c>
      <c r="G16" s="24"/>
      <c r="H16" s="24"/>
      <c r="I16" s="139"/>
    </row>
    <row r="17" spans="2:11" x14ac:dyDescent="0.25">
      <c r="B17" s="135"/>
      <c r="C17" s="136" t="s">
        <v>13</v>
      </c>
      <c r="D17" s="216">
        <v>1</v>
      </c>
      <c r="E17" s="141">
        <v>1.5</v>
      </c>
      <c r="F17" s="135" t="s">
        <v>95</v>
      </c>
      <c r="G17" s="24"/>
      <c r="H17" s="24"/>
      <c r="I17" s="139"/>
    </row>
    <row r="18" spans="2:11" x14ac:dyDescent="0.25">
      <c r="B18" s="11"/>
      <c r="C18" s="12"/>
      <c r="D18" s="11"/>
      <c r="E18" s="11"/>
      <c r="F18" s="11"/>
      <c r="G18" s="11"/>
      <c r="H18" s="11"/>
      <c r="I18" s="11"/>
    </row>
    <row r="19" spans="2:11" x14ac:dyDescent="0.25">
      <c r="B19" s="135"/>
      <c r="C19" s="136" t="s">
        <v>86</v>
      </c>
      <c r="D19" s="217">
        <f>+D7</f>
        <v>2021</v>
      </c>
      <c r="E19" s="11"/>
      <c r="F19" s="11"/>
      <c r="G19" s="11"/>
      <c r="H19" s="11"/>
      <c r="I19" s="11"/>
    </row>
    <row r="20" spans="2:11" x14ac:dyDescent="0.25">
      <c r="B20" s="11"/>
      <c r="C20" s="12"/>
      <c r="D20" s="11"/>
      <c r="E20" s="11"/>
      <c r="F20" s="11"/>
      <c r="G20" s="11"/>
      <c r="H20" s="11"/>
      <c r="I20" s="11"/>
    </row>
    <row r="21" spans="2:11" x14ac:dyDescent="0.25"/>
    <row r="22" spans="2:11" x14ac:dyDescent="0.25">
      <c r="B22" s="184" t="s">
        <v>92</v>
      </c>
      <c r="C22" s="178"/>
      <c r="D22" s="185"/>
      <c r="E22" s="185"/>
      <c r="F22" s="178"/>
      <c r="G22" s="178"/>
      <c r="H22" s="178"/>
      <c r="I22" s="178"/>
      <c r="J22" s="178"/>
      <c r="K22" s="179"/>
    </row>
    <row r="23" spans="2:11" x14ac:dyDescent="0.25">
      <c r="B23" s="180"/>
      <c r="C23" s="181"/>
      <c r="D23" s="186"/>
      <c r="E23" s="186"/>
      <c r="F23" s="181"/>
      <c r="G23" s="181"/>
      <c r="H23" s="181"/>
      <c r="I23" s="181"/>
      <c r="J23" s="181"/>
      <c r="K23" s="182"/>
    </row>
    <row r="24" spans="2:11" x14ac:dyDescent="0.25"/>
    <row r="25" spans="2:11" x14ac:dyDescent="0.25"/>
    <row r="26" spans="2:11" x14ac:dyDescent="0.25">
      <c r="B26" s="142" t="s">
        <v>91</v>
      </c>
      <c r="C26" s="142"/>
      <c r="E26" s="148" t="s">
        <v>104</v>
      </c>
    </row>
    <row r="27" spans="2:11" x14ac:dyDescent="0.25">
      <c r="E27" s="149" t="s">
        <v>105</v>
      </c>
    </row>
    <row r="28" spans="2:11" x14ac:dyDescent="0.25">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87</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90</v>
      </c>
      <c r="C59" s="142"/>
    </row>
    <row r="60" spans="2:12" x14ac:dyDescent="0.25"/>
    <row r="61" spans="2:12" x14ac:dyDescent="0.25">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87</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89</v>
      </c>
      <c r="C92" s="142"/>
    </row>
    <row r="93" spans="2:11" x14ac:dyDescent="0.25"/>
    <row r="94" spans="2:11" x14ac:dyDescent="0.25">
      <c r="B94" s="124" t="s">
        <v>88</v>
      </c>
      <c r="C94" s="145">
        <v>1</v>
      </c>
      <c r="D94" s="145">
        <v>1.1000000000000001</v>
      </c>
      <c r="E94" s="145">
        <v>1.2</v>
      </c>
      <c r="F94" s="145">
        <v>1.3</v>
      </c>
      <c r="G94" s="145">
        <v>1.4</v>
      </c>
      <c r="H94" s="145">
        <v>1.5</v>
      </c>
      <c r="I94" s="145">
        <v>2</v>
      </c>
      <c r="J94" s="145">
        <v>3</v>
      </c>
      <c r="K94" s="145">
        <v>3</v>
      </c>
    </row>
    <row r="95" spans="2:11" x14ac:dyDescent="0.25">
      <c r="B95" s="124" t="s">
        <v>87</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Inge I.J.M. Cordewener</cp:lastModifiedBy>
  <cp:lastPrinted>2015-02-24T14:03:25Z</cp:lastPrinted>
  <dcterms:created xsi:type="dcterms:W3CDTF">2005-12-12T14:07:38Z</dcterms:created>
  <dcterms:modified xsi:type="dcterms:W3CDTF">2022-12-08T10:23:10Z</dcterms:modified>
</cp:coreProperties>
</file>