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defaultThemeVersion="124226"/>
  <mc:AlternateContent xmlns:mc="http://schemas.openxmlformats.org/markup-compatibility/2006">
    <mc:Choice Requires="x15">
      <x15ac:absPath xmlns:x15ac="http://schemas.microsoft.com/office/spreadsheetml/2010/11/ac" url="https://lucidebv.sharepoint.com/sites/LucideB.V.-DeRBG/Shared Documents/Klantcommunicatie/Aanbestedingsdocument/1.0 Uitnodiging tot Inschrijving/Versie 1.0/"/>
    </mc:Choice>
  </mc:AlternateContent>
  <xr:revisionPtr revIDLastSave="6" documentId="8_{2B9A3836-CFA8-42E2-B2ED-25ED869B1FBD}" xr6:coauthVersionLast="47" xr6:coauthVersionMax="47" xr10:uidLastSave="{A8A7CB8B-0FA2-4E17-973C-2CB9429E651F}"/>
  <bookViews>
    <workbookView xWindow="-108" yWindow="-108" windowWidth="23256" windowHeight="12576" tabRatio="655" xr2:uid="{00000000-000D-0000-FFFF-FFFF00000000}"/>
  </bookViews>
  <sheets>
    <sheet name="Ten geleide" sheetId="5" r:id="rId1"/>
    <sheet name="Voorwaarden" sheetId="10" r:id="rId2"/>
    <sheet name="Totaal" sheetId="11" r:id="rId3"/>
    <sheet name="I. Implementatie fase 1" sheetId="8" r:id="rId4"/>
    <sheet name="II. Implementie fase 2" sheetId="2" r:id="rId5"/>
    <sheet name="III. Diensten" sheetId="7" r:id="rId6"/>
    <sheet name="Optioneel in scope Porti" sheetId="12" r:id="rId7"/>
  </sheets>
  <definedNames>
    <definedName name="_Hlk63087250" localSheetId="5">'III. Diensten'!#REF!</definedName>
    <definedName name="_xlnm.Print_Titles" localSheetId="5">'III. Diensten'!$A:$A,'III. Diensten'!$16:$22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4" i="11" l="1"/>
  <c r="D36" i="7"/>
  <c r="D32" i="7"/>
  <c r="D28" i="7"/>
  <c r="D27" i="7"/>
  <c r="D26" i="7"/>
  <c r="D25" i="7"/>
  <c r="D24" i="7"/>
  <c r="D20" i="7"/>
  <c r="D19" i="7"/>
  <c r="D18" i="7"/>
  <c r="D17" i="7"/>
  <c r="D16" i="7"/>
  <c r="D15" i="7"/>
  <c r="D14" i="7"/>
  <c r="D13" i="7"/>
  <c r="D12" i="7"/>
  <c r="D11" i="7"/>
  <c r="D10" i="7"/>
  <c r="D9" i="7"/>
  <c r="D22" i="12" l="1"/>
  <c r="D21" i="12"/>
  <c r="D20" i="12"/>
  <c r="D17" i="12"/>
  <c r="D16" i="12"/>
  <c r="D15" i="12"/>
  <c r="D12" i="12"/>
  <c r="D11" i="12"/>
  <c r="D13" i="12" s="1"/>
  <c r="D24" i="12" s="1"/>
  <c r="D10" i="12"/>
  <c r="D18" i="12" l="1"/>
  <c r="D23" i="12"/>
  <c r="B20" i="8"/>
  <c r="C8" i="11" s="1"/>
  <c r="D34" i="7"/>
  <c r="F34" i="7" s="1"/>
  <c r="D38" i="7"/>
  <c r="F38" i="7" s="1"/>
  <c r="D30" i="7" l="1"/>
  <c r="F30" i="7" s="1"/>
  <c r="D22" i="7"/>
  <c r="F22" i="7" s="1"/>
  <c r="F8" i="11"/>
  <c r="F39" i="7" l="1"/>
  <c r="C10" i="11" s="1"/>
  <c r="F10" i="11" s="1"/>
  <c r="B20" i="2"/>
  <c r="C9" i="11" s="1"/>
  <c r="F9" i="11" s="1"/>
  <c r="F12" i="11" l="1"/>
</calcChain>
</file>

<file path=xl/sharedStrings.xml><?xml version="1.0" encoding="utf-8"?>
<sst xmlns="http://schemas.openxmlformats.org/spreadsheetml/2006/main" count="159" uniqueCount="108">
  <si>
    <t>Samenvatting</t>
  </si>
  <si>
    <t>Documentatie</t>
  </si>
  <si>
    <t>Kosten</t>
  </si>
  <si>
    <t>Item</t>
  </si>
  <si>
    <t xml:space="preserve">Velden met de kleur </t>
  </si>
  <si>
    <t>zijn berekende velden en dienen NIET ingevuld te worden.</t>
  </si>
  <si>
    <t>Instructie</t>
  </si>
  <si>
    <t>Projectuitvoering nazorgfase</t>
  </si>
  <si>
    <t>Projectuitvoering acceptatiefase</t>
  </si>
  <si>
    <t>dienen door Inschrijver ingevuld te worden.</t>
  </si>
  <si>
    <t>Naam inschrijver:</t>
  </si>
  <si>
    <t>III. Diensten</t>
  </si>
  <si>
    <t>Totaal</t>
  </si>
  <si>
    <t>Alle prijzen die worden ingevuld zijn inclusief het realiseren van alle benodigde koppelvlakken/koppelingen met systemen van de RBG of derden.</t>
  </si>
  <si>
    <t xml:space="preserve">Tabblad 1 "Ten Geleide" betreft de opgave van de naam van de inschrijver en een korte instructie welke velden in de volgende tabbladen dienen te worden ingevuld door inschrijver. </t>
  </si>
  <si>
    <t>Gewicht:</t>
  </si>
  <si>
    <t>Inschrijfprijs:</t>
  </si>
  <si>
    <t>I.</t>
  </si>
  <si>
    <t>II.</t>
  </si>
  <si>
    <t>III.</t>
  </si>
  <si>
    <t>Diensten</t>
  </si>
  <si>
    <t>Onderdeel:</t>
  </si>
  <si>
    <t>Veld nummer:</t>
  </si>
  <si>
    <t xml:space="preserve">Totaal vaste prijs (resultaatsverplichting): </t>
  </si>
  <si>
    <t>Het doen van een Inschrijving is het aanvaarden van bovengenoemde voorwaarden.</t>
  </si>
  <si>
    <t>Het toevoegen aan of het veranderen van het prijsmodel is niet toegestaan. Dit kan leiden tot uitsluiting van verdere deelname aan deze aanbestedingsprocedure.</t>
  </si>
  <si>
    <t>Het stellen van voorwaarden en/of eisen aan de opgegeven prijzen is niet toegestaan. Dit kan leiden tot uitsluiting van verdere deelname aan deze aanbestedingsprocedure.</t>
  </si>
  <si>
    <t>Het niet invullen van één of meerdere gevraagde prijzen (gele vakken) kan leiden tot uitsluiting van verdere deelname aan deze aanbestedingsprocedure.</t>
  </si>
  <si>
    <r>
      <t xml:space="preserve">Alle bedragen in Euro's en </t>
    </r>
    <r>
      <rPr>
        <b/>
        <sz val="10"/>
        <rFont val="Calibri"/>
        <family val="2"/>
      </rPr>
      <t>inclusief BTW</t>
    </r>
  </si>
  <si>
    <t>Alle bedragen in Euro's en inclusief BTW</t>
  </si>
  <si>
    <t xml:space="preserve">Tabblad 2 "Voorwaarden" (dit tabblad) geeft een beschrijving van de voorwaarden hoe inschrijver het prijsmodel, per tabblad, dient in te vullen. </t>
  </si>
  <si>
    <t>Projectuitvoering opstart en voorbereidingsfase</t>
  </si>
  <si>
    <t>Projectuitvoering technische realisatiefase</t>
  </si>
  <si>
    <t>Projectuitvoering inrichtings- en opleidingsfase</t>
  </si>
  <si>
    <t>Zie veld B20</t>
  </si>
  <si>
    <t>Prijsmodel Europese aanbesteding Klantcommunicatie</t>
  </si>
  <si>
    <t>Implementatie fase 1</t>
  </si>
  <si>
    <t>Implementatie fase 2</t>
  </si>
  <si>
    <t>Weging:</t>
  </si>
  <si>
    <t>Eindtotaal</t>
  </si>
  <si>
    <t>Enveloppen inclusief voorraadbeheer</t>
  </si>
  <si>
    <t>Digitaliseren en aanleveren</t>
  </si>
  <si>
    <t>Inhuurtarief</t>
  </si>
  <si>
    <t>Tarief per uur inclusief BTW</t>
  </si>
  <si>
    <t>Tarief per mailpack incl. BTW</t>
  </si>
  <si>
    <t>Tarief per document incl. BTW</t>
  </si>
  <si>
    <t>Fictief aantal per jaar</t>
  </si>
  <si>
    <t>II. Implementatie fase 2</t>
  </si>
  <si>
    <t>I. Implementatie fase 1</t>
  </si>
  <si>
    <r>
      <rPr>
        <b/>
        <sz val="10"/>
        <rFont val="Calibri"/>
        <family val="2"/>
      </rPr>
      <t>Instructie:</t>
    </r>
    <r>
      <rPr>
        <sz val="10"/>
        <rFont val="Calibri"/>
        <family val="2"/>
      </rPr>
      <t xml:space="preserve"> de prijzen zijn inclusief het PvE, de overeenkomst, etc.</t>
    </r>
  </si>
  <si>
    <r>
      <rPr>
        <b/>
        <sz val="10"/>
        <rFont val="Calibri"/>
        <family val="2"/>
      </rPr>
      <t>Instructie:</t>
    </r>
    <r>
      <rPr>
        <sz val="10"/>
        <rFont val="Calibri"/>
        <family val="2"/>
      </rPr>
      <t xml:space="preserve"> De implementatie fase 1 betreft een resultaatsverplichting voor opdrachtnemer.</t>
    </r>
  </si>
  <si>
    <r>
      <rPr>
        <b/>
        <sz val="10"/>
        <rFont val="Calibri"/>
        <family val="2"/>
      </rPr>
      <t>Instructie:</t>
    </r>
    <r>
      <rPr>
        <sz val="10"/>
        <rFont val="Calibri"/>
        <family val="2"/>
      </rPr>
      <t xml:space="preserve"> De implementatie fase 2 betreft een resultaatsverplichting voor opdrachtnemer.</t>
    </r>
  </si>
  <si>
    <t>Zie veld F35</t>
  </si>
  <si>
    <t>Projectmanagement totale project Fase 1</t>
  </si>
  <si>
    <t>Projectmanagement totale project Fase 2</t>
  </si>
  <si>
    <t>T.a.v. de prijzen en tarieven dient inschrijver zich rekenschap te geven van de Uitnodiging van Inschrijving en haar bijlagen + Nota van Inlichtingen</t>
  </si>
  <si>
    <t>Het staat inschrijver vrij om een € 0,- prijs in te vullen op onderdelen, een negatieve prijs is niet toegestaan.</t>
  </si>
  <si>
    <t>De kosten voor de uitvoering van de ingediende antwoorden bij de kwaliteitsvragen moeten verwerkt zijn in de opgegeven prijzen.</t>
  </si>
  <si>
    <t>De opgegeven prijzen zijn bindend voor de looptijd van de overeenkomst inclusief mogelijke verlengingen, exclusief indexeringen die jaarlijks wel worden toegepast.</t>
  </si>
  <si>
    <r>
      <t xml:space="preserve">De prijzem zijn inclusief marge- en risico-opslag, prijzen moeten gebaseerd zijn op de instructies zoals in dit tabblad beschreven staat en alle andere aspecten uit de UtI en haar Bijlagen die van invloed mochten zijn op de prijzen. Alle prijzen worden geacht in Euro’s (€) en </t>
    </r>
    <r>
      <rPr>
        <b/>
        <sz val="10"/>
        <color theme="1"/>
        <rFont val="Calibri"/>
        <family val="2"/>
        <scheme val="minor"/>
      </rPr>
      <t>inclusief BTW</t>
    </r>
    <r>
      <rPr>
        <sz val="10"/>
        <color theme="1"/>
        <rFont val="Calibri"/>
        <family val="2"/>
        <scheme val="minor"/>
      </rPr>
      <t xml:space="preserve"> te zijn en alle prijzen moeten worden ingevuld met 2 decimalen achter de komma.</t>
    </r>
  </si>
  <si>
    <t>Kosten incl. BTW</t>
  </si>
  <si>
    <r>
      <t xml:space="preserve">Tabblad 4 "I. Implementatie fase 1" betreft alle kosten voor de implementatie van fase 1. Inschrijver dient een prijs op te geven, </t>
    </r>
    <r>
      <rPr>
        <b/>
        <sz val="10"/>
        <color theme="1"/>
        <rFont val="Calibri"/>
        <family val="2"/>
        <scheme val="minor"/>
      </rPr>
      <t>inclusief BTW</t>
    </r>
    <r>
      <rPr>
        <sz val="10"/>
        <color theme="1"/>
        <rFont val="Calibri"/>
        <family val="2"/>
        <scheme val="minor"/>
      </rPr>
      <t xml:space="preserve"> voor projectmanagement, documentatie de genoemde sub-fases van fase 1. Een en ander wordt a.d.h.v. het implementatieplan fase 1 (beantwoording kwaliteitsvraag 1) geverifieerd. De prijs voor de implementatie is inclusief ontwerp, inrichting, implementatie, acceptatie, manuren, etc. De implementatie betreft een resultaatsverplichting voor inschrijver/Opdrachtnemer.</t>
    </r>
  </si>
  <si>
    <r>
      <t xml:space="preserve">Tabblad 5 "II. Implementatie fase 2" betreft alle kosten voor de implementatie van fase 2. Inschrijver dient een prijs op te geven, </t>
    </r>
    <r>
      <rPr>
        <b/>
        <sz val="10"/>
        <color theme="1"/>
        <rFont val="Calibri"/>
        <family val="2"/>
        <scheme val="minor"/>
      </rPr>
      <t>inclusief BTW</t>
    </r>
    <r>
      <rPr>
        <sz val="10"/>
        <color theme="1"/>
        <rFont val="Calibri"/>
        <family val="2"/>
        <scheme val="minor"/>
      </rPr>
      <t xml:space="preserve"> voor projectmanagement, documentatie de genoemde sub-fases van fase 2. Een en ander wordt a.d.h.v. het implementatieplan fase 2 (beantwoording kwaliteitsvraag 3) geverifieerd. De prijs voor de implementatie is inclusief ontwerp, inrichting, implementatie, acceptatie, manuren, etc. De implementatie betreft een resultaatsverplichting voor inschrijver/Opdrachtnemer.</t>
    </r>
  </si>
  <si>
    <r>
      <t xml:space="preserve">Alle prijzen en tarieven zijn all-in, dus inclusief alle mogelijke kosten, waaronder reistijd, reiskosten, verblijfskosten, opslagkosten, etc. en </t>
    </r>
    <r>
      <rPr>
        <b/>
        <sz val="10"/>
        <color theme="1"/>
        <rFont val="Calibri"/>
        <family val="2"/>
        <scheme val="minor"/>
      </rPr>
      <t>inclusief BTW</t>
    </r>
    <r>
      <rPr>
        <sz val="10"/>
        <color theme="1"/>
        <rFont val="Calibri"/>
        <family val="2"/>
        <scheme val="minor"/>
      </rPr>
      <t>.</t>
    </r>
  </si>
  <si>
    <t>M.b.t. de implementatie (fase 1 en fase 2) is er sprake van een resultaatsverplichting voor de inschrijver c.q. Opdrachtnemer. Enkel indien er sprake is van overschrijding van de opgegeven uren als gevolg van een aantoonbare scopewijziging of het aantoonbaar niet nakomen van afspraken door de RBG. Enkel melden vooraf onder opgave van de redenen en de omvang van de overschrijding kan in aanmerking komen voor vergoeding. De RBG dient dit 'meerwerk' expliciet en schriftelijk goed te keuren. Indien aangevangen wordt met de 'extra' werkzaamheden zonder akkoord vooraf is dit voor rekening en risico van de Opdrachtnemer. Het niet of gedeeltelijk niet halen van de resultaatsverplichting kan leiden tot een boete voor Opdrachtnemer en/of ontbinding van de overeenkomst.</t>
  </si>
  <si>
    <t xml:space="preserve">Tabblad 7 "Optioneel in scope Porti".
Porti wordt als optie meegenomen in scope van de aanbesteding. Het is alleen aan de RBG, op basis van de inschrijvingen m.b.t. de prijzen voor porti, of zij porti uiteindelijk onderdeel maakt van deze opdracht cq. overeenkomst. Zo niet dan zal de RBG rechtstreeks een overeenkomst aangaan met PostNL voor porti. </t>
  </si>
  <si>
    <t>Porti</t>
  </si>
  <si>
    <t>Tarief  per stuk</t>
  </si>
  <si>
    <t>Aantal per jaar</t>
  </si>
  <si>
    <t>Bezorgkader 24 uur</t>
  </si>
  <si>
    <t>0-20 gram</t>
  </si>
  <si>
    <t>20-30 gram</t>
  </si>
  <si>
    <t>30-40 gram</t>
  </si>
  <si>
    <t>Subtotaal</t>
  </si>
  <si>
    <t>Bezorgkader 48 uur</t>
  </si>
  <si>
    <t>Bezorgkader 72 uur</t>
  </si>
  <si>
    <t>Totaal porti</t>
  </si>
  <si>
    <t>Optioneel in scope: Porti</t>
  </si>
  <si>
    <t>A4 dubbelzijdig geprint inclusief de verwerking</t>
  </si>
  <si>
    <t>Printen (incl. logo e.d)/couverteren/ter post aanbieden en digitaal in .pdf aanleveren van alle klantuitingen bij leverancier (het totale fysieke-proces)</t>
  </si>
  <si>
    <t>Het digitale verzendproces en digitaal in .pdf aanleveren van alle klantuitingen bij leverancier van de frontoffice (het totale digitale-proces)</t>
  </si>
  <si>
    <t>Tarief per 1.000 envelopen</t>
  </si>
  <si>
    <t>Totale inschrijfprijs:</t>
  </si>
  <si>
    <t>Blended uurtarief ongeacht functie, niveau, etc.</t>
  </si>
  <si>
    <r>
      <rPr>
        <b/>
        <sz val="10"/>
        <rFont val="Calibri"/>
        <family val="2"/>
      </rPr>
      <t>Instructie:</t>
    </r>
    <r>
      <rPr>
        <sz val="10"/>
        <rFont val="Calibri"/>
        <family val="2"/>
      </rPr>
      <t xml:space="preserve"> De implementatie fase 2 betreft de Optimalisatie fase: de implementatie van de archief-module, scan-module, verwerking binnenkomende post als ook verzending via Whatsapp, sms, direct voice, mail en chat.</t>
    </r>
  </si>
  <si>
    <r>
      <rPr>
        <b/>
        <sz val="10"/>
        <rFont val="Calibri"/>
        <family val="2"/>
      </rPr>
      <t>Instructie:</t>
    </r>
    <r>
      <rPr>
        <sz val="10"/>
        <rFont val="Calibri"/>
        <family val="2"/>
      </rPr>
      <t xml:space="preserve"> De implementatie fase 1 betreft de Must have fase. De implementatie van het huidige proces (zie paragraaf 1.5 van de UtI) + documentcreatie + aansturingssysteem + betaalplatform.</t>
    </r>
  </si>
  <si>
    <t xml:space="preserve">De opgegeven prijzen dienen inclusief alle kosten te zijn voor de aanschaf, gebruik, beheer en onderhoud van de diverse producten, diensten, modules, applicaties zoals die nodig zijn voor de gevraagde dienstverlening in paragraaf 1.8 Scope van Uitnodiging tot Inschrijving gedurende de implementatie (fase 1 en fase 2) en voor de diensten. Denk hierbij onder andere aan de documentcreatie (opmaak van alle klantuitingen), aansturingssysteem, betaalplatform, archief, scan, etc. </t>
  </si>
  <si>
    <t>C5 vensterenvelop met logo's</t>
  </si>
  <si>
    <t>C5 vensterenvelop met logo's Priority</t>
  </si>
  <si>
    <t>C5 envelop met logo's (kantoorpost)</t>
  </si>
  <si>
    <t xml:space="preserve">C5 envelop Dwangbevel </t>
  </si>
  <si>
    <t xml:space="preserve">C5 envelop Dwangbevel Priority </t>
  </si>
  <si>
    <t xml:space="preserve">C5 envelop Hernieuwd bevel </t>
  </si>
  <si>
    <t xml:space="preserve">C5 envelop TPS </t>
  </si>
  <si>
    <t xml:space="preserve">EA5 retourenvelop met antwoordnummer </t>
  </si>
  <si>
    <t xml:space="preserve">EA5 retourenvelop met postbusnummer KWS </t>
  </si>
  <si>
    <t>A4 met venster (kantoorpost)</t>
  </si>
  <si>
    <t>A4 zonder venster (kantoorpost)</t>
  </si>
  <si>
    <t xml:space="preserve">A4 monsterenvelop (kantoorpost)  </t>
  </si>
  <si>
    <t>A4 printen briefpapier met logo (kantoorpost)</t>
  </si>
  <si>
    <t xml:space="preserve">A5 Flyer combi TPS printen </t>
  </si>
  <si>
    <r>
      <rPr>
        <sz val="11"/>
        <color rgb="FF000000"/>
        <rFont val="Calibri"/>
        <family val="2"/>
      </rPr>
      <t>Couverteren per extra Bijsluiter</t>
    </r>
    <r>
      <rPr>
        <sz val="11"/>
        <color rgb="FFFF0000"/>
        <rFont val="Calibri"/>
        <family val="2"/>
      </rPr>
      <t xml:space="preserve"> </t>
    </r>
  </si>
  <si>
    <t>Totaal porti:</t>
  </si>
  <si>
    <r>
      <t xml:space="preserve">Tabblad 3 "Totaal" betreft de totale inschrijfprijs </t>
    </r>
    <r>
      <rPr>
        <b/>
        <sz val="10"/>
        <color theme="1"/>
        <rFont val="Calibri"/>
        <family val="2"/>
        <scheme val="minor"/>
      </rPr>
      <t>inclusief BTW</t>
    </r>
    <r>
      <rPr>
        <sz val="10"/>
        <color theme="1"/>
        <rFont val="Calibri"/>
        <family val="2"/>
        <scheme val="minor"/>
      </rPr>
      <t>. Deze dient door inschrijver gecontroleerd te worden op basis van de tabbladen I. Implementatie fase 1, II. Implementatie fase 2 en III. Diensten. Het is de verantwoordelijkheid van de inschrijver dat de prijzen op een juiste en volledige manier vermeld staan. Deze prijzen hebben een gewicht conform hetgeen beschreven staat in het tabblad 3 "Totaal". De "Totale inschrijfprijs" is de prijs die geplaatst wordt in de formule van de beste prijs kwaliteit verhouding, zie paragraaf 6.1 van de UtI.</t>
    </r>
  </si>
  <si>
    <t>Totale Inschrijfprijs inclusief btw:</t>
  </si>
  <si>
    <t>Totaal over 8 jaar</t>
  </si>
  <si>
    <r>
      <t xml:space="preserve">Tabblad 6 'III Diensten" betreft alle kosten voor de enveloppen en het voorraadbeheer, het fysieke verzendingsproces, het digitale verzendingsproces en een blended inhuurtarief. De fictieve aantallen zijn een benadering, hieraan kunnen geen rechten worden ontleend. De aantallen per jaar worden vermenigdviuldigd met de totale duur van de overeenkomst (8 jaar). Alle opgegeven prijzen dienen </t>
    </r>
    <r>
      <rPr>
        <b/>
        <sz val="10"/>
        <color theme="1"/>
        <rFont val="Calibri"/>
        <family val="2"/>
        <scheme val="minor"/>
      </rPr>
      <t>inclusief BTW</t>
    </r>
    <r>
      <rPr>
        <sz val="10"/>
        <color theme="1"/>
        <rFont val="Calibri"/>
        <family val="2"/>
        <scheme val="minor"/>
      </rPr>
      <t xml:space="preserve"> te zijn.</t>
    </r>
  </si>
  <si>
    <t>A4 enkelzijdig geprint inclusief de verwerking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</si>
</sst>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 #,##0.00;&quot;€&quot;\ \-#,##0.00"/>
    <numFmt numFmtId="44" formatCode="_ &quot;€&quot;\ * #,##0.00_ ;_ &quot;€&quot;\ * \-#,##0.00_ ;_ &quot;€&quot;\ * &quot;-&quot;??_ ;_ @_ "/>
    <numFmt numFmtId="164" formatCode="&quot;€&quot;\ #,##0.00"/>
    <numFmt numFmtId="165" formatCode="_-&quot;€&quot;\ * #,##0.00_-;_-&quot;€&quot;\ * #,##0.00\-;_-&quot;€&quot;\ * &quot;-&quot;??_-;_-@_-"/>
  </numFmts>
  <fonts count="17" x14ac:knownFonts="1">
    <font>
      <sz val="11"/>
      <color theme="1"/>
      <name val="Calibri"/>
      <family val="2"/>
      <scheme val="minor"/>
    </font>
    <font>
      <sz val="9"/>
      <color theme="1"/>
      <name val="Arial"/>
      <family val="2"/>
    </font>
    <font>
      <b/>
      <i/>
      <sz val="9"/>
      <color theme="1"/>
      <name val="Arial"/>
      <family val="2"/>
    </font>
    <font>
      <b/>
      <sz val="10"/>
      <color theme="1"/>
      <name val="Calibri"/>
      <family val="2"/>
    </font>
    <font>
      <sz val="10"/>
      <color theme="1"/>
      <name val="Calibri"/>
      <family val="2"/>
    </font>
    <font>
      <b/>
      <i/>
      <sz val="10"/>
      <color theme="1"/>
      <name val="Calibri"/>
      <family val="2"/>
    </font>
    <font>
      <i/>
      <sz val="10"/>
      <color theme="1"/>
      <name val="Calibri"/>
      <family val="2"/>
    </font>
    <font>
      <i/>
      <sz val="10"/>
      <color rgb="FFFF0000"/>
      <name val="Calibri"/>
      <family val="2"/>
    </font>
    <font>
      <sz val="10"/>
      <name val="Calibri"/>
      <family val="2"/>
    </font>
    <font>
      <sz val="10"/>
      <color theme="1"/>
      <name val="Calibri"/>
      <family val="2"/>
      <scheme val="minor"/>
    </font>
    <font>
      <b/>
      <sz val="10"/>
      <name val="Calibri"/>
      <family val="2"/>
    </font>
    <font>
      <b/>
      <sz val="10"/>
      <color theme="1"/>
      <name val="Calibri"/>
      <family val="2"/>
      <scheme val="minor"/>
    </font>
    <font>
      <sz val="10"/>
      <color rgb="FF000000"/>
      <name val="Calibri"/>
      <family val="2"/>
      <scheme val="minor"/>
    </font>
    <font>
      <sz val="11"/>
      <color theme="1"/>
      <name val="Calibri"/>
      <family val="2"/>
    </font>
    <font>
      <sz val="11"/>
      <color rgb="FF000000"/>
      <name val="Calibri"/>
      <family val="2"/>
    </font>
    <font>
      <sz val="11"/>
      <color rgb="FFFF0000"/>
      <name val="Calibri"/>
      <family val="2"/>
    </font>
    <font>
      <b/>
      <sz val="11"/>
      <color theme="1"/>
      <name val="Calibri"/>
      <family val="2"/>
      <scheme val="minor"/>
    </font>
  </fonts>
  <fills count="8">
    <fill>
      <patternFill patternType="none"/>
    </fill>
    <fill>
      <patternFill patternType="gray125"/>
    </fill>
    <fill>
      <patternFill patternType="solid">
        <fgColor rgb="FFFFFF99"/>
        <bgColor indexed="64"/>
      </patternFill>
    </fill>
    <fill>
      <patternFill patternType="solid">
        <fgColor rgb="FF66FFFF"/>
        <bgColor indexed="64"/>
      </patternFill>
    </fill>
    <fill>
      <patternFill patternType="solid">
        <fgColor rgb="FFFFC000"/>
        <bgColor indexed="64"/>
      </patternFill>
    </fill>
    <fill>
      <patternFill patternType="solid">
        <fgColor rgb="FF0070C0"/>
        <bgColor indexed="64"/>
      </patternFill>
    </fill>
    <fill>
      <patternFill patternType="solid">
        <fgColor rgb="FF92D050"/>
        <bgColor indexed="64"/>
      </patternFill>
    </fill>
    <fill>
      <patternFill patternType="solid">
        <fgColor rgb="FFFFFF0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ck">
        <color auto="1"/>
      </left>
      <right style="thick">
        <color auto="1"/>
      </right>
      <top style="thick">
        <color auto="1"/>
      </top>
      <bottom style="thick">
        <color auto="1"/>
      </bottom>
      <diagonal/>
    </border>
    <border>
      <left style="thin">
        <color auto="1"/>
      </left>
      <right style="thin">
        <color indexed="64"/>
      </right>
      <top style="thick">
        <color auto="1"/>
      </top>
      <bottom style="thin">
        <color auto="1"/>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style="thick">
        <color indexed="64"/>
      </right>
      <top style="thin">
        <color indexed="64"/>
      </top>
      <bottom style="thick">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auto="1"/>
      </left>
      <right style="thick">
        <color auto="1"/>
      </right>
      <top/>
      <bottom/>
      <diagonal/>
    </border>
    <border>
      <left style="thick">
        <color auto="1"/>
      </left>
      <right/>
      <top style="thick">
        <color auto="1"/>
      </top>
      <bottom style="thick">
        <color auto="1"/>
      </bottom>
      <diagonal/>
    </border>
    <border>
      <left style="medium">
        <color indexed="64"/>
      </left>
      <right style="thick">
        <color auto="1"/>
      </right>
      <top style="medium">
        <color indexed="64"/>
      </top>
      <bottom style="medium">
        <color indexed="64"/>
      </bottom>
      <diagonal/>
    </border>
    <border>
      <left style="thick">
        <color auto="1"/>
      </left>
      <right style="thick">
        <color auto="1"/>
      </right>
      <top style="medium">
        <color indexed="64"/>
      </top>
      <bottom style="medium">
        <color indexed="64"/>
      </bottom>
      <diagonal/>
    </border>
    <border>
      <left style="thick">
        <color auto="1"/>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ck">
        <color auto="1"/>
      </top>
      <bottom style="thick">
        <color auto="1"/>
      </bottom>
      <diagonal/>
    </border>
    <border>
      <left/>
      <right style="thick">
        <color auto="1"/>
      </right>
      <top style="thick">
        <color auto="1"/>
      </top>
      <bottom style="thick">
        <color auto="1"/>
      </bottom>
      <diagonal/>
    </border>
  </borders>
  <cellStyleXfs count="1">
    <xf numFmtId="0" fontId="0" fillId="0" borderId="0"/>
  </cellStyleXfs>
  <cellXfs count="145">
    <xf numFmtId="0" fontId="0" fillId="0" borderId="0" xfId="0"/>
    <xf numFmtId="0" fontId="1" fillId="0" borderId="0" xfId="0" applyFont="1"/>
    <xf numFmtId="0" fontId="2" fillId="0" borderId="0" xfId="0" applyFont="1"/>
    <xf numFmtId="0" fontId="1" fillId="0" borderId="0" xfId="0" applyFont="1" applyAlignment="1">
      <alignment vertical="top"/>
    </xf>
    <xf numFmtId="0" fontId="2" fillId="0" borderId="0" xfId="0" applyFont="1" applyAlignment="1">
      <alignment vertical="top"/>
    </xf>
    <xf numFmtId="0" fontId="0" fillId="0" borderId="0" xfId="0" applyAlignment="1">
      <alignment vertical="top"/>
    </xf>
    <xf numFmtId="0" fontId="3" fillId="0" borderId="0" xfId="0" applyFont="1" applyAlignment="1">
      <alignment vertical="top"/>
    </xf>
    <xf numFmtId="0" fontId="4" fillId="0" borderId="0" xfId="0" applyFont="1" applyAlignment="1">
      <alignment vertical="top"/>
    </xf>
    <xf numFmtId="0" fontId="4" fillId="2" borderId="0" xfId="0" applyFont="1" applyFill="1" applyAlignment="1">
      <alignment vertical="top"/>
    </xf>
    <xf numFmtId="0" fontId="5" fillId="0" borderId="0" xfId="0" applyFont="1" applyAlignment="1">
      <alignment vertical="top"/>
    </xf>
    <xf numFmtId="0" fontId="6" fillId="0" borderId="0" xfId="0" applyFont="1" applyAlignment="1">
      <alignment vertical="top"/>
    </xf>
    <xf numFmtId="0" fontId="7" fillId="2" borderId="0" xfId="0" applyFont="1" applyFill="1" applyAlignment="1">
      <alignment vertical="top"/>
    </xf>
    <xf numFmtId="0" fontId="6" fillId="3" borderId="0" xfId="0" applyFont="1" applyFill="1" applyAlignment="1">
      <alignment vertical="top"/>
    </xf>
    <xf numFmtId="0" fontId="4" fillId="2" borderId="2" xfId="0" applyFont="1" applyFill="1" applyBorder="1" applyAlignment="1">
      <alignment vertical="top"/>
    </xf>
    <xf numFmtId="0" fontId="4" fillId="2" borderId="3" xfId="0" applyFont="1" applyFill="1" applyBorder="1" applyAlignment="1">
      <alignment vertical="top"/>
    </xf>
    <xf numFmtId="0" fontId="4" fillId="2" borderId="4" xfId="0" applyFont="1" applyFill="1" applyBorder="1" applyAlignment="1">
      <alignment vertical="top"/>
    </xf>
    <xf numFmtId="0" fontId="8" fillId="0" borderId="0" xfId="0" applyFont="1" applyAlignment="1">
      <alignment vertical="top"/>
    </xf>
    <xf numFmtId="0" fontId="4" fillId="0" borderId="0" xfId="0" applyFont="1" applyAlignment="1">
      <alignment horizontal="center" vertical="top"/>
    </xf>
    <xf numFmtId="164" fontId="4" fillId="0" borderId="0" xfId="0" applyNumberFormat="1" applyFont="1" applyAlignment="1">
      <alignment vertical="top"/>
    </xf>
    <xf numFmtId="0" fontId="9" fillId="0" borderId="0" xfId="0" applyFont="1" applyAlignment="1">
      <alignment horizontal="left" vertical="top"/>
    </xf>
    <xf numFmtId="0" fontId="4" fillId="0" borderId="0" xfId="0" applyFont="1" applyAlignment="1">
      <alignment horizontal="center" vertical="top" wrapText="1"/>
    </xf>
    <xf numFmtId="0" fontId="4" fillId="0" borderId="5" xfId="0" applyFont="1" applyBorder="1" applyAlignment="1">
      <alignment vertical="top"/>
    </xf>
    <xf numFmtId="164" fontId="3" fillId="3" borderId="6" xfId="0" applyNumberFormat="1" applyFont="1" applyFill="1" applyBorder="1" applyAlignment="1">
      <alignment horizontal="center" vertical="top"/>
    </xf>
    <xf numFmtId="0" fontId="0" fillId="0" borderId="0" xfId="0" applyAlignment="1">
      <alignment horizontal="center"/>
    </xf>
    <xf numFmtId="164" fontId="3" fillId="4" borderId="6" xfId="0" applyNumberFormat="1" applyFont="1" applyFill="1" applyBorder="1" applyAlignment="1">
      <alignment horizontal="center" vertical="top"/>
    </xf>
    <xf numFmtId="0" fontId="4" fillId="0" borderId="21" xfId="0" applyFont="1" applyBorder="1" applyAlignment="1">
      <alignment horizontal="center" vertical="top"/>
    </xf>
    <xf numFmtId="0" fontId="4" fillId="0" borderId="21" xfId="0" applyFont="1" applyBorder="1" applyAlignment="1">
      <alignment vertical="top"/>
    </xf>
    <xf numFmtId="9" fontId="4" fillId="3" borderId="21" xfId="0" applyNumberFormat="1" applyFont="1" applyFill="1" applyBorder="1" applyAlignment="1">
      <alignment horizontal="center" vertical="top"/>
    </xf>
    <xf numFmtId="164" fontId="4" fillId="3" borderId="21" xfId="0" applyNumberFormat="1" applyFont="1" applyFill="1" applyBorder="1" applyAlignment="1">
      <alignment horizontal="center" vertical="top"/>
    </xf>
    <xf numFmtId="0" fontId="4" fillId="0" borderId="22" xfId="0" applyFont="1" applyBorder="1" applyAlignment="1">
      <alignment horizontal="center" vertical="top"/>
    </xf>
    <xf numFmtId="0" fontId="4" fillId="0" borderId="22" xfId="0" applyFont="1" applyBorder="1" applyAlignment="1">
      <alignment vertical="top"/>
    </xf>
    <xf numFmtId="9" fontId="4" fillId="3" borderId="22" xfId="0" applyNumberFormat="1" applyFont="1" applyFill="1" applyBorder="1" applyAlignment="1">
      <alignment horizontal="center" vertical="top"/>
    </xf>
    <xf numFmtId="164" fontId="4" fillId="3" borderId="22" xfId="0" applyNumberFormat="1" applyFont="1" applyFill="1" applyBorder="1" applyAlignment="1">
      <alignment horizontal="center" vertical="top"/>
    </xf>
    <xf numFmtId="0" fontId="4" fillId="0" borderId="20" xfId="0" applyFont="1" applyBorder="1" applyAlignment="1">
      <alignment horizontal="center" vertical="top"/>
    </xf>
    <xf numFmtId="0" fontId="4" fillId="0" borderId="20" xfId="0" applyFont="1" applyBorder="1" applyAlignment="1">
      <alignment vertical="top"/>
    </xf>
    <xf numFmtId="9" fontId="4" fillId="3" borderId="20" xfId="0" applyNumberFormat="1" applyFont="1" applyFill="1" applyBorder="1" applyAlignment="1">
      <alignment horizontal="center" vertical="top"/>
    </xf>
    <xf numFmtId="164" fontId="4" fillId="3" borderId="20" xfId="0" applyNumberFormat="1" applyFont="1" applyFill="1" applyBorder="1" applyAlignment="1">
      <alignment horizontal="center" vertical="top"/>
    </xf>
    <xf numFmtId="0" fontId="10" fillId="3" borderId="0" xfId="0" applyFont="1" applyFill="1" applyAlignment="1">
      <alignment vertical="top"/>
    </xf>
    <xf numFmtId="0" fontId="5" fillId="3" borderId="0" xfId="0" applyFont="1" applyFill="1" applyAlignment="1">
      <alignment vertical="top"/>
    </xf>
    <xf numFmtId="0" fontId="3" fillId="3" borderId="6" xfId="0" applyFont="1" applyFill="1" applyBorder="1" applyAlignment="1">
      <alignment horizontal="right" vertical="top"/>
    </xf>
    <xf numFmtId="0" fontId="3" fillId="5" borderId="6" xfId="0" applyFont="1" applyFill="1" applyBorder="1" applyAlignment="1">
      <alignment horizontal="center" vertical="top"/>
    </xf>
    <xf numFmtId="0" fontId="4" fillId="0" borderId="0" xfId="0" applyFont="1" applyAlignment="1">
      <alignment vertical="top" wrapText="1"/>
    </xf>
    <xf numFmtId="0" fontId="4" fillId="0" borderId="5" xfId="0" applyFont="1" applyBorder="1" applyAlignment="1">
      <alignment vertical="top" wrapText="1"/>
    </xf>
    <xf numFmtId="0" fontId="9" fillId="0" borderId="0" xfId="0" applyFont="1"/>
    <xf numFmtId="0" fontId="4" fillId="0" borderId="30" xfId="0" applyFont="1" applyBorder="1" applyAlignment="1">
      <alignment vertical="top"/>
    </xf>
    <xf numFmtId="0" fontId="4" fillId="0" borderId="30" xfId="0" applyFont="1" applyBorder="1" applyAlignment="1">
      <alignment horizontal="center" vertical="top"/>
    </xf>
    <xf numFmtId="165" fontId="4" fillId="0" borderId="30" xfId="0" applyNumberFormat="1" applyFont="1" applyBorder="1" applyAlignment="1">
      <alignment horizontal="center" vertical="top"/>
    </xf>
    <xf numFmtId="0" fontId="4" fillId="0" borderId="31" xfId="0" applyFont="1" applyBorder="1" applyAlignment="1">
      <alignment vertical="top"/>
    </xf>
    <xf numFmtId="7" fontId="4" fillId="7" borderId="31" xfId="0" applyNumberFormat="1" applyFont="1" applyFill="1" applyBorder="1" applyAlignment="1" applyProtection="1">
      <alignment horizontal="center" vertical="top"/>
      <protection locked="0"/>
    </xf>
    <xf numFmtId="3" fontId="4" fillId="0" borderId="31" xfId="0" applyNumberFormat="1" applyFont="1" applyBorder="1" applyAlignment="1">
      <alignment horizontal="center" vertical="top"/>
    </xf>
    <xf numFmtId="164" fontId="4" fillId="0" borderId="31" xfId="0" applyNumberFormat="1" applyFont="1" applyBorder="1" applyAlignment="1">
      <alignment horizontal="center" vertical="top"/>
    </xf>
    <xf numFmtId="0" fontId="3" fillId="0" borderId="32" xfId="0" applyFont="1" applyBorder="1" applyAlignment="1">
      <alignment vertical="top"/>
    </xf>
    <xf numFmtId="44" fontId="4" fillId="0" borderId="32" xfId="0" applyNumberFormat="1" applyFont="1" applyBorder="1" applyAlignment="1">
      <alignment vertical="top"/>
    </xf>
    <xf numFmtId="3" fontId="4" fillId="0" borderId="32" xfId="0" applyNumberFormat="1" applyFont="1" applyBorder="1" applyAlignment="1">
      <alignment horizontal="center" vertical="top"/>
    </xf>
    <xf numFmtId="44" fontId="4" fillId="0" borderId="31" xfId="0" applyNumberFormat="1" applyFont="1" applyBorder="1" applyAlignment="1">
      <alignment vertical="top"/>
    </xf>
    <xf numFmtId="0" fontId="3" fillId="0" borderId="31" xfId="0" applyFont="1" applyBorder="1" applyAlignment="1">
      <alignment vertical="top"/>
    </xf>
    <xf numFmtId="44" fontId="4" fillId="0" borderId="30" xfId="0" applyNumberFormat="1" applyFont="1" applyBorder="1" applyAlignment="1">
      <alignment vertical="top"/>
    </xf>
    <xf numFmtId="3" fontId="4" fillId="0" borderId="30" xfId="0" applyNumberFormat="1" applyFont="1" applyBorder="1" applyAlignment="1">
      <alignment horizontal="center" vertical="top"/>
    </xf>
    <xf numFmtId="164" fontId="8" fillId="3" borderId="28" xfId="0" applyNumberFormat="1" applyFont="1" applyFill="1" applyBorder="1" applyAlignment="1">
      <alignment horizontal="center" vertical="top"/>
    </xf>
    <xf numFmtId="0" fontId="9" fillId="0" borderId="0" xfId="0" applyFont="1" applyAlignment="1">
      <alignment vertical="top"/>
    </xf>
    <xf numFmtId="164" fontId="9" fillId="0" borderId="0" xfId="0" applyNumberFormat="1" applyFont="1" applyAlignment="1">
      <alignment horizontal="center" vertical="top" wrapText="1"/>
    </xf>
    <xf numFmtId="3" fontId="9" fillId="0" borderId="0" xfId="0" applyNumberFormat="1" applyFont="1" applyAlignment="1">
      <alignment vertical="top" wrapText="1"/>
    </xf>
    <xf numFmtId="0" fontId="9" fillId="0" borderId="0" xfId="0" applyFont="1" applyAlignment="1">
      <alignment vertical="top" wrapText="1"/>
    </xf>
    <xf numFmtId="0" fontId="11" fillId="4" borderId="6" xfId="0" applyFont="1" applyFill="1" applyBorder="1" applyAlignment="1">
      <alignment horizontal="center" vertical="top"/>
    </xf>
    <xf numFmtId="164" fontId="11" fillId="4" borderId="6" xfId="0" applyNumberFormat="1" applyFont="1" applyFill="1" applyBorder="1" applyAlignment="1">
      <alignment horizontal="center" vertical="top" wrapText="1"/>
    </xf>
    <xf numFmtId="3" fontId="11" fillId="4" borderId="6" xfId="0" applyNumberFormat="1" applyFont="1" applyFill="1" applyBorder="1" applyAlignment="1">
      <alignment horizontal="center" vertical="top" wrapText="1"/>
    </xf>
    <xf numFmtId="0" fontId="11" fillId="4" borderId="6" xfId="0" applyFont="1" applyFill="1" applyBorder="1" applyAlignment="1">
      <alignment horizontal="center" vertical="top" wrapText="1"/>
    </xf>
    <xf numFmtId="0" fontId="11" fillId="4" borderId="24" xfId="0" applyFont="1" applyFill="1" applyBorder="1" applyAlignment="1">
      <alignment horizontal="center" vertical="top"/>
    </xf>
    <xf numFmtId="0" fontId="9" fillId="0" borderId="23" xfId="0" applyFont="1" applyBorder="1" applyAlignment="1">
      <alignment vertical="top"/>
    </xf>
    <xf numFmtId="164" fontId="9" fillId="2" borderId="0" xfId="0" applyNumberFormat="1" applyFont="1" applyFill="1" applyAlignment="1">
      <alignment horizontal="center" vertical="top" wrapText="1"/>
    </xf>
    <xf numFmtId="3" fontId="9" fillId="0" borderId="23" xfId="0" applyNumberFormat="1" applyFont="1" applyBorder="1" applyAlignment="1">
      <alignment horizontal="center" vertical="top" wrapText="1"/>
    </xf>
    <xf numFmtId="164" fontId="9" fillId="3" borderId="23" xfId="0" applyNumberFormat="1" applyFont="1" applyFill="1" applyBorder="1" applyAlignment="1">
      <alignment horizontal="center" vertical="top" wrapText="1"/>
    </xf>
    <xf numFmtId="0" fontId="9" fillId="0" borderId="0" xfId="0" applyFont="1" applyAlignment="1">
      <alignment horizontal="center" vertical="top"/>
    </xf>
    <xf numFmtId="0" fontId="9" fillId="0" borderId="23" xfId="0" applyFont="1" applyBorder="1" applyAlignment="1">
      <alignment horizontal="center" vertical="top"/>
    </xf>
    <xf numFmtId="164" fontId="9" fillId="2" borderId="23" xfId="0" applyNumberFormat="1" applyFont="1" applyFill="1" applyBorder="1" applyAlignment="1">
      <alignment horizontal="center" vertical="top" wrapText="1"/>
    </xf>
    <xf numFmtId="164" fontId="9" fillId="0" borderId="23" xfId="0" applyNumberFormat="1" applyFont="1" applyBorder="1" applyAlignment="1">
      <alignment horizontal="center" vertical="top" wrapText="1"/>
    </xf>
    <xf numFmtId="10" fontId="9" fillId="0" borderId="0" xfId="0" applyNumberFormat="1" applyFont="1" applyAlignment="1">
      <alignment horizontal="center" vertical="top"/>
    </xf>
    <xf numFmtId="44" fontId="9" fillId="0" borderId="23" xfId="0" applyNumberFormat="1" applyFont="1" applyBorder="1" applyAlignment="1">
      <alignment horizontal="center" vertical="top"/>
    </xf>
    <xf numFmtId="0" fontId="9" fillId="0" borderId="23" xfId="0" applyFont="1" applyBorder="1" applyAlignment="1">
      <alignment horizontal="center" vertical="top" wrapText="1"/>
    </xf>
    <xf numFmtId="7" fontId="9" fillId="3" borderId="23" xfId="0" applyNumberFormat="1" applyFont="1" applyFill="1" applyBorder="1" applyAlignment="1">
      <alignment horizontal="center" vertical="top"/>
    </xf>
    <xf numFmtId="164" fontId="9" fillId="3" borderId="6" xfId="0" applyNumberFormat="1" applyFont="1" applyFill="1" applyBorder="1" applyAlignment="1">
      <alignment horizontal="center" vertical="top"/>
    </xf>
    <xf numFmtId="164" fontId="9" fillId="0" borderId="0" xfId="0" applyNumberFormat="1" applyFont="1" applyAlignment="1">
      <alignment vertical="top"/>
    </xf>
    <xf numFmtId="0" fontId="11" fillId="4" borderId="6" xfId="0" applyFont="1" applyFill="1" applyBorder="1" applyAlignment="1">
      <alignment horizontal="left" vertical="top" wrapText="1"/>
    </xf>
    <xf numFmtId="0" fontId="3" fillId="4" borderId="6" xfId="0" applyFont="1" applyFill="1" applyBorder="1" applyAlignment="1">
      <alignment horizontal="center" vertical="top"/>
    </xf>
    <xf numFmtId="0" fontId="4" fillId="0" borderId="23" xfId="0" applyFont="1" applyBorder="1" applyAlignment="1">
      <alignment vertical="top"/>
    </xf>
    <xf numFmtId="164" fontId="4" fillId="0" borderId="23" xfId="0" applyNumberFormat="1" applyFont="1" applyBorder="1" applyAlignment="1">
      <alignment horizontal="center" vertical="top"/>
    </xf>
    <xf numFmtId="0" fontId="8" fillId="0" borderId="0" xfId="0" applyFont="1" applyAlignment="1">
      <alignment vertical="top" wrapText="1"/>
    </xf>
    <xf numFmtId="164" fontId="4" fillId="2" borderId="23" xfId="0" applyNumberFormat="1" applyFont="1" applyFill="1" applyBorder="1" applyAlignment="1">
      <alignment horizontal="center" vertical="top"/>
    </xf>
    <xf numFmtId="0" fontId="10" fillId="4" borderId="25" xfId="0" applyFont="1" applyFill="1" applyBorder="1" applyAlignment="1">
      <alignment horizontal="center" vertical="top"/>
    </xf>
    <xf numFmtId="165" fontId="10" fillId="4" borderId="26" xfId="0" applyNumberFormat="1" applyFont="1" applyFill="1" applyBorder="1" applyAlignment="1">
      <alignment horizontal="center" vertical="top"/>
    </xf>
    <xf numFmtId="0" fontId="10" fillId="4" borderId="27" xfId="0" applyFont="1" applyFill="1" applyBorder="1" applyAlignment="1">
      <alignment horizontal="center" vertical="top"/>
    </xf>
    <xf numFmtId="0" fontId="10" fillId="4" borderId="28" xfId="0" applyFont="1" applyFill="1" applyBorder="1" applyAlignment="1">
      <alignment horizontal="center" vertical="top"/>
    </xf>
    <xf numFmtId="0" fontId="0" fillId="0" borderId="23" xfId="0" applyBorder="1" applyAlignment="1">
      <alignment vertical="top"/>
    </xf>
    <xf numFmtId="3" fontId="0" fillId="0" borderId="23" xfId="0" applyNumberFormat="1" applyBorder="1" applyAlignment="1">
      <alignment horizontal="center" vertical="top" wrapText="1"/>
    </xf>
    <xf numFmtId="0" fontId="13" fillId="0" borderId="23" xfId="0" applyFont="1" applyBorder="1" applyAlignment="1">
      <alignment vertical="top"/>
    </xf>
    <xf numFmtId="0" fontId="0" fillId="0" borderId="23" xfId="0" applyBorder="1" applyAlignment="1">
      <alignment vertical="top" wrapText="1"/>
    </xf>
    <xf numFmtId="3" fontId="4" fillId="0" borderId="0" xfId="0" applyNumberFormat="1" applyFont="1" applyAlignment="1">
      <alignment vertical="top"/>
    </xf>
    <xf numFmtId="3" fontId="9" fillId="0" borderId="0" xfId="0" applyNumberFormat="1" applyFont="1"/>
    <xf numFmtId="4" fontId="0" fillId="0" borderId="0" xfId="0" applyNumberFormat="1"/>
    <xf numFmtId="4" fontId="9" fillId="0" borderId="0" xfId="0" applyNumberFormat="1" applyFont="1"/>
    <xf numFmtId="164" fontId="4" fillId="3" borderId="31" xfId="0" applyNumberFormat="1" applyFont="1" applyFill="1" applyBorder="1" applyAlignment="1">
      <alignment horizontal="center" vertical="top"/>
    </xf>
    <xf numFmtId="164" fontId="4" fillId="3" borderId="32" xfId="0" applyNumberFormat="1" applyFont="1" applyFill="1" applyBorder="1" applyAlignment="1">
      <alignment horizontal="center" vertical="top"/>
    </xf>
    <xf numFmtId="164" fontId="16" fillId="6" borderId="6" xfId="0" applyNumberFormat="1" applyFont="1" applyFill="1" applyBorder="1" applyAlignment="1">
      <alignment horizontal="center" vertical="top"/>
    </xf>
    <xf numFmtId="0" fontId="4" fillId="3" borderId="21" xfId="0" applyFont="1" applyFill="1" applyBorder="1" applyAlignment="1">
      <alignment horizontal="center" vertical="top"/>
    </xf>
    <xf numFmtId="0" fontId="4" fillId="3" borderId="22" xfId="0" applyFont="1" applyFill="1" applyBorder="1" applyAlignment="1">
      <alignment horizontal="center" vertical="top"/>
    </xf>
    <xf numFmtId="0" fontId="4" fillId="3" borderId="20" xfId="0" applyFont="1" applyFill="1" applyBorder="1" applyAlignment="1">
      <alignment horizontal="center" vertical="top"/>
    </xf>
    <xf numFmtId="3" fontId="1" fillId="0" borderId="0" xfId="0" applyNumberFormat="1" applyFont="1" applyAlignment="1">
      <alignment vertical="top"/>
    </xf>
    <xf numFmtId="0" fontId="3" fillId="0" borderId="0" xfId="0" applyFont="1" applyAlignment="1">
      <alignment horizontal="left" vertical="top"/>
    </xf>
    <xf numFmtId="0" fontId="5" fillId="0" borderId="0" xfId="0" applyFont="1" applyAlignment="1">
      <alignment horizontal="left" vertical="top"/>
    </xf>
    <xf numFmtId="0" fontId="9" fillId="0" borderId="14" xfId="0" applyFont="1" applyBorder="1" applyAlignment="1">
      <alignment horizontal="left" vertical="top"/>
    </xf>
    <xf numFmtId="0" fontId="9" fillId="0" borderId="15" xfId="0" applyFont="1" applyBorder="1" applyAlignment="1">
      <alignment horizontal="left" vertical="top"/>
    </xf>
    <xf numFmtId="0" fontId="9" fillId="0" borderId="16" xfId="0" applyFont="1" applyBorder="1" applyAlignment="1">
      <alignment horizontal="left" vertical="top"/>
    </xf>
    <xf numFmtId="0" fontId="9" fillId="0" borderId="10" xfId="0" applyFont="1" applyBorder="1" applyAlignment="1">
      <alignment horizontal="left" vertical="top" wrapText="1"/>
    </xf>
    <xf numFmtId="0" fontId="9" fillId="0" borderId="1" xfId="0" applyFont="1" applyBorder="1" applyAlignment="1">
      <alignment horizontal="left" vertical="top" wrapText="1"/>
    </xf>
    <xf numFmtId="0" fontId="9" fillId="0" borderId="11" xfId="0" applyFont="1" applyBorder="1" applyAlignment="1">
      <alignment horizontal="left" vertical="top" wrapText="1"/>
    </xf>
    <xf numFmtId="0" fontId="9" fillId="0" borderId="12" xfId="0" applyFont="1" applyBorder="1" applyAlignment="1">
      <alignment horizontal="left" vertical="top" wrapText="1"/>
    </xf>
    <xf numFmtId="0" fontId="9" fillId="0" borderId="3" xfId="0" applyFont="1" applyBorder="1" applyAlignment="1">
      <alignment horizontal="left" vertical="top" wrapText="1"/>
    </xf>
    <xf numFmtId="0" fontId="9" fillId="0" borderId="13" xfId="0" applyFont="1" applyBorder="1" applyAlignment="1">
      <alignment horizontal="left" vertical="top" wrapText="1"/>
    </xf>
    <xf numFmtId="0" fontId="12" fillId="0" borderId="12" xfId="0" applyFont="1" applyBorder="1" applyAlignment="1">
      <alignment horizontal="left" vertical="top" wrapText="1"/>
    </xf>
    <xf numFmtId="0" fontId="12" fillId="0" borderId="3" xfId="0" applyFont="1" applyBorder="1" applyAlignment="1">
      <alignment horizontal="left" vertical="top" wrapText="1"/>
    </xf>
    <xf numFmtId="0" fontId="12" fillId="0" borderId="13" xfId="0" applyFont="1" applyBorder="1" applyAlignment="1">
      <alignment horizontal="left" vertical="top" wrapText="1"/>
    </xf>
    <xf numFmtId="0" fontId="9" fillId="0" borderId="17" xfId="0" applyFont="1" applyBorder="1" applyAlignment="1">
      <alignment horizontal="left" vertical="top" wrapText="1"/>
    </xf>
    <xf numFmtId="0" fontId="9" fillId="0" borderId="18" xfId="0" applyFont="1" applyBorder="1" applyAlignment="1">
      <alignment horizontal="left" vertical="top" wrapText="1"/>
    </xf>
    <xf numFmtId="0" fontId="9" fillId="0" borderId="19" xfId="0" applyFont="1" applyBorder="1" applyAlignment="1">
      <alignment horizontal="left" vertical="top" wrapText="1"/>
    </xf>
    <xf numFmtId="0" fontId="9" fillId="0" borderId="8" xfId="0" applyFont="1" applyBorder="1" applyAlignment="1">
      <alignment horizontal="left" vertical="top" wrapText="1"/>
    </xf>
    <xf numFmtId="0" fontId="9" fillId="0" borderId="7" xfId="0" applyFont="1" applyBorder="1" applyAlignment="1">
      <alignment horizontal="left" vertical="top" wrapText="1"/>
    </xf>
    <xf numFmtId="0" fontId="9" fillId="0" borderId="9" xfId="0" applyFont="1" applyBorder="1" applyAlignment="1">
      <alignment horizontal="left" vertical="top" wrapText="1"/>
    </xf>
    <xf numFmtId="0" fontId="16" fillId="6" borderId="24" xfId="0" applyFont="1" applyFill="1" applyBorder="1" applyAlignment="1">
      <alignment horizontal="right" vertical="top"/>
    </xf>
    <xf numFmtId="0" fontId="16" fillId="6" borderId="35" xfId="0" applyFont="1" applyFill="1" applyBorder="1" applyAlignment="1">
      <alignment horizontal="right" vertical="top"/>
    </xf>
    <xf numFmtId="0" fontId="16" fillId="6" borderId="36" xfId="0" applyFont="1" applyFill="1" applyBorder="1" applyAlignment="1">
      <alignment horizontal="right" vertical="top"/>
    </xf>
    <xf numFmtId="0" fontId="4" fillId="2" borderId="2" xfId="0" applyFont="1" applyFill="1" applyBorder="1" applyAlignment="1">
      <alignment horizontal="center" vertical="top"/>
    </xf>
    <xf numFmtId="0" fontId="4" fillId="2" borderId="3" xfId="0" applyFont="1" applyFill="1" applyBorder="1" applyAlignment="1">
      <alignment horizontal="center" vertical="top"/>
    </xf>
    <xf numFmtId="0" fontId="4" fillId="2" borderId="4" xfId="0" applyFont="1" applyFill="1" applyBorder="1" applyAlignment="1">
      <alignment horizontal="center" vertical="top"/>
    </xf>
    <xf numFmtId="0" fontId="3" fillId="4" borderId="24" xfId="0" applyFont="1" applyFill="1" applyBorder="1" applyAlignment="1">
      <alignment horizontal="right" vertical="top"/>
    </xf>
    <xf numFmtId="0" fontId="3" fillId="4" borderId="35" xfId="0" applyFont="1" applyFill="1" applyBorder="1" applyAlignment="1">
      <alignment horizontal="right" vertical="top"/>
    </xf>
    <xf numFmtId="0" fontId="3" fillId="4" borderId="36" xfId="0" applyFont="1" applyFill="1" applyBorder="1" applyAlignment="1">
      <alignment horizontal="right" vertical="top"/>
    </xf>
    <xf numFmtId="0" fontId="8" fillId="0" borderId="0" xfId="0" applyFont="1" applyAlignment="1">
      <alignment horizontal="left" vertical="top"/>
    </xf>
    <xf numFmtId="0" fontId="8" fillId="0" borderId="0" xfId="0" applyFont="1" applyAlignment="1">
      <alignment horizontal="left" vertical="top" wrapText="1"/>
    </xf>
    <xf numFmtId="0" fontId="4" fillId="2" borderId="0" xfId="0" applyFont="1" applyFill="1" applyAlignment="1">
      <alignment horizontal="center" vertical="top" wrapText="1"/>
    </xf>
    <xf numFmtId="165" fontId="11" fillId="3" borderId="24" xfId="0" applyNumberFormat="1" applyFont="1" applyFill="1" applyBorder="1" applyAlignment="1">
      <alignment horizontal="right" vertical="top" wrapText="1"/>
    </xf>
    <xf numFmtId="165" fontId="11" fillId="3" borderId="35" xfId="0" applyNumberFormat="1" applyFont="1" applyFill="1" applyBorder="1" applyAlignment="1">
      <alignment horizontal="right" vertical="top" wrapText="1"/>
    </xf>
    <xf numFmtId="165" fontId="11" fillId="3" borderId="36" xfId="0" applyNumberFormat="1" applyFont="1" applyFill="1" applyBorder="1" applyAlignment="1">
      <alignment horizontal="right" vertical="top" wrapText="1"/>
    </xf>
    <xf numFmtId="0" fontId="10" fillId="3" borderId="33" xfId="0" applyFont="1" applyFill="1" applyBorder="1" applyAlignment="1">
      <alignment horizontal="right" vertical="top"/>
    </xf>
    <xf numFmtId="0" fontId="10" fillId="3" borderId="29" xfId="0" applyFont="1" applyFill="1" applyBorder="1" applyAlignment="1">
      <alignment horizontal="right" vertical="top"/>
    </xf>
    <xf numFmtId="0" fontId="10" fillId="3" borderId="34" xfId="0" applyFont="1" applyFill="1" applyBorder="1" applyAlignment="1">
      <alignment horizontal="right" vertical="top"/>
    </xf>
  </cellXfs>
  <cellStyles count="1">
    <cellStyle name="Standaard" xfId="0" builtinId="0"/>
  </cellStyles>
  <dxfs count="0"/>
  <tableStyles count="0" defaultTableStyle="TableStyleMedium9" defaultPivotStyle="PivotStyleLight16"/>
  <colors>
    <mruColors>
      <color rgb="FF66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7</xdr:col>
      <xdr:colOff>403860</xdr:colOff>
      <xdr:row>0</xdr:row>
      <xdr:rowOff>53340</xdr:rowOff>
    </xdr:from>
    <xdr:to>
      <xdr:col>9</xdr:col>
      <xdr:colOff>565150</xdr:colOff>
      <xdr:row>6</xdr:row>
      <xdr:rowOff>40005</xdr:rowOff>
    </xdr:to>
    <xdr:pic>
      <xdr:nvPicPr>
        <xdr:cNvPr id="2" name="Afbeelding 1" descr="Afbeelding met tekst&#10;&#10;Beschrijving is gegenereerd met hoge betrouwbaarheid">
          <a:extLst>
            <a:ext uri="{FF2B5EF4-FFF2-40B4-BE49-F238E27FC236}">
              <a16:creationId xmlns:a16="http://schemas.microsoft.com/office/drawing/2014/main" id="{B06C584D-47C4-4FC9-9BFD-EFEDAA5EFC9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00" y="53340"/>
          <a:ext cx="1410970" cy="10382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0</xdr:colOff>
      <xdr:row>0</xdr:row>
      <xdr:rowOff>0</xdr:rowOff>
    </xdr:from>
    <xdr:to>
      <xdr:col>10</xdr:col>
      <xdr:colOff>191770</xdr:colOff>
      <xdr:row>2</xdr:row>
      <xdr:rowOff>299085</xdr:rowOff>
    </xdr:to>
    <xdr:pic>
      <xdr:nvPicPr>
        <xdr:cNvPr id="2" name="Afbeelding 1" descr="Afbeelding met tekst&#10;&#10;Beschrijving is gegenereerd met hoge betrouwbaarheid">
          <a:extLst>
            <a:ext uri="{FF2B5EF4-FFF2-40B4-BE49-F238E27FC236}">
              <a16:creationId xmlns:a16="http://schemas.microsoft.com/office/drawing/2014/main" id="{B12B5502-4A0F-438C-8F78-DCC94D06AE3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49440" y="0"/>
          <a:ext cx="1410970" cy="103822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2"/>
  <sheetViews>
    <sheetView tabSelected="1" zoomScaleNormal="100" workbookViewId="0">
      <selection activeCell="A5" sqref="A5"/>
    </sheetView>
  </sheetViews>
  <sheetFormatPr defaultColWidth="9.109375" defaultRowHeight="13.8" x14ac:dyDescent="0.2"/>
  <cols>
    <col min="1" max="1" width="9.109375" style="7"/>
    <col min="2" max="2" width="8.88671875" style="7" customWidth="1"/>
    <col min="3" max="11" width="9.109375" style="7"/>
    <col min="12" max="15" width="9.109375" style="3"/>
    <col min="16" max="16384" width="9.109375" style="1"/>
  </cols>
  <sheetData>
    <row r="1" spans="1:16" x14ac:dyDescent="0.2">
      <c r="A1" s="107" t="s">
        <v>35</v>
      </c>
      <c r="B1" s="107"/>
      <c r="C1" s="107"/>
      <c r="D1" s="107"/>
      <c r="E1" s="107"/>
    </row>
    <row r="2" spans="1:16" x14ac:dyDescent="0.2">
      <c r="A2" s="6" t="s">
        <v>0</v>
      </c>
    </row>
    <row r="3" spans="1:16" x14ac:dyDescent="0.2">
      <c r="A3" s="6" t="s">
        <v>10</v>
      </c>
      <c r="C3" s="8"/>
      <c r="D3" s="8"/>
      <c r="E3" s="8"/>
      <c r="F3" s="8"/>
    </row>
    <row r="4" spans="1:16" x14ac:dyDescent="0.2">
      <c r="A4" s="6"/>
    </row>
    <row r="5" spans="1:16" s="2" customFormat="1" x14ac:dyDescent="0.2">
      <c r="A5" s="37" t="s">
        <v>29</v>
      </c>
      <c r="B5" s="38"/>
      <c r="C5" s="38"/>
      <c r="D5" s="38"/>
      <c r="E5" s="9"/>
      <c r="F5" s="9"/>
      <c r="G5" s="9"/>
      <c r="H5" s="9"/>
      <c r="I5" s="9"/>
      <c r="J5" s="9"/>
      <c r="K5" s="9"/>
      <c r="L5" s="4"/>
      <c r="M5" s="4"/>
      <c r="N5" s="4"/>
      <c r="O5" s="4"/>
    </row>
    <row r="8" spans="1:16" s="2" customFormat="1" x14ac:dyDescent="0.2">
      <c r="A8" s="108" t="s">
        <v>55</v>
      </c>
      <c r="B8" s="108"/>
      <c r="C8" s="108"/>
      <c r="D8" s="108"/>
      <c r="E8" s="108"/>
      <c r="F8" s="108"/>
      <c r="G8" s="108"/>
      <c r="H8" s="108"/>
      <c r="I8" s="108"/>
      <c r="J8" s="108"/>
      <c r="K8" s="108"/>
      <c r="L8" s="108"/>
      <c r="M8" s="108"/>
      <c r="N8" s="108"/>
      <c r="O8" s="108"/>
      <c r="P8" s="108"/>
    </row>
    <row r="10" spans="1:16" x14ac:dyDescent="0.2">
      <c r="A10" s="10" t="s">
        <v>6</v>
      </c>
    </row>
    <row r="11" spans="1:16" x14ac:dyDescent="0.2">
      <c r="A11" s="10" t="s">
        <v>4</v>
      </c>
      <c r="B11" s="10"/>
      <c r="C11" s="11"/>
      <c r="D11" s="10" t="s">
        <v>9</v>
      </c>
      <c r="E11" s="10"/>
      <c r="F11" s="10"/>
      <c r="G11" s="10"/>
      <c r="H11" s="10"/>
      <c r="I11" s="10"/>
      <c r="J11" s="10"/>
      <c r="K11" s="10"/>
    </row>
    <row r="12" spans="1:16" x14ac:dyDescent="0.2">
      <c r="A12" s="10" t="s">
        <v>4</v>
      </c>
      <c r="B12" s="10"/>
      <c r="C12" s="12"/>
      <c r="D12" s="10" t="s">
        <v>5</v>
      </c>
      <c r="E12" s="10"/>
      <c r="F12" s="10"/>
      <c r="G12" s="10"/>
      <c r="H12" s="10"/>
      <c r="I12" s="10"/>
      <c r="J12" s="10"/>
      <c r="K12" s="10"/>
    </row>
  </sheetData>
  <mergeCells count="2">
    <mergeCell ref="A1:E1"/>
    <mergeCell ref="A8:P8"/>
  </mergeCells>
  <pageMargins left="0.7" right="0.7" top="0.84375" bottom="0.75" header="0.3" footer="0.3"/>
  <pageSetup paperSize="9" orientation="landscape" verticalDpi="0" r:id="rId1"/>
  <headerFooter>
    <oddHeader>&amp;L&amp;"Arial,Standaard"&amp;9Prijsmodel
Futuro / CCB-systeem bijlage bij peceel 1, 2 en 3
Versie 7&amp;R&amp;"Arial,Standaard"&amp;9&lt;Naam aanbieder&gt;</oddHeader>
    <oddFooter>&amp;L&amp;"Arial,Standaard"&amp;9&amp;F&amp;R&amp;"Arial,Standaard"&amp;9Ten geleide
&amp;P/&amp;N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ECE4F-E2CF-4A4E-A2AA-2566BA89A4A7}">
  <dimension ref="A1:G20"/>
  <sheetViews>
    <sheetView workbookViewId="0">
      <selection activeCell="A7" sqref="A7:G7"/>
    </sheetView>
  </sheetViews>
  <sheetFormatPr defaultRowHeight="14.4" x14ac:dyDescent="0.3"/>
  <cols>
    <col min="1" max="6" width="8.88671875" style="19"/>
    <col min="7" max="7" width="39.109375" style="19" customWidth="1"/>
  </cols>
  <sheetData>
    <row r="1" spans="1:7" ht="28.2" customHeight="1" thickTop="1" x14ac:dyDescent="0.3">
      <c r="A1" s="124" t="s">
        <v>14</v>
      </c>
      <c r="B1" s="125"/>
      <c r="C1" s="125"/>
      <c r="D1" s="125"/>
      <c r="E1" s="125"/>
      <c r="F1" s="125"/>
      <c r="G1" s="126"/>
    </row>
    <row r="2" spans="1:7" ht="30" customHeight="1" x14ac:dyDescent="0.3">
      <c r="A2" s="112" t="s">
        <v>30</v>
      </c>
      <c r="B2" s="113"/>
      <c r="C2" s="113"/>
      <c r="D2" s="113"/>
      <c r="E2" s="113"/>
      <c r="F2" s="113"/>
      <c r="G2" s="114"/>
    </row>
    <row r="3" spans="1:7" ht="72" customHeight="1" x14ac:dyDescent="0.3">
      <c r="A3" s="112" t="s">
        <v>103</v>
      </c>
      <c r="B3" s="113"/>
      <c r="C3" s="113"/>
      <c r="D3" s="113"/>
      <c r="E3" s="113"/>
      <c r="F3" s="113"/>
      <c r="G3" s="114"/>
    </row>
    <row r="4" spans="1:7" ht="68.400000000000006" customHeight="1" x14ac:dyDescent="0.3">
      <c r="A4" s="112" t="s">
        <v>61</v>
      </c>
      <c r="B4" s="113"/>
      <c r="C4" s="113"/>
      <c r="D4" s="113"/>
      <c r="E4" s="113"/>
      <c r="F4" s="113"/>
      <c r="G4" s="114"/>
    </row>
    <row r="5" spans="1:7" ht="69.599999999999994" customHeight="1" x14ac:dyDescent="0.3">
      <c r="A5" s="112" t="s">
        <v>62</v>
      </c>
      <c r="B5" s="113"/>
      <c r="C5" s="113"/>
      <c r="D5" s="113"/>
      <c r="E5" s="113"/>
      <c r="F5" s="113"/>
      <c r="G5" s="114"/>
    </row>
    <row r="6" spans="1:7" ht="56.4" customHeight="1" x14ac:dyDescent="0.3">
      <c r="A6" s="115" t="s">
        <v>106</v>
      </c>
      <c r="B6" s="116"/>
      <c r="C6" s="116"/>
      <c r="D6" s="116"/>
      <c r="E6" s="116"/>
      <c r="F6" s="116"/>
      <c r="G6" s="117"/>
    </row>
    <row r="7" spans="1:7" ht="55.8" customHeight="1" x14ac:dyDescent="0.3">
      <c r="A7" s="115" t="s">
        <v>65</v>
      </c>
      <c r="B7" s="116"/>
      <c r="C7" s="116"/>
      <c r="D7" s="116"/>
      <c r="E7" s="116"/>
      <c r="F7" s="116"/>
      <c r="G7" s="117"/>
    </row>
    <row r="8" spans="1:7" ht="69" customHeight="1" x14ac:dyDescent="0.3">
      <c r="A8" s="115" t="s">
        <v>86</v>
      </c>
      <c r="B8" s="116"/>
      <c r="C8" s="116"/>
      <c r="D8" s="116"/>
      <c r="E8" s="116"/>
      <c r="F8" s="116"/>
      <c r="G8" s="117"/>
    </row>
    <row r="9" spans="1:7" ht="30.6" customHeight="1" x14ac:dyDescent="0.3">
      <c r="A9" s="115" t="s">
        <v>63</v>
      </c>
      <c r="B9" s="116"/>
      <c r="C9" s="116"/>
      <c r="D9" s="116"/>
      <c r="E9" s="116"/>
      <c r="F9" s="116"/>
      <c r="G9" s="117"/>
    </row>
    <row r="10" spans="1:7" ht="28.2" customHeight="1" x14ac:dyDescent="0.3">
      <c r="A10" s="115" t="s">
        <v>13</v>
      </c>
      <c r="B10" s="116"/>
      <c r="C10" s="116"/>
      <c r="D10" s="116"/>
      <c r="E10" s="116"/>
      <c r="F10" s="116"/>
      <c r="G10" s="117"/>
    </row>
    <row r="11" spans="1:7" x14ac:dyDescent="0.3">
      <c r="A11" s="115" t="s">
        <v>56</v>
      </c>
      <c r="B11" s="116"/>
      <c r="C11" s="116"/>
      <c r="D11" s="116"/>
      <c r="E11" s="116"/>
      <c r="F11" s="116"/>
      <c r="G11" s="117"/>
    </row>
    <row r="12" spans="1:7" ht="55.2" customHeight="1" x14ac:dyDescent="0.3">
      <c r="A12" s="115" t="s">
        <v>59</v>
      </c>
      <c r="B12" s="116"/>
      <c r="C12" s="116"/>
      <c r="D12" s="116"/>
      <c r="E12" s="116"/>
      <c r="F12" s="116"/>
      <c r="G12" s="117"/>
    </row>
    <row r="13" spans="1:7" ht="97.8" customHeight="1" x14ac:dyDescent="0.3">
      <c r="A13" s="121" t="s">
        <v>64</v>
      </c>
      <c r="B13" s="122"/>
      <c r="C13" s="122"/>
      <c r="D13" s="122"/>
      <c r="E13" s="122"/>
      <c r="F13" s="122"/>
      <c r="G13" s="123"/>
    </row>
    <row r="14" spans="1:7" ht="30.6" customHeight="1" x14ac:dyDescent="0.3">
      <c r="A14" s="118" t="s">
        <v>27</v>
      </c>
      <c r="B14" s="119"/>
      <c r="C14" s="119"/>
      <c r="D14" s="119"/>
      <c r="E14" s="119"/>
      <c r="F14" s="119"/>
      <c r="G14" s="120"/>
    </row>
    <row r="15" spans="1:7" ht="29.4" customHeight="1" x14ac:dyDescent="0.3">
      <c r="A15" s="115" t="s">
        <v>57</v>
      </c>
      <c r="B15" s="116"/>
      <c r="C15" s="116"/>
      <c r="D15" s="116"/>
      <c r="E15" s="116"/>
      <c r="F15" s="116"/>
      <c r="G15" s="117"/>
    </row>
    <row r="16" spans="1:7" ht="29.4" customHeight="1" x14ac:dyDescent="0.3">
      <c r="A16" s="115" t="s">
        <v>25</v>
      </c>
      <c r="B16" s="116"/>
      <c r="C16" s="116"/>
      <c r="D16" s="116"/>
      <c r="E16" s="116"/>
      <c r="F16" s="116"/>
      <c r="G16" s="117"/>
    </row>
    <row r="17" spans="1:7" ht="28.2" customHeight="1" x14ac:dyDescent="0.3">
      <c r="A17" s="115" t="s">
        <v>58</v>
      </c>
      <c r="B17" s="116"/>
      <c r="C17" s="116"/>
      <c r="D17" s="116"/>
      <c r="E17" s="116"/>
      <c r="F17" s="116"/>
      <c r="G17" s="117"/>
    </row>
    <row r="18" spans="1:7" ht="27" customHeight="1" x14ac:dyDescent="0.3">
      <c r="A18" s="115" t="s">
        <v>26</v>
      </c>
      <c r="B18" s="116"/>
      <c r="C18" s="116"/>
      <c r="D18" s="116"/>
      <c r="E18" s="116"/>
      <c r="F18" s="116"/>
      <c r="G18" s="117"/>
    </row>
    <row r="19" spans="1:7" ht="15" customHeight="1" thickBot="1" x14ac:dyDescent="0.35">
      <c r="A19" s="109" t="s">
        <v>24</v>
      </c>
      <c r="B19" s="110"/>
      <c r="C19" s="110"/>
      <c r="D19" s="110"/>
      <c r="E19" s="110"/>
      <c r="F19" s="110"/>
      <c r="G19" s="111"/>
    </row>
    <row r="20" spans="1:7" ht="15" thickTop="1" x14ac:dyDescent="0.3"/>
  </sheetData>
  <mergeCells count="19">
    <mergeCell ref="A1:G1"/>
    <mergeCell ref="A2:G2"/>
    <mergeCell ref="A5:G5"/>
    <mergeCell ref="A18:G18"/>
    <mergeCell ref="A17:G17"/>
    <mergeCell ref="A19:G19"/>
    <mergeCell ref="A3:G3"/>
    <mergeCell ref="A4:G4"/>
    <mergeCell ref="A12:G12"/>
    <mergeCell ref="A16:G16"/>
    <mergeCell ref="A15:G15"/>
    <mergeCell ref="A9:G9"/>
    <mergeCell ref="A10:G10"/>
    <mergeCell ref="A14:G14"/>
    <mergeCell ref="A11:G11"/>
    <mergeCell ref="A13:G13"/>
    <mergeCell ref="A8:G8"/>
    <mergeCell ref="A7:G7"/>
    <mergeCell ref="A6:G6"/>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A0A7C-2636-44A8-9040-A70A5E626A87}">
  <dimension ref="A1:G15"/>
  <sheetViews>
    <sheetView workbookViewId="0">
      <selection sqref="A1:C1"/>
    </sheetView>
  </sheetViews>
  <sheetFormatPr defaultRowHeight="14.4" x14ac:dyDescent="0.3"/>
  <cols>
    <col min="1" max="1" width="6.33203125" customWidth="1"/>
    <col min="2" max="2" width="25.44140625" customWidth="1"/>
    <col min="3" max="3" width="20.77734375" customWidth="1"/>
    <col min="4" max="4" width="16.44140625" customWidth="1"/>
    <col min="5" max="5" width="8.88671875" style="23"/>
    <col min="6" max="6" width="20.77734375" customWidth="1"/>
  </cols>
  <sheetData>
    <row r="1" spans="1:7" x14ac:dyDescent="0.3">
      <c r="A1" s="107" t="s">
        <v>35</v>
      </c>
      <c r="B1" s="107"/>
      <c r="C1" s="107"/>
      <c r="D1" s="7"/>
      <c r="E1" s="17"/>
      <c r="F1" s="7"/>
      <c r="G1" s="5"/>
    </row>
    <row r="2" spans="1:7" x14ac:dyDescent="0.3">
      <c r="A2" s="6" t="s">
        <v>12</v>
      </c>
      <c r="B2" s="7"/>
      <c r="C2" s="7"/>
      <c r="D2" s="7"/>
      <c r="E2" s="17"/>
      <c r="F2" s="7"/>
      <c r="G2" s="5"/>
    </row>
    <row r="3" spans="1:7" x14ac:dyDescent="0.3">
      <c r="A3" s="6" t="s">
        <v>10</v>
      </c>
      <c r="B3" s="21"/>
      <c r="C3" s="130"/>
      <c r="D3" s="131"/>
      <c r="E3" s="132"/>
      <c r="F3" s="7"/>
      <c r="G3" s="5"/>
    </row>
    <row r="4" spans="1:7" x14ac:dyDescent="0.3">
      <c r="A4" s="7"/>
      <c r="B4" s="7"/>
      <c r="C4" s="17"/>
      <c r="D4" s="17"/>
      <c r="E4" s="17"/>
      <c r="F4" s="7"/>
      <c r="G4" s="5"/>
    </row>
    <row r="5" spans="1:7" x14ac:dyDescent="0.3">
      <c r="A5" s="16" t="s">
        <v>28</v>
      </c>
      <c r="B5" s="7"/>
      <c r="C5" s="7"/>
      <c r="D5" s="7"/>
      <c r="E5" s="17"/>
      <c r="F5" s="7"/>
      <c r="G5" s="5"/>
    </row>
    <row r="6" spans="1:7" ht="15" thickBot="1" x14ac:dyDescent="0.35">
      <c r="A6" s="16"/>
      <c r="B6" s="7"/>
      <c r="C6" s="7"/>
      <c r="D6" s="7"/>
      <c r="E6" s="17"/>
      <c r="F6" s="7"/>
      <c r="G6" s="5"/>
    </row>
    <row r="7" spans="1:7" ht="15.6" thickTop="1" thickBot="1" x14ac:dyDescent="0.35">
      <c r="A7" s="40" t="s">
        <v>3</v>
      </c>
      <c r="B7" s="40" t="s">
        <v>21</v>
      </c>
      <c r="C7" s="40" t="s">
        <v>60</v>
      </c>
      <c r="D7" s="40" t="s">
        <v>22</v>
      </c>
      <c r="E7" s="40" t="s">
        <v>15</v>
      </c>
      <c r="F7" s="40" t="s">
        <v>16</v>
      </c>
      <c r="G7" s="5"/>
    </row>
    <row r="8" spans="1:7" ht="15" thickTop="1" x14ac:dyDescent="0.3">
      <c r="A8" s="25" t="s">
        <v>17</v>
      </c>
      <c r="B8" s="26" t="s">
        <v>36</v>
      </c>
      <c r="C8" s="28">
        <f>SUM('I. Implementatie fase 1'!B20)</f>
        <v>0</v>
      </c>
      <c r="D8" s="103" t="s">
        <v>34</v>
      </c>
      <c r="E8" s="27">
        <v>0.25</v>
      </c>
      <c r="F8" s="28">
        <f>SUM(C8/100*25)</f>
        <v>0</v>
      </c>
      <c r="G8" s="5"/>
    </row>
    <row r="9" spans="1:7" x14ac:dyDescent="0.3">
      <c r="A9" s="29" t="s">
        <v>18</v>
      </c>
      <c r="B9" s="30" t="s">
        <v>37</v>
      </c>
      <c r="C9" s="32">
        <f>SUM('II. Implementie fase 2'!B20)</f>
        <v>0</v>
      </c>
      <c r="D9" s="104" t="s">
        <v>34</v>
      </c>
      <c r="E9" s="31">
        <v>0.25</v>
      </c>
      <c r="F9" s="32">
        <f>SUM(C9/100*25)</f>
        <v>0</v>
      </c>
      <c r="G9" s="5"/>
    </row>
    <row r="10" spans="1:7" ht="15" thickBot="1" x14ac:dyDescent="0.35">
      <c r="A10" s="33" t="s">
        <v>19</v>
      </c>
      <c r="B10" s="34" t="s">
        <v>20</v>
      </c>
      <c r="C10" s="36">
        <f>SUM('III. Diensten'!F39)</f>
        <v>0</v>
      </c>
      <c r="D10" s="105" t="s">
        <v>52</v>
      </c>
      <c r="E10" s="35">
        <v>0.5</v>
      </c>
      <c r="F10" s="36">
        <f>SUM(C10/100*50)</f>
        <v>0</v>
      </c>
      <c r="G10" s="5"/>
    </row>
    <row r="11" spans="1:7" ht="15.6" thickTop="1" thickBot="1" x14ac:dyDescent="0.35">
      <c r="A11" s="7"/>
      <c r="B11" s="7"/>
      <c r="C11" s="18"/>
      <c r="D11" s="7"/>
      <c r="E11" s="17"/>
      <c r="F11" s="7"/>
      <c r="G11" s="5"/>
    </row>
    <row r="12" spans="1:7" ht="15.6" thickTop="1" thickBot="1" x14ac:dyDescent="0.35">
      <c r="A12" s="6"/>
      <c r="B12" s="6"/>
      <c r="C12" s="133" t="s">
        <v>104</v>
      </c>
      <c r="D12" s="134"/>
      <c r="E12" s="135"/>
      <c r="F12" s="24">
        <f>SUM(F8:F10)</f>
        <v>0</v>
      </c>
      <c r="G12" s="5"/>
    </row>
    <row r="13" spans="1:7" ht="15.6" thickTop="1" thickBot="1" x14ac:dyDescent="0.35">
      <c r="A13" s="7"/>
      <c r="B13" s="7"/>
      <c r="C13" s="7"/>
      <c r="D13" s="7"/>
      <c r="E13" s="17"/>
      <c r="F13" s="7"/>
      <c r="G13" s="5"/>
    </row>
    <row r="14" spans="1:7" ht="15.6" thickTop="1" thickBot="1" x14ac:dyDescent="0.35">
      <c r="C14" s="127" t="s">
        <v>102</v>
      </c>
      <c r="D14" s="128"/>
      <c r="E14" s="129"/>
      <c r="F14" s="102">
        <f>SUM('Optioneel in scope Porti'!D24)</f>
        <v>0</v>
      </c>
    </row>
    <row r="15" spans="1:7" ht="15" thickTop="1" x14ac:dyDescent="0.3"/>
  </sheetData>
  <mergeCells count="4">
    <mergeCell ref="C14:E14"/>
    <mergeCell ref="C3:E3"/>
    <mergeCell ref="A1:C1"/>
    <mergeCell ref="C12:E12"/>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C9DA3-C4B1-48DA-A6B4-2F4D905E40E6}">
  <dimension ref="A1:F24"/>
  <sheetViews>
    <sheetView workbookViewId="0">
      <selection activeCell="B13" sqref="B13"/>
    </sheetView>
  </sheetViews>
  <sheetFormatPr defaultRowHeight="14.4" x14ac:dyDescent="0.3"/>
  <cols>
    <col min="1" max="1" width="45.44140625" style="7" customWidth="1"/>
    <col min="2" max="2" width="15.77734375" style="7" customWidth="1"/>
    <col min="3" max="6" width="9.109375" style="7"/>
  </cols>
  <sheetData>
    <row r="1" spans="1:6" x14ac:dyDescent="0.3">
      <c r="A1" s="107" t="s">
        <v>35</v>
      </c>
      <c r="B1" s="107"/>
      <c r="C1" s="107"/>
    </row>
    <row r="2" spans="1:6" x14ac:dyDescent="0.3">
      <c r="A2" s="6" t="s">
        <v>48</v>
      </c>
    </row>
    <row r="3" spans="1:6" x14ac:dyDescent="0.3">
      <c r="A3" s="6" t="s">
        <v>10</v>
      </c>
      <c r="B3" s="13"/>
      <c r="C3" s="14"/>
      <c r="D3" s="15"/>
    </row>
    <row r="5" spans="1:6" x14ac:dyDescent="0.3">
      <c r="A5" s="136" t="s">
        <v>28</v>
      </c>
      <c r="B5" s="136"/>
      <c r="C5" s="136"/>
      <c r="D5" s="136"/>
    </row>
    <row r="6" spans="1:6" x14ac:dyDescent="0.3">
      <c r="A6" s="136" t="s">
        <v>50</v>
      </c>
      <c r="B6" s="136"/>
      <c r="C6" s="136"/>
      <c r="D6" s="136"/>
    </row>
    <row r="7" spans="1:6" ht="28.2" customHeight="1" x14ac:dyDescent="0.3">
      <c r="A7" s="137" t="s">
        <v>85</v>
      </c>
      <c r="B7" s="137"/>
      <c r="C7" s="137"/>
      <c r="D7" s="137"/>
      <c r="E7" s="16"/>
      <c r="F7" s="16"/>
    </row>
    <row r="8" spans="1:6" ht="15" thickBot="1" x14ac:dyDescent="0.35">
      <c r="A8" s="16"/>
    </row>
    <row r="9" spans="1:6" ht="15.6" thickTop="1" thickBot="1" x14ac:dyDescent="0.35">
      <c r="A9" s="83" t="s">
        <v>3</v>
      </c>
      <c r="B9" s="83" t="s">
        <v>2</v>
      </c>
    </row>
    <row r="10" spans="1:6" ht="15" thickTop="1" x14ac:dyDescent="0.3">
      <c r="A10" s="84" t="s">
        <v>53</v>
      </c>
      <c r="B10" s="87"/>
    </row>
    <row r="11" spans="1:6" x14ac:dyDescent="0.3">
      <c r="A11" s="84"/>
      <c r="B11" s="85"/>
    </row>
    <row r="12" spans="1:6" x14ac:dyDescent="0.3">
      <c r="A12" s="84" t="s">
        <v>31</v>
      </c>
      <c r="B12" s="87"/>
    </row>
    <row r="13" spans="1:6" x14ac:dyDescent="0.3">
      <c r="A13" s="84" t="s">
        <v>32</v>
      </c>
      <c r="B13" s="87"/>
    </row>
    <row r="14" spans="1:6" x14ac:dyDescent="0.3">
      <c r="A14" s="84" t="s">
        <v>33</v>
      </c>
      <c r="B14" s="87"/>
    </row>
    <row r="15" spans="1:6" x14ac:dyDescent="0.3">
      <c r="A15" s="84" t="s">
        <v>8</v>
      </c>
      <c r="B15" s="87"/>
    </row>
    <row r="16" spans="1:6" x14ac:dyDescent="0.3">
      <c r="A16" s="84" t="s">
        <v>7</v>
      </c>
      <c r="B16" s="87"/>
    </row>
    <row r="17" spans="1:2" x14ac:dyDescent="0.3">
      <c r="A17" s="84"/>
      <c r="B17" s="85"/>
    </row>
    <row r="18" spans="1:2" x14ac:dyDescent="0.3">
      <c r="A18" s="84" t="s">
        <v>1</v>
      </c>
      <c r="B18" s="87"/>
    </row>
    <row r="19" spans="1:2" ht="15" thickBot="1" x14ac:dyDescent="0.35">
      <c r="A19" s="84"/>
      <c r="B19" s="85"/>
    </row>
    <row r="20" spans="1:2" ht="15.6" thickTop="1" thickBot="1" x14ac:dyDescent="0.35">
      <c r="A20" s="39" t="s">
        <v>23</v>
      </c>
      <c r="B20" s="22">
        <f>SUM(B10:B18)</f>
        <v>0</v>
      </c>
    </row>
    <row r="21" spans="1:2" ht="15" thickTop="1" x14ac:dyDescent="0.3"/>
    <row r="24" spans="1:2" x14ac:dyDescent="0.3">
      <c r="A24" s="10"/>
    </row>
  </sheetData>
  <mergeCells count="4">
    <mergeCell ref="A1:C1"/>
    <mergeCell ref="A5:D5"/>
    <mergeCell ref="A6:D6"/>
    <mergeCell ref="A7:D7"/>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4"/>
  <sheetViews>
    <sheetView workbookViewId="0">
      <selection activeCell="B14" sqref="B14"/>
    </sheetView>
  </sheetViews>
  <sheetFormatPr defaultColWidth="9.109375" defaultRowHeight="13.8" x14ac:dyDescent="0.2"/>
  <cols>
    <col min="1" max="1" width="45.44140625" style="7" customWidth="1"/>
    <col min="2" max="2" width="15.77734375" style="7" customWidth="1"/>
    <col min="3" max="8" width="9.109375" style="7"/>
    <col min="9" max="16384" width="9.109375" style="1"/>
  </cols>
  <sheetData>
    <row r="1" spans="1:12" x14ac:dyDescent="0.2">
      <c r="A1" s="107" t="s">
        <v>35</v>
      </c>
      <c r="B1" s="107"/>
      <c r="C1" s="107"/>
    </row>
    <row r="2" spans="1:12" x14ac:dyDescent="0.2">
      <c r="A2" s="6" t="s">
        <v>47</v>
      </c>
    </row>
    <row r="3" spans="1:12" x14ac:dyDescent="0.2">
      <c r="A3" s="6" t="s">
        <v>10</v>
      </c>
      <c r="B3" s="13"/>
      <c r="C3" s="14"/>
      <c r="D3" s="15"/>
    </row>
    <row r="5" spans="1:12" x14ac:dyDescent="0.2">
      <c r="A5" s="16" t="s">
        <v>28</v>
      </c>
    </row>
    <row r="6" spans="1:12" x14ac:dyDescent="0.2">
      <c r="A6" s="136" t="s">
        <v>51</v>
      </c>
      <c r="B6" s="136"/>
      <c r="C6" s="136"/>
      <c r="D6" s="136"/>
    </row>
    <row r="7" spans="1:12" ht="43.8" customHeight="1" x14ac:dyDescent="0.2">
      <c r="A7" s="137" t="s">
        <v>84</v>
      </c>
      <c r="B7" s="137"/>
      <c r="C7" s="137"/>
      <c r="D7" s="137"/>
      <c r="E7" s="86"/>
      <c r="F7" s="86"/>
      <c r="G7" s="86"/>
      <c r="H7" s="86"/>
      <c r="I7" s="86"/>
      <c r="J7" s="86"/>
      <c r="K7" s="86"/>
      <c r="L7" s="86"/>
    </row>
    <row r="8" spans="1:12" ht="14.4" thickBot="1" x14ac:dyDescent="0.25">
      <c r="A8" s="16"/>
    </row>
    <row r="9" spans="1:12" ht="15" thickTop="1" thickBot="1" x14ac:dyDescent="0.25">
      <c r="A9" s="83" t="s">
        <v>3</v>
      </c>
      <c r="B9" s="83" t="s">
        <v>2</v>
      </c>
    </row>
    <row r="10" spans="1:12" ht="14.4" thickTop="1" x14ac:dyDescent="0.2">
      <c r="A10" s="84" t="s">
        <v>54</v>
      </c>
      <c r="B10" s="87"/>
    </row>
    <row r="11" spans="1:12" x14ac:dyDescent="0.2">
      <c r="A11" s="84"/>
      <c r="B11" s="85"/>
    </row>
    <row r="12" spans="1:12" x14ac:dyDescent="0.2">
      <c r="A12" s="84" t="s">
        <v>31</v>
      </c>
      <c r="B12" s="87"/>
    </row>
    <row r="13" spans="1:12" x14ac:dyDescent="0.2">
      <c r="A13" s="84" t="s">
        <v>32</v>
      </c>
      <c r="B13" s="87"/>
    </row>
    <row r="14" spans="1:12" x14ac:dyDescent="0.2">
      <c r="A14" s="84" t="s">
        <v>33</v>
      </c>
      <c r="B14" s="87"/>
    </row>
    <row r="15" spans="1:12" x14ac:dyDescent="0.2">
      <c r="A15" s="84" t="s">
        <v>8</v>
      </c>
      <c r="B15" s="87"/>
    </row>
    <row r="16" spans="1:12" x14ac:dyDescent="0.2">
      <c r="A16" s="84" t="s">
        <v>7</v>
      </c>
      <c r="B16" s="87"/>
    </row>
    <row r="17" spans="1:2" x14ac:dyDescent="0.2">
      <c r="A17" s="84"/>
      <c r="B17" s="85"/>
    </row>
    <row r="18" spans="1:2" x14ac:dyDescent="0.2">
      <c r="A18" s="84" t="s">
        <v>1</v>
      </c>
      <c r="B18" s="87"/>
    </row>
    <row r="19" spans="1:2" ht="14.4" thickBot="1" x14ac:dyDescent="0.25">
      <c r="A19" s="84"/>
      <c r="B19" s="85"/>
    </row>
    <row r="20" spans="1:2" ht="15" thickTop="1" thickBot="1" x14ac:dyDescent="0.25">
      <c r="A20" s="39" t="s">
        <v>23</v>
      </c>
      <c r="B20" s="22">
        <f>SUM(B10:B18)</f>
        <v>0</v>
      </c>
    </row>
    <row r="21" spans="1:2" ht="14.4" thickTop="1" x14ac:dyDescent="0.2"/>
    <row r="24" spans="1:2" x14ac:dyDescent="0.2">
      <c r="A24" s="10"/>
    </row>
  </sheetData>
  <mergeCells count="3">
    <mergeCell ref="A1:C1"/>
    <mergeCell ref="A7:D7"/>
    <mergeCell ref="A6:D6"/>
  </mergeCells>
  <pageMargins left="0.7" right="0.7" top="0.875" bottom="0.75" header="0.3" footer="0.3"/>
  <pageSetup paperSize="9" orientation="landscape" verticalDpi="0" r:id="rId1"/>
  <headerFooter>
    <oddHeader>&amp;L&amp;"Arial,Standaard"&amp;9Prijsmodel
Futuro / CCB-systeem bijlage bij peceel 1, 2 en 3
Versie 7&amp;R&amp;"Arial,Standaard"&amp;9&lt;Naam aanbieder&gt;</oddHeader>
    <oddFooter>&amp;L&amp;"Arial,Standaard"&amp;9&amp;F&amp;R&amp;"Arial,Standaard"&amp;9Transitie perceel 2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8"/>
  <sheetViews>
    <sheetView zoomScaleNormal="100" workbookViewId="0">
      <selection activeCell="C33" sqref="C33"/>
    </sheetView>
  </sheetViews>
  <sheetFormatPr defaultColWidth="9.109375" defaultRowHeight="13.8" x14ac:dyDescent="0.2"/>
  <cols>
    <col min="1" max="1" width="59.6640625" style="59" customWidth="1"/>
    <col min="2" max="2" width="25.109375" style="60" bestFit="1" customWidth="1"/>
    <col min="3" max="3" width="17.6640625" style="61" bestFit="1" customWidth="1"/>
    <col min="4" max="4" width="14.6640625" style="62" bestFit="1" customWidth="1"/>
    <col min="5" max="5" width="19.33203125" style="59" customWidth="1"/>
    <col min="6" max="6" width="13.77734375" style="59" customWidth="1"/>
    <col min="7" max="7" width="9.109375" style="7"/>
    <col min="8" max="8" width="12.33203125" style="7" bestFit="1" customWidth="1"/>
    <col min="9" max="9" width="9.109375" style="3"/>
    <col min="10" max="16384" width="9.109375" style="1"/>
  </cols>
  <sheetData>
    <row r="1" spans="1:9" x14ac:dyDescent="0.2">
      <c r="A1" s="107" t="s">
        <v>35</v>
      </c>
      <c r="B1" s="107"/>
      <c r="C1" s="107"/>
      <c r="D1" s="41"/>
      <c r="E1" s="7"/>
      <c r="F1" s="7"/>
    </row>
    <row r="2" spans="1:9" x14ac:dyDescent="0.2">
      <c r="A2" s="6" t="s">
        <v>11</v>
      </c>
      <c r="B2" s="41"/>
      <c r="C2" s="41"/>
      <c r="D2" s="41"/>
      <c r="E2" s="7"/>
      <c r="F2" s="7"/>
    </row>
    <row r="3" spans="1:9" x14ac:dyDescent="0.2">
      <c r="A3" s="6" t="s">
        <v>10</v>
      </c>
      <c r="B3" s="138"/>
      <c r="C3" s="138"/>
      <c r="D3" s="138"/>
      <c r="E3" s="41"/>
      <c r="F3" s="42"/>
    </row>
    <row r="4" spans="1:9" x14ac:dyDescent="0.2">
      <c r="A4" s="7"/>
      <c r="B4" s="41"/>
      <c r="C4" s="20"/>
      <c r="D4" s="20"/>
      <c r="E4" s="17"/>
      <c r="F4" s="17"/>
    </row>
    <row r="5" spans="1:9" x14ac:dyDescent="0.2">
      <c r="A5" s="16" t="s">
        <v>28</v>
      </c>
      <c r="B5" s="41"/>
      <c r="C5" s="41"/>
      <c r="D5" s="41"/>
      <c r="E5" s="96"/>
      <c r="F5" s="7"/>
    </row>
    <row r="6" spans="1:9" x14ac:dyDescent="0.2">
      <c r="A6" s="16" t="s">
        <v>49</v>
      </c>
      <c r="B6" s="41"/>
      <c r="C6" s="41"/>
      <c r="D6" s="41"/>
      <c r="E6" s="7"/>
      <c r="F6" s="7"/>
    </row>
    <row r="7" spans="1:9" ht="14.4" thickBot="1" x14ac:dyDescent="0.25"/>
    <row r="8" spans="1:9" ht="15" thickTop="1" thickBot="1" x14ac:dyDescent="0.25">
      <c r="A8" s="63" t="s">
        <v>40</v>
      </c>
      <c r="B8" s="64" t="s">
        <v>81</v>
      </c>
      <c r="C8" s="65" t="s">
        <v>46</v>
      </c>
      <c r="D8" s="66" t="s">
        <v>105</v>
      </c>
      <c r="E8" s="67" t="s">
        <v>38</v>
      </c>
      <c r="F8" s="66" t="s">
        <v>16</v>
      </c>
      <c r="H8" s="6"/>
      <c r="I8" s="106"/>
    </row>
    <row r="9" spans="1:9" ht="13.8" customHeight="1" thickTop="1" x14ac:dyDescent="0.2">
      <c r="A9" s="92" t="s">
        <v>87</v>
      </c>
      <c r="B9" s="69"/>
      <c r="C9" s="93">
        <v>1050000</v>
      </c>
      <c r="D9" s="71">
        <f>(B9*C9*8)/1000</f>
        <v>0</v>
      </c>
      <c r="E9" s="72"/>
      <c r="F9" s="73"/>
      <c r="H9" s="6"/>
    </row>
    <row r="10" spans="1:9" ht="14.4" customHeight="1" x14ac:dyDescent="0.2">
      <c r="A10" s="92" t="s">
        <v>88</v>
      </c>
      <c r="B10" s="74"/>
      <c r="C10" s="93">
        <v>21000</v>
      </c>
      <c r="D10" s="71">
        <f t="shared" ref="D10:D20" si="0">(B10*C10*8)/1000</f>
        <v>0</v>
      </c>
      <c r="E10" s="72"/>
      <c r="F10" s="73"/>
      <c r="H10" s="6"/>
    </row>
    <row r="11" spans="1:9" ht="14.4" x14ac:dyDescent="0.2">
      <c r="A11" s="92" t="s">
        <v>89</v>
      </c>
      <c r="B11" s="74"/>
      <c r="C11" s="93">
        <v>1000</v>
      </c>
      <c r="D11" s="71">
        <f t="shared" si="0"/>
        <v>0</v>
      </c>
      <c r="E11" s="72"/>
      <c r="F11" s="73"/>
    </row>
    <row r="12" spans="1:9" ht="14.4" x14ac:dyDescent="0.2">
      <c r="A12" s="92" t="s">
        <v>90</v>
      </c>
      <c r="B12" s="74"/>
      <c r="C12" s="93">
        <v>42000</v>
      </c>
      <c r="D12" s="71">
        <f t="shared" si="0"/>
        <v>0</v>
      </c>
      <c r="E12" s="72"/>
      <c r="F12" s="73"/>
    </row>
    <row r="13" spans="1:9" ht="14.4" x14ac:dyDescent="0.2">
      <c r="A13" s="92" t="s">
        <v>91</v>
      </c>
      <c r="B13" s="74"/>
      <c r="C13" s="93">
        <v>6000</v>
      </c>
      <c r="D13" s="71">
        <f t="shared" si="0"/>
        <v>0</v>
      </c>
      <c r="E13" s="72"/>
      <c r="F13" s="73"/>
      <c r="H13" s="96"/>
    </row>
    <row r="14" spans="1:9" ht="14.4" x14ac:dyDescent="0.2">
      <c r="A14" s="92" t="s">
        <v>92</v>
      </c>
      <c r="B14" s="74"/>
      <c r="C14" s="93">
        <v>25000</v>
      </c>
      <c r="D14" s="71">
        <f t="shared" si="0"/>
        <v>0</v>
      </c>
      <c r="E14" s="72"/>
      <c r="F14" s="73"/>
      <c r="H14" s="96"/>
    </row>
    <row r="15" spans="1:9" ht="14.4" x14ac:dyDescent="0.2">
      <c r="A15" s="92" t="s">
        <v>93</v>
      </c>
      <c r="B15" s="74"/>
      <c r="C15" s="93">
        <v>15000</v>
      </c>
      <c r="D15" s="71">
        <f t="shared" si="0"/>
        <v>0</v>
      </c>
      <c r="E15" s="72"/>
      <c r="F15" s="73"/>
      <c r="H15" s="96"/>
    </row>
    <row r="16" spans="1:9" ht="14.4" customHeight="1" x14ac:dyDescent="0.2">
      <c r="A16" s="92" t="s">
        <v>94</v>
      </c>
      <c r="B16" s="74"/>
      <c r="C16" s="93">
        <v>3600</v>
      </c>
      <c r="D16" s="71">
        <f t="shared" si="0"/>
        <v>0</v>
      </c>
      <c r="E16" s="72"/>
      <c r="F16" s="73"/>
    </row>
    <row r="17" spans="1:8" ht="14.4" customHeight="1" x14ac:dyDescent="0.2">
      <c r="A17" s="92" t="s">
        <v>95</v>
      </c>
      <c r="B17" s="74"/>
      <c r="C17" s="93">
        <v>21000</v>
      </c>
      <c r="D17" s="71">
        <f t="shared" si="0"/>
        <v>0</v>
      </c>
      <c r="E17" s="72"/>
      <c r="F17" s="73"/>
    </row>
    <row r="18" spans="1:8" ht="14.4" customHeight="1" x14ac:dyDescent="0.2">
      <c r="A18" s="92" t="s">
        <v>96</v>
      </c>
      <c r="B18" s="74"/>
      <c r="C18" s="93">
        <v>750</v>
      </c>
      <c r="D18" s="71">
        <f t="shared" si="0"/>
        <v>0</v>
      </c>
      <c r="E18" s="72"/>
      <c r="F18" s="73"/>
    </row>
    <row r="19" spans="1:8" ht="14.4" customHeight="1" x14ac:dyDescent="0.2">
      <c r="A19" s="92" t="s">
        <v>97</v>
      </c>
      <c r="B19" s="74"/>
      <c r="C19" s="93">
        <v>750</v>
      </c>
      <c r="D19" s="71">
        <f t="shared" si="0"/>
        <v>0</v>
      </c>
      <c r="E19" s="72"/>
      <c r="F19" s="73"/>
    </row>
    <row r="20" spans="1:8" ht="14.4" x14ac:dyDescent="0.2">
      <c r="A20" s="92" t="s">
        <v>98</v>
      </c>
      <c r="B20" s="74"/>
      <c r="C20" s="93">
        <v>500</v>
      </c>
      <c r="D20" s="71">
        <f t="shared" si="0"/>
        <v>0</v>
      </c>
      <c r="E20" s="76"/>
      <c r="F20" s="77"/>
    </row>
    <row r="21" spans="1:8" ht="14.4" x14ac:dyDescent="0.2">
      <c r="A21" s="92"/>
      <c r="B21" s="75"/>
      <c r="C21" s="93"/>
      <c r="D21" s="75"/>
      <c r="E21" s="76"/>
      <c r="F21" s="77"/>
    </row>
    <row r="22" spans="1:8" ht="14.4" thickBot="1" x14ac:dyDescent="0.25">
      <c r="A22" s="68"/>
      <c r="B22" s="75"/>
      <c r="C22" s="78" t="s">
        <v>39</v>
      </c>
      <c r="D22" s="71">
        <f>SUM(D9:D16)</f>
        <v>0</v>
      </c>
      <c r="E22" s="76">
        <v>0.15</v>
      </c>
      <c r="F22" s="79">
        <f>SUM(D22/100*15)</f>
        <v>0</v>
      </c>
    </row>
    <row r="23" spans="1:8" ht="29.4" customHeight="1" thickTop="1" thickBot="1" x14ac:dyDescent="0.25">
      <c r="A23" s="82" t="s">
        <v>79</v>
      </c>
      <c r="B23" s="64" t="s">
        <v>44</v>
      </c>
      <c r="C23" s="65" t="s">
        <v>46</v>
      </c>
      <c r="D23" s="66" t="s">
        <v>105</v>
      </c>
      <c r="E23" s="67" t="s">
        <v>38</v>
      </c>
      <c r="F23" s="66" t="s">
        <v>16</v>
      </c>
    </row>
    <row r="24" spans="1:8" ht="15" thickTop="1" x14ac:dyDescent="0.2">
      <c r="A24" s="95" t="s">
        <v>78</v>
      </c>
      <c r="B24" s="74"/>
      <c r="C24" s="93">
        <v>1000000</v>
      </c>
      <c r="D24" s="71">
        <f>B24*C24*8</f>
        <v>0</v>
      </c>
      <c r="E24" s="72"/>
      <c r="F24" s="73"/>
    </row>
    <row r="25" spans="1:8" ht="14.4" x14ac:dyDescent="0.2">
      <c r="A25" s="95" t="s">
        <v>107</v>
      </c>
      <c r="B25" s="74"/>
      <c r="C25" s="93">
        <v>160000</v>
      </c>
      <c r="D25" s="71">
        <f>B25*C25*8</f>
        <v>0</v>
      </c>
      <c r="E25" s="72"/>
      <c r="F25" s="73"/>
    </row>
    <row r="26" spans="1:8" ht="14.4" x14ac:dyDescent="0.2">
      <c r="A26" s="92" t="s">
        <v>99</v>
      </c>
      <c r="B26" s="74"/>
      <c r="C26" s="93">
        <v>20000</v>
      </c>
      <c r="D26" s="71">
        <f>B26*C26*8</f>
        <v>0</v>
      </c>
      <c r="E26" s="72"/>
      <c r="F26" s="73"/>
      <c r="H26" s="96"/>
    </row>
    <row r="27" spans="1:8" ht="14.4" x14ac:dyDescent="0.2">
      <c r="A27" s="92" t="s">
        <v>100</v>
      </c>
      <c r="B27" s="74"/>
      <c r="C27" s="93">
        <v>10000</v>
      </c>
      <c r="D27" s="71">
        <f>B27*C27*8</f>
        <v>0</v>
      </c>
      <c r="E27" s="72"/>
      <c r="F27" s="73"/>
      <c r="H27" s="96"/>
    </row>
    <row r="28" spans="1:8" ht="14.4" x14ac:dyDescent="0.2">
      <c r="A28" s="94" t="s">
        <v>101</v>
      </c>
      <c r="B28" s="74"/>
      <c r="C28" s="93">
        <v>590000</v>
      </c>
      <c r="D28" s="71">
        <f>B28*C28*8</f>
        <v>0</v>
      </c>
      <c r="E28" s="72"/>
      <c r="F28" s="73"/>
    </row>
    <row r="29" spans="1:8" x14ac:dyDescent="0.2">
      <c r="A29" s="68"/>
      <c r="B29" s="75"/>
      <c r="C29" s="70"/>
      <c r="D29" s="75"/>
      <c r="E29" s="76"/>
      <c r="F29" s="77"/>
    </row>
    <row r="30" spans="1:8" ht="14.4" thickBot="1" x14ac:dyDescent="0.25">
      <c r="A30" s="68"/>
      <c r="B30" s="75"/>
      <c r="C30" s="78" t="s">
        <v>39</v>
      </c>
      <c r="D30" s="71">
        <f>SUM(D24:D28)</f>
        <v>0</v>
      </c>
      <c r="E30" s="76">
        <v>0.4</v>
      </c>
      <c r="F30" s="79">
        <f>SUM(D30/100*40)</f>
        <v>0</v>
      </c>
    </row>
    <row r="31" spans="1:8" ht="28.2" customHeight="1" thickTop="1" thickBot="1" x14ac:dyDescent="0.25">
      <c r="A31" s="82" t="s">
        <v>80</v>
      </c>
      <c r="B31" s="64" t="s">
        <v>45</v>
      </c>
      <c r="C31" s="65" t="s">
        <v>46</v>
      </c>
      <c r="D31" s="66" t="s">
        <v>105</v>
      </c>
      <c r="E31" s="67" t="s">
        <v>38</v>
      </c>
      <c r="F31" s="66" t="s">
        <v>16</v>
      </c>
    </row>
    <row r="32" spans="1:8" ht="14.4" thickTop="1" x14ac:dyDescent="0.2">
      <c r="A32" s="68" t="s">
        <v>41</v>
      </c>
      <c r="B32" s="74"/>
      <c r="C32" s="70">
        <v>1000000</v>
      </c>
      <c r="D32" s="71">
        <f>B32*C32*8</f>
        <v>0</v>
      </c>
      <c r="E32" s="72"/>
      <c r="F32" s="73"/>
    </row>
    <row r="33" spans="1:6" x14ac:dyDescent="0.2">
      <c r="A33" s="68"/>
      <c r="B33" s="75"/>
      <c r="C33" s="70"/>
      <c r="D33" s="75"/>
      <c r="E33" s="76"/>
      <c r="F33" s="77"/>
    </row>
    <row r="34" spans="1:6" ht="14.4" thickBot="1" x14ac:dyDescent="0.25">
      <c r="A34" s="68"/>
      <c r="B34" s="75"/>
      <c r="C34" s="78" t="s">
        <v>39</v>
      </c>
      <c r="D34" s="71">
        <f>D32*4</f>
        <v>0</v>
      </c>
      <c r="E34" s="76">
        <v>0.35</v>
      </c>
      <c r="F34" s="79">
        <f>SUM(D34/100*35)</f>
        <v>0</v>
      </c>
    </row>
    <row r="35" spans="1:6" ht="15" thickTop="1" thickBot="1" x14ac:dyDescent="0.25">
      <c r="A35" s="63" t="s">
        <v>42</v>
      </c>
      <c r="B35" s="64" t="s">
        <v>43</v>
      </c>
      <c r="C35" s="65" t="s">
        <v>46</v>
      </c>
      <c r="D35" s="66" t="s">
        <v>105</v>
      </c>
      <c r="E35" s="67" t="s">
        <v>38</v>
      </c>
      <c r="F35" s="66" t="s">
        <v>16</v>
      </c>
    </row>
    <row r="36" spans="1:6" ht="14.4" thickTop="1" x14ac:dyDescent="0.2">
      <c r="A36" s="68" t="s">
        <v>83</v>
      </c>
      <c r="B36" s="74"/>
      <c r="C36" s="70">
        <v>250</v>
      </c>
      <c r="D36" s="71">
        <f>B36*C36*8</f>
        <v>0</v>
      </c>
      <c r="E36" s="72"/>
      <c r="F36" s="73"/>
    </row>
    <row r="37" spans="1:6" x14ac:dyDescent="0.2">
      <c r="A37" s="68"/>
      <c r="B37" s="75"/>
      <c r="C37" s="70"/>
      <c r="D37" s="75"/>
      <c r="E37" s="76"/>
      <c r="F37" s="77"/>
    </row>
    <row r="38" spans="1:6" ht="14.4" thickBot="1" x14ac:dyDescent="0.25">
      <c r="A38" s="68"/>
      <c r="B38" s="75"/>
      <c r="C38" s="78" t="s">
        <v>39</v>
      </c>
      <c r="D38" s="71">
        <f>SUM(D36)</f>
        <v>0</v>
      </c>
      <c r="E38" s="76">
        <v>0.1</v>
      </c>
      <c r="F38" s="79">
        <f>SUM(D38/100*10)</f>
        <v>0</v>
      </c>
    </row>
    <row r="39" spans="1:6" ht="15.6" customHeight="1" thickTop="1" thickBot="1" x14ac:dyDescent="0.25">
      <c r="A39" s="139" t="s">
        <v>82</v>
      </c>
      <c r="B39" s="140"/>
      <c r="C39" s="140"/>
      <c r="D39" s="140"/>
      <c r="E39" s="141"/>
      <c r="F39" s="80">
        <f>SUM(F38+F34+F30+F22)</f>
        <v>0</v>
      </c>
    </row>
    <row r="40" spans="1:6" ht="14.4" thickTop="1" x14ac:dyDescent="0.2"/>
    <row r="43" spans="1:6" x14ac:dyDescent="0.2">
      <c r="F43" s="81"/>
    </row>
    <row r="44" spans="1:6" x14ac:dyDescent="0.2">
      <c r="F44" s="81"/>
    </row>
    <row r="45" spans="1:6" x14ac:dyDescent="0.2">
      <c r="E45" s="81"/>
      <c r="F45" s="81"/>
    </row>
    <row r="46" spans="1:6" x14ac:dyDescent="0.2">
      <c r="F46" s="81"/>
    </row>
    <row r="47" spans="1:6" x14ac:dyDescent="0.2">
      <c r="F47" s="81"/>
    </row>
    <row r="48" spans="1:6" x14ac:dyDescent="0.2">
      <c r="F48" s="81"/>
    </row>
  </sheetData>
  <mergeCells count="3">
    <mergeCell ref="A1:C1"/>
    <mergeCell ref="B3:D3"/>
    <mergeCell ref="A39:E39"/>
  </mergeCells>
  <pageMargins left="0.70866141732283472" right="0.70866141732283472" top="0.74803149606299213" bottom="0.74803149606299213" header="0.31496062992125984" footer="0.31496062992125984"/>
  <pageSetup paperSize="9" scale="85" orientation="portrait" verticalDpi="0" r:id="rId1"/>
  <headerFooter>
    <oddHeader>&amp;L&amp;"Arial,Standaard"&amp;9Prijsmodel
Futuro / CCB-systeem bijlage bij peceel 1, 2 en 3
Versie 7&amp;R&amp;"Arial,Standaard"&amp;9&lt;Naam Aanbieder&gt;</oddHeader>
    <oddFooter>&amp;L&amp;"Arial,Standaard"&amp;9&amp;F&amp;R&amp;"Arial,Standaard"&amp;9Beheerdiensten perceel 2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FC9AD-7A76-446C-8F23-4E54C50D54BF}">
  <dimension ref="A1:I26"/>
  <sheetViews>
    <sheetView workbookViewId="0">
      <selection activeCell="B11" sqref="B11"/>
    </sheetView>
  </sheetViews>
  <sheetFormatPr defaultRowHeight="14.4" x14ac:dyDescent="0.3"/>
  <cols>
    <col min="1" max="1" width="16.77734375" style="43" bestFit="1" customWidth="1"/>
    <col min="2" max="2" width="14.88671875" style="43" bestFit="1" customWidth="1"/>
    <col min="3" max="3" width="13.44140625" style="43" bestFit="1" customWidth="1"/>
    <col min="4" max="4" width="15.88671875" style="43" customWidth="1"/>
    <col min="5" max="5" width="8.88671875" style="43"/>
    <col min="6" max="6" width="11.33203125" style="43" bestFit="1" customWidth="1"/>
    <col min="7" max="7" width="8.88671875" style="43"/>
    <col min="9" max="9" width="20" style="98" customWidth="1"/>
  </cols>
  <sheetData>
    <row r="1" spans="1:6" x14ac:dyDescent="0.3">
      <c r="A1" s="107" t="s">
        <v>35</v>
      </c>
      <c r="B1" s="107"/>
      <c r="C1" s="107"/>
      <c r="D1" s="7"/>
      <c r="E1" s="7"/>
      <c r="F1" s="7"/>
    </row>
    <row r="2" spans="1:6" x14ac:dyDescent="0.3">
      <c r="A2" s="6" t="s">
        <v>77</v>
      </c>
      <c r="B2" s="7"/>
      <c r="C2" s="7"/>
      <c r="D2" s="7"/>
      <c r="E2" s="7"/>
      <c r="F2" s="7"/>
    </row>
    <row r="3" spans="1:6" x14ac:dyDescent="0.3">
      <c r="A3" s="6" t="s">
        <v>10</v>
      </c>
      <c r="B3" s="13"/>
      <c r="C3" s="14"/>
      <c r="D3" s="15"/>
      <c r="E3" s="7"/>
      <c r="F3" s="7"/>
    </row>
    <row r="4" spans="1:6" x14ac:dyDescent="0.3">
      <c r="A4" s="7"/>
      <c r="B4" s="7"/>
      <c r="C4" s="7"/>
      <c r="D4" s="7"/>
      <c r="E4" s="7"/>
      <c r="F4" s="7"/>
    </row>
    <row r="5" spans="1:6" x14ac:dyDescent="0.3">
      <c r="A5" s="136" t="s">
        <v>28</v>
      </c>
      <c r="B5" s="136"/>
      <c r="C5" s="136"/>
      <c r="D5" s="136"/>
      <c r="E5" s="7"/>
      <c r="F5" s="7"/>
    </row>
    <row r="7" spans="1:6" ht="15" thickBot="1" x14ac:dyDescent="0.35"/>
    <row r="8" spans="1:6" ht="15" thickBot="1" x14ac:dyDescent="0.35">
      <c r="A8" s="88" t="s">
        <v>66</v>
      </c>
      <c r="B8" s="89" t="s">
        <v>67</v>
      </c>
      <c r="C8" s="90" t="s">
        <v>68</v>
      </c>
      <c r="D8" s="91" t="s">
        <v>12</v>
      </c>
    </row>
    <row r="9" spans="1:6" x14ac:dyDescent="0.3">
      <c r="A9" s="44" t="s">
        <v>69</v>
      </c>
      <c r="B9" s="44"/>
      <c r="C9" s="45"/>
      <c r="D9" s="46"/>
    </row>
    <row r="10" spans="1:6" x14ac:dyDescent="0.3">
      <c r="A10" s="47" t="s">
        <v>70</v>
      </c>
      <c r="B10" s="48">
        <v>0</v>
      </c>
      <c r="C10" s="49">
        <v>542300</v>
      </c>
      <c r="D10" s="100">
        <f>B10*C10</f>
        <v>0</v>
      </c>
    </row>
    <row r="11" spans="1:6" x14ac:dyDescent="0.3">
      <c r="A11" s="47" t="s">
        <v>71</v>
      </c>
      <c r="B11" s="48">
        <v>0</v>
      </c>
      <c r="C11" s="49">
        <v>63800</v>
      </c>
      <c r="D11" s="100">
        <f t="shared" ref="D11:D12" si="0">B11*C11</f>
        <v>0</v>
      </c>
      <c r="E11" s="97"/>
    </row>
    <row r="12" spans="1:6" x14ac:dyDescent="0.3">
      <c r="A12" s="47" t="s">
        <v>72</v>
      </c>
      <c r="B12" s="48">
        <v>0</v>
      </c>
      <c r="C12" s="49">
        <v>31900</v>
      </c>
      <c r="D12" s="100">
        <f t="shared" si="0"/>
        <v>0</v>
      </c>
    </row>
    <row r="13" spans="1:6" ht="15" thickBot="1" x14ac:dyDescent="0.35">
      <c r="A13" s="51" t="s">
        <v>73</v>
      </c>
      <c r="B13" s="52"/>
      <c r="C13" s="53"/>
      <c r="D13" s="101">
        <f>SUM(D10:D12)</f>
        <v>0</v>
      </c>
      <c r="F13" s="99"/>
    </row>
    <row r="14" spans="1:6" x14ac:dyDescent="0.3">
      <c r="A14" s="47" t="s">
        <v>74</v>
      </c>
      <c r="B14" s="54"/>
      <c r="C14" s="49"/>
      <c r="D14" s="50"/>
    </row>
    <row r="15" spans="1:6" x14ac:dyDescent="0.3">
      <c r="A15" s="47" t="s">
        <v>70</v>
      </c>
      <c r="B15" s="48">
        <v>0</v>
      </c>
      <c r="C15" s="49">
        <v>49300</v>
      </c>
      <c r="D15" s="100">
        <f>B15*C15</f>
        <v>0</v>
      </c>
    </row>
    <row r="16" spans="1:6" x14ac:dyDescent="0.3">
      <c r="A16" s="47" t="s">
        <v>71</v>
      </c>
      <c r="B16" s="48">
        <v>0</v>
      </c>
      <c r="C16" s="49">
        <v>5800</v>
      </c>
      <c r="D16" s="100">
        <f t="shared" ref="D16:D17" si="1">B16*C16</f>
        <v>0</v>
      </c>
      <c r="E16" s="97"/>
    </row>
    <row r="17" spans="1:5" x14ac:dyDescent="0.3">
      <c r="A17" s="47" t="s">
        <v>72</v>
      </c>
      <c r="B17" s="48">
        <v>0</v>
      </c>
      <c r="C17" s="49">
        <v>2900</v>
      </c>
      <c r="D17" s="100">
        <f t="shared" si="1"/>
        <v>0</v>
      </c>
    </row>
    <row r="18" spans="1:5" ht="15" thickBot="1" x14ac:dyDescent="0.35">
      <c r="A18" s="55" t="s">
        <v>73</v>
      </c>
      <c r="B18" s="54"/>
      <c r="C18" s="49"/>
      <c r="D18" s="101">
        <f>SUM(D15:D17)</f>
        <v>0</v>
      </c>
    </row>
    <row r="19" spans="1:5" x14ac:dyDescent="0.3">
      <c r="A19" s="44" t="s">
        <v>75</v>
      </c>
      <c r="B19" s="56"/>
      <c r="C19" s="57"/>
      <c r="D19" s="50"/>
    </row>
    <row r="20" spans="1:5" x14ac:dyDescent="0.3">
      <c r="A20" s="47" t="s">
        <v>70</v>
      </c>
      <c r="B20" s="48">
        <v>0</v>
      </c>
      <c r="C20" s="49">
        <v>394400</v>
      </c>
      <c r="D20" s="100">
        <f>B20*C20</f>
        <v>0</v>
      </c>
    </row>
    <row r="21" spans="1:5" x14ac:dyDescent="0.3">
      <c r="A21" s="47" t="s">
        <v>71</v>
      </c>
      <c r="B21" s="48">
        <v>0</v>
      </c>
      <c r="C21" s="49">
        <v>46400</v>
      </c>
      <c r="D21" s="100">
        <f t="shared" ref="D21:D22" si="2">B21*C21</f>
        <v>0</v>
      </c>
      <c r="E21" s="97"/>
    </row>
    <row r="22" spans="1:5" x14ac:dyDescent="0.3">
      <c r="A22" s="47" t="s">
        <v>72</v>
      </c>
      <c r="B22" s="48">
        <v>0</v>
      </c>
      <c r="C22" s="49">
        <v>23200</v>
      </c>
      <c r="D22" s="100">
        <f t="shared" si="2"/>
        <v>0</v>
      </c>
    </row>
    <row r="23" spans="1:5" ht="15" thickBot="1" x14ac:dyDescent="0.35">
      <c r="A23" s="51" t="s">
        <v>73</v>
      </c>
      <c r="B23" s="52"/>
      <c r="C23" s="53"/>
      <c r="D23" s="101">
        <f>SUM(D20:D22)</f>
        <v>0</v>
      </c>
    </row>
    <row r="24" spans="1:5" ht="15" thickBot="1" x14ac:dyDescent="0.35">
      <c r="A24" s="142" t="s">
        <v>76</v>
      </c>
      <c r="B24" s="143"/>
      <c r="C24" s="144"/>
      <c r="D24" s="58">
        <f>D13+D18+D23</f>
        <v>0</v>
      </c>
    </row>
    <row r="26" spans="1:5" x14ac:dyDescent="0.3">
      <c r="C26" s="97"/>
      <c r="E26" s="97"/>
    </row>
  </sheetData>
  <mergeCells count="3">
    <mergeCell ref="A1:C1"/>
    <mergeCell ref="A5:D5"/>
    <mergeCell ref="A24:C24"/>
  </mergeCells>
  <pageMargins left="0.7" right="0.7" top="0.75" bottom="0.75" header="0.3" footer="0.3"/>
  <pageSetup paperSize="9"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CC468AFCAAC334680472DA5BC2C6CDF" ma:contentTypeVersion="8" ma:contentTypeDescription="Een nieuw document maken." ma:contentTypeScope="" ma:versionID="75bf0deac54de101507b2ca746f8ef65">
  <xsd:schema xmlns:xsd="http://www.w3.org/2001/XMLSchema" xmlns:xs="http://www.w3.org/2001/XMLSchema" xmlns:p="http://schemas.microsoft.com/office/2006/metadata/properties" xmlns:ns2="bdb5234b-94da-456e-b1bd-b7737c5faf60" targetNamespace="http://schemas.microsoft.com/office/2006/metadata/properties" ma:root="true" ma:fieldsID="79642ee2f3247af01b7f09c4e8112f35" ns2:_="">
    <xsd:import namespace="bdb5234b-94da-456e-b1bd-b7737c5faf6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b5234b-94da-456e-b1bd-b7737c5faf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ed8425a6-0f44-41c8-9dc1-79d28c49f0e9" ma:termSetId="09814cd3-568e-fe90-9814-8d621ff8fb84" ma:anchorId="fba54fb3-c3e1-fe81-a776-ca4b69148c4d" ma:open="true" ma:isKeyword="false">
      <xsd:complexType>
        <xsd:sequence>
          <xsd:element ref="pc:Terms" minOccurs="0" maxOccurs="1"/>
        </xsd:sequence>
      </xsd:complex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db5234b-94da-456e-b1bd-b7737c5faf6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2BFEC9B-E485-4447-87D5-6066F22CC48C}">
  <ds:schemaRefs>
    <ds:schemaRef ds:uri="http://schemas.microsoft.com/sharepoint/v3/contenttype/forms"/>
  </ds:schemaRefs>
</ds:datastoreItem>
</file>

<file path=customXml/itemProps2.xml><?xml version="1.0" encoding="utf-8"?>
<ds:datastoreItem xmlns:ds="http://schemas.openxmlformats.org/officeDocument/2006/customXml" ds:itemID="{5A9A42A5-A2D6-4773-BA61-99B998EB737A}"/>
</file>

<file path=customXml/itemProps3.xml><?xml version="1.0" encoding="utf-8"?>
<ds:datastoreItem xmlns:ds="http://schemas.openxmlformats.org/officeDocument/2006/customXml" ds:itemID="{1578B930-294D-4BA2-B726-E08CFA4897B2}">
  <ds:schemaRefs>
    <ds:schemaRef ds:uri="http://schemas.microsoft.com/office/2006/metadata/properties"/>
    <ds:schemaRef ds:uri="http://schemas.microsoft.com/office/infopath/2007/PartnerControls"/>
    <ds:schemaRef ds:uri="bdb5234b-94da-456e-b1bd-b7737c5faf6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1</vt:i4>
      </vt:variant>
    </vt:vector>
  </HeadingPairs>
  <TitlesOfParts>
    <vt:vector size="8" baseType="lpstr">
      <vt:lpstr>Ten geleide</vt:lpstr>
      <vt:lpstr>Voorwaarden</vt:lpstr>
      <vt:lpstr>Totaal</vt:lpstr>
      <vt:lpstr>I. Implementatie fase 1</vt:lpstr>
      <vt:lpstr>II. Implementie fase 2</vt:lpstr>
      <vt:lpstr>III. Diensten</vt:lpstr>
      <vt:lpstr>Optioneel in scope Porti</vt:lpstr>
      <vt:lpstr>'III. Diensten'!Afdruktitels</vt:lpstr>
    </vt:vector>
  </TitlesOfParts>
  <Company>ConoScenza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ConoScenza B.V</dc:creator>
  <cp:lastModifiedBy>Pim Jonker</cp:lastModifiedBy>
  <cp:lastPrinted>2023-06-28T07:45:41Z</cp:lastPrinted>
  <dcterms:created xsi:type="dcterms:W3CDTF">2009-04-08T12:41:56Z</dcterms:created>
  <dcterms:modified xsi:type="dcterms:W3CDTF">2023-07-10T16:15:16Z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0x0101004CC468AFCAAC334680472DA5BC2C6CDF</vt:lpwstr>
  </property>
  <property fmtid="{D5CDD505-2E9C-101B-9397-08002B2CF9AE}" pid="3" name="MediaServiceImageTags">
    <vt:lpwstr/>
  </property>
</Properties>
</file>