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Y:\Inkoopprojecten\Infra &amp; Facilitair\2022-64 Operationele autolease inclusief turn-key aflevering\11. Definitief aanbestedingsleidraad en bijlagen\"/>
    </mc:Choice>
  </mc:AlternateContent>
  <xr:revisionPtr revIDLastSave="0" documentId="8_{70659785-F8E5-4907-8D7C-4985DDDAFCE0}" xr6:coauthVersionLast="45" xr6:coauthVersionMax="45" xr10:uidLastSave="{00000000-0000-0000-0000-000000000000}"/>
  <bookViews>
    <workbookView xWindow="-120" yWindow="-120" windowWidth="29040" windowHeight="15840" firstSheet="1" activeTab="1" xr2:uid="{00000000-000D-0000-FFFF-FFFF00000000}"/>
  </bookViews>
  <sheets>
    <sheet name="Invulinstructie" sheetId="6" r:id="rId1"/>
    <sheet name="Inschrijfstaat" sheetId="7" r:id="rId2"/>
    <sheet name="1. Leasevoertuigen" sheetId="1" r:id="rId3"/>
    <sheet name="2. Deeloplossing" sheetId="3" r:id="rId4"/>
    <sheet name="3. Losse inhuur en voorloop" sheetId="5" r:id="rId5"/>
  </sheets>
  <definedNames>
    <definedName name="_xlnm._FilterDatabase" localSheetId="2" hidden="1">'1. Leasevoertuigen'!$A$3:$P$148</definedName>
    <definedName name="_xlnm.Print_Area" localSheetId="0">Invulinstructie!$A$1:$J$18</definedName>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C11" i="7" l="1"/>
  <c r="C12" i="7"/>
  <c r="C23" i="3" l="1"/>
  <c r="C31" i="3"/>
  <c r="C16" i="3"/>
  <c r="C9" i="3"/>
  <c r="C6" i="3"/>
  <c r="C15" i="7"/>
  <c r="C16" i="7"/>
  <c r="C17" i="7"/>
  <c r="D8" i="7" l="1"/>
  <c r="D11" i="7" s="1"/>
  <c r="D12" i="7" s="1"/>
  <c r="C8" i="7"/>
  <c r="C18" i="7"/>
  <c r="D17" i="7"/>
  <c r="D16" i="7"/>
  <c r="D15" i="7"/>
  <c r="D18" i="7" l="1"/>
</calcChain>
</file>

<file path=xl/sharedStrings.xml><?xml version="1.0" encoding="utf-8"?>
<sst xmlns="http://schemas.openxmlformats.org/spreadsheetml/2006/main" count="658" uniqueCount="311">
  <si>
    <t>Prijzenblad Operationele autolease inclsuief 
turn-key aflevering en aanverwante dienstverlening</t>
  </si>
  <si>
    <r>
      <rPr>
        <sz val="10"/>
        <color rgb="FF000000"/>
        <rFont val="Arial"/>
      </rPr>
      <t xml:space="preserve">Het volledige Prijzenblad dient te worden ingeuvld. Inschrijver dient uitsluitend gebruik te maken van dit document voor het indienen van de prijzen. Inschrijver mag geen wijzigingen aanbrengen in het model, zoals regels toevoegen/verwijderen. </t>
    </r>
    <r>
      <rPr>
        <u/>
        <sz val="10"/>
        <color rgb="FF000000"/>
        <rFont val="Arial"/>
      </rPr>
      <t xml:space="preserve">Inschrijver blijft echter zelf verantwoordelijk voor een juiste koppeling van de formules.
</t>
    </r>
    <r>
      <rPr>
        <sz val="10"/>
        <color rgb="FF000000"/>
        <rFont val="Arial"/>
      </rPr>
      <t xml:space="preserve">
Inschrijver moet bij het invullen van de prijzen rekening houden met de volgende aspecten:
- Prijzen en percentages moeten gebaseerd zijn op het prijspeil 2023;
- Alleen de </t>
    </r>
    <r>
      <rPr>
        <sz val="10"/>
        <color rgb="FFFCE4D6"/>
        <rFont val="Webdings"/>
      </rPr>
      <t>g</t>
    </r>
    <r>
      <rPr>
        <sz val="13"/>
        <color rgb="FF000000"/>
        <rFont val="Arial"/>
      </rPr>
      <t xml:space="preserve"> </t>
    </r>
    <r>
      <rPr>
        <sz val="10"/>
        <color rgb="FF000000"/>
        <rFont val="Arial"/>
      </rPr>
      <t>gearceerde velden dienen ingevuld te worden;
- Inschrijver geeft prijzen</t>
    </r>
    <r>
      <rPr>
        <b/>
        <sz val="10"/>
        <color rgb="FFFF0000"/>
        <rFont val="Arial"/>
      </rPr>
      <t xml:space="preserve"> </t>
    </r>
    <r>
      <rPr>
        <sz val="10"/>
        <color rgb="FF000000"/>
        <rFont val="Arial"/>
      </rPr>
      <t xml:space="preserve">exclusief BTW op;
- Niet in de prijs opgenomen kosten zullen niet worden vergoed.
</t>
    </r>
  </si>
  <si>
    <r>
      <t xml:space="preserve">Tabblad 2. Inschrijfstaat
</t>
    </r>
    <r>
      <rPr>
        <sz val="10"/>
        <color theme="1"/>
        <rFont val="Arial"/>
        <family val="2"/>
      </rPr>
      <t xml:space="preserve">In dit formulier worden de tarieven opgegeven en wordt een </t>
    </r>
    <r>
      <rPr>
        <u/>
        <sz val="10"/>
        <color theme="1"/>
        <rFont val="Arial"/>
        <family val="2"/>
      </rPr>
      <t>fictief</t>
    </r>
    <r>
      <rPr>
        <sz val="10"/>
        <color theme="1"/>
        <rFont val="Arial"/>
        <family val="2"/>
      </rPr>
      <t xml:space="preserve"> jaarbedrag berekend op basis van een </t>
    </r>
    <r>
      <rPr>
        <u/>
        <sz val="10"/>
        <color theme="1"/>
        <rFont val="Arial"/>
        <family val="2"/>
      </rPr>
      <t>fictief</t>
    </r>
    <r>
      <rPr>
        <sz val="10"/>
        <color theme="1"/>
        <rFont val="Arial"/>
        <family val="2"/>
      </rPr>
      <t xml:space="preserve"> aantal voertuigen. Het jaarbedrag (vast en variabel) wordt meegenomen in de beoordeling. 
Inschrijver dient de Inschrijfstaat rechtsgeldig te laten ondertekenen door een daartoe bevoegd persoon.</t>
    </r>
  </si>
  <si>
    <t>Inschrijfstaat</t>
  </si>
  <si>
    <t>Vul alleen de gearceerde velden in</t>
  </si>
  <si>
    <t>Vaste componenten</t>
  </si>
  <si>
    <t>Geel kenteken (excl BTW)</t>
  </si>
  <si>
    <t>Grijs kenteken (excl BTW)</t>
  </si>
  <si>
    <t>Management fee en administratiekosten (MFAK) (PvE)</t>
  </si>
  <si>
    <t>Per voertuig per jaar</t>
  </si>
  <si>
    <t>Handeling voor verzekering en schadesturing (PvE 4.6 en 4.8)</t>
  </si>
  <si>
    <t>Kosten brandstof/energiepas (PvE 4.10)</t>
  </si>
  <si>
    <t>Kosten hulpverlening (PvE 4.7)</t>
  </si>
  <si>
    <t>Autodelen (PvE 4.2)</t>
  </si>
  <si>
    <t>Fictieve optelling uit tab 2.</t>
  </si>
  <si>
    <t>Turn Key fee (PvE 3.2, 3.3 en 3.4)</t>
  </si>
  <si>
    <t>Beheerfee reservepool bedrijfsbussen (PvE 4.14)</t>
  </si>
  <si>
    <t>Extra beheerkosten per voertuig per jaar</t>
  </si>
  <si>
    <t>Rentepercentage inclusief opslag per voertuig (PvE 2.2)</t>
  </si>
  <si>
    <t>Fictieve rente berekening</t>
  </si>
  <si>
    <t>FICTIEF jaarbedrag tbv beoordeling Vaste Componenten</t>
  </si>
  <si>
    <t>Variabele componenten</t>
  </si>
  <si>
    <t>Restwaarde (PvE 2.2, 2.3)</t>
  </si>
  <si>
    <t>Totaal geoffreerde voertuigen</t>
  </si>
  <si>
    <t>Reparatie, Onderhoud &amp; (All season) banden (PvE 4.1, 4.3, 4.4, 4.5)</t>
  </si>
  <si>
    <t>Vervangend vervoer (PvE 4.12)</t>
  </si>
  <si>
    <t>FICTIEF jaarbedrag tbv beoordeling Variabele Componenten</t>
  </si>
  <si>
    <t>Datum:</t>
  </si>
  <si>
    <t>Handtekening rechtsgeldig vertegenwoordiger:</t>
  </si>
  <si>
    <t>Naam:</t>
  </si>
  <si>
    <t>Functie:</t>
  </si>
  <si>
    <t>Organisatie:</t>
  </si>
  <si>
    <t>Prijzenblad Lease</t>
  </si>
  <si>
    <t>Geel kenteken</t>
  </si>
  <si>
    <t>Investering en restwaarde EXCL BTW</t>
  </si>
  <si>
    <t>Leasecomponenten in € per maand EXCL BTW</t>
  </si>
  <si>
    <t>Risico componenten in € per maand EXCL BTW</t>
  </si>
  <si>
    <t>Totalen en verrekening</t>
  </si>
  <si>
    <t>Model code</t>
  </si>
  <si>
    <t>Merk</t>
  </si>
  <si>
    <t>Model</t>
  </si>
  <si>
    <t>Type</t>
  </si>
  <si>
    <t>CO2 uitstoot</t>
  </si>
  <si>
    <t>Brandstofsoort</t>
  </si>
  <si>
    <t>Looptijd in maanden</t>
  </si>
  <si>
    <t>Jaarkilometrage</t>
  </si>
  <si>
    <t>Catalogusprijs (incl BTW / incl BPM)</t>
  </si>
  <si>
    <t>Fiscale waarde incl. BTW, BPM en metallic lak</t>
  </si>
  <si>
    <t>Afleverkosten ex BTW</t>
  </si>
  <si>
    <t>Fleetowner korting percentage</t>
  </si>
  <si>
    <t>Additionele korting percentage</t>
  </si>
  <si>
    <t>Rentepercentage</t>
  </si>
  <si>
    <t>Investering</t>
  </si>
  <si>
    <t>Restwaarde (incl BPM, excl. BTW)</t>
  </si>
  <si>
    <t>x</t>
  </si>
  <si>
    <t>Management fee</t>
  </si>
  <si>
    <t>Administratiekosten</t>
  </si>
  <si>
    <t>Handling voor aan-en afmelden verzekering en schadesturing</t>
  </si>
  <si>
    <t>Fee voor turn-key aflevering</t>
  </si>
  <si>
    <t>Motorrijtuigenbelasting</t>
  </si>
  <si>
    <t>Tankpas  / laadpas nationaal</t>
  </si>
  <si>
    <t>Hulpdienst binnenland</t>
  </si>
  <si>
    <t>Overige componenten</t>
  </si>
  <si>
    <t xml:space="preserve">Afschrijving </t>
  </si>
  <si>
    <t>Rentebedrag</t>
  </si>
  <si>
    <t>Reparatie &amp; Onderhoud</t>
  </si>
  <si>
    <t>All season banden</t>
  </si>
  <si>
    <t>Vervangend vervoer RO</t>
  </si>
  <si>
    <t>Vervangend vervoer schade</t>
  </si>
  <si>
    <t>Totale Leaseprijs (excl. Brandstof) EXCL. BTW</t>
  </si>
  <si>
    <t>Totale Leaseprijs (excl. Brandstof) INCL. BTW</t>
  </si>
  <si>
    <t>Brandstof / energie voorschot per maand</t>
  </si>
  <si>
    <t>Tarief meer km's (indien van toepassing)</t>
  </si>
  <si>
    <t>Tarief minder km's (indien van toepassing)</t>
  </si>
  <si>
    <t>BYD</t>
  </si>
  <si>
    <t>ATTO 3</t>
  </si>
  <si>
    <t>DESIGN</t>
  </si>
  <si>
    <t>Elektrisch</t>
  </si>
  <si>
    <t>-</t>
  </si>
  <si>
    <t>Citroën</t>
  </si>
  <si>
    <t>e-C4</t>
  </si>
  <si>
    <t>BEV 50KWH EV SHINE</t>
  </si>
  <si>
    <t>CUPRA</t>
  </si>
  <si>
    <t>Born</t>
  </si>
  <si>
    <t>BEV 62KWH BUSINESS AUTO</t>
  </si>
  <si>
    <t>Hyundai</t>
  </si>
  <si>
    <t>IONIQ 5</t>
  </si>
  <si>
    <t>BEV 58KWH 125KW STYLE AUTO</t>
  </si>
  <si>
    <t>BEV 77.4KWH 160KW CONNECT+ AUTO</t>
  </si>
  <si>
    <t>KONA</t>
  </si>
  <si>
    <t>BEV 64KWH PREMIUM</t>
  </si>
  <si>
    <t>KIA</t>
  </si>
  <si>
    <t>E-Soul</t>
  </si>
  <si>
    <t>BEV 64KWH DYNAMICPLUSLINE AUTO</t>
  </si>
  <si>
    <t>EV6</t>
  </si>
  <si>
    <t>BEV 58KWH PLUS RWD AUTO</t>
  </si>
  <si>
    <t>E-Niro</t>
  </si>
  <si>
    <t>Lexus</t>
  </si>
  <si>
    <t>UX</t>
  </si>
  <si>
    <t>300E BEV 54.3KWH 300E AUTO BUSINESS</t>
  </si>
  <si>
    <t>MG</t>
  </si>
  <si>
    <t>BEV 61KWH LONG RANGE COMFORT</t>
  </si>
  <si>
    <t>Marvel R</t>
  </si>
  <si>
    <t>BEV 70KWH LUXURY</t>
  </si>
  <si>
    <t>ZS</t>
  </si>
  <si>
    <t>BEV 70KWH LONG RANGE COMFORT</t>
  </si>
  <si>
    <t>Nissan</t>
  </si>
  <si>
    <t>Ariya</t>
  </si>
  <si>
    <t>BEV 63KWH ADVANCE</t>
  </si>
  <si>
    <t>Leaf</t>
  </si>
  <si>
    <t>BEV 40KWH TEKNA 150HP</t>
  </si>
  <si>
    <t>Opel</t>
  </si>
  <si>
    <t>Corsa-e</t>
  </si>
  <si>
    <t>BEV 50KWH CORSA-E EDITION 11KW 3FASE</t>
  </si>
  <si>
    <t>Mokka-e</t>
  </si>
  <si>
    <t>BEV 50KWH ELEGANCE AUTO 11KW 3FASE</t>
  </si>
  <si>
    <t>Vivaro-e Combi</t>
  </si>
  <si>
    <t>BEV 75KWH L2H1 AUTO</t>
  </si>
  <si>
    <t>Peugeot</t>
  </si>
  <si>
    <t>e-2008</t>
  </si>
  <si>
    <t>BEV 50KWH 136 ALLURE PACK</t>
  </si>
  <si>
    <t>e-208</t>
  </si>
  <si>
    <t>BEV 50KWH 136 ACTIVE</t>
  </si>
  <si>
    <t>E-Expert</t>
  </si>
  <si>
    <t>BEV 75KWH 136 LWB</t>
  </si>
  <si>
    <t>E-Rifter</t>
  </si>
  <si>
    <t>BEV 50KWH E-RIFTER LWB ACTIVE PACK 7-STR</t>
  </si>
  <si>
    <t>Polestar</t>
  </si>
  <si>
    <t>BEV 78KWH SINGLE MOTOR LONG RANGE</t>
  </si>
  <si>
    <t>Renault</t>
  </si>
  <si>
    <t>Mégane E-TECH</t>
  </si>
  <si>
    <t>60KWH 220BHP TECHNO OPTIMUM CHARGE</t>
  </si>
  <si>
    <t>40KWH 130BHP EQUILIBRE BOOST CHARGE</t>
  </si>
  <si>
    <t>ZOE</t>
  </si>
  <si>
    <t>BEV 52KWH R110 EQUILIBRE (INCL BATTERY)</t>
  </si>
  <si>
    <t>Twingo Z.E.</t>
  </si>
  <si>
    <t>BEV 22KWH R80 TECHNO AUTO</t>
  </si>
  <si>
    <t>Skoda</t>
  </si>
  <si>
    <t>Enyaq iV</t>
  </si>
  <si>
    <t>BEV 62KWH IV 60 BUSINESS EDITION</t>
  </si>
  <si>
    <t>Toyota</t>
  </si>
  <si>
    <t>Proace City Verso</t>
  </si>
  <si>
    <t>LONG BEV 50KWH LWB LIVE 7STR</t>
  </si>
  <si>
    <t>Volkswagen</t>
  </si>
  <si>
    <t>ID.3</t>
  </si>
  <si>
    <t>BEV 58KWH 150KW AUTO</t>
  </si>
  <si>
    <t>ID.4</t>
  </si>
  <si>
    <t>BEV 77KWH 128KW PRO AUTO</t>
  </si>
  <si>
    <t>ID.5</t>
  </si>
  <si>
    <t>Volvo</t>
  </si>
  <si>
    <t>XC40 Recharge</t>
  </si>
  <si>
    <t>BEV 70KWH RECHARGE CORE</t>
  </si>
  <si>
    <t>Grijs kenteken</t>
  </si>
  <si>
    <t>Cat waarde</t>
  </si>
  <si>
    <t>Fiscale waarde incl. BTW en standaard lak (wit)</t>
  </si>
  <si>
    <t>Fiat</t>
  </si>
  <si>
    <t>Ducato</t>
  </si>
  <si>
    <t>2.2 MJ3 EU6 103KW AUTO 35H L2H1</t>
  </si>
  <si>
    <t>Diesel</t>
  </si>
  <si>
    <t>Vivaro</t>
  </si>
  <si>
    <t>2.0 DIESEL 145 LWB EXT DC AUTO</t>
  </si>
  <si>
    <t>ProAce Dubbel Cabine</t>
  </si>
  <si>
    <t>2.0D 145 LWB LIVE AUTO DC L2H1</t>
  </si>
  <si>
    <t>Transporter</t>
  </si>
  <si>
    <t>2.0TDCI DC 30 L2H1 110kW DSG AUT</t>
  </si>
  <si>
    <t>Citroen</t>
  </si>
  <si>
    <t>e-Jumpy</t>
  </si>
  <si>
    <t>BEV 75KWH 136 AUTO</t>
  </si>
  <si>
    <t>BEV 79KWH 3.5T L2H1</t>
  </si>
  <si>
    <t>Ford</t>
  </si>
  <si>
    <t>e-Transit</t>
  </si>
  <si>
    <t>BEV 68KWH TREND 425 184HP L2H2 RWD</t>
  </si>
  <si>
    <t>Maxus</t>
  </si>
  <si>
    <t>E-Deliver 3</t>
  </si>
  <si>
    <t>BEV 50KWH PANEL VAN AUTO SWB</t>
  </si>
  <si>
    <t>Mercedes-Benz</t>
  </si>
  <si>
    <t>E-Vito</t>
  </si>
  <si>
    <t>BEV 66KWH LONG</t>
  </si>
  <si>
    <t>Vivaro-e</t>
  </si>
  <si>
    <t>e-Expert</t>
  </si>
  <si>
    <t>BEV 75KWH EX RANGE LWB LIVE XL2 DC</t>
  </si>
  <si>
    <t>ID.Buzz Cargo</t>
  </si>
  <si>
    <t>BEV 82KWH 150 KW CARGO L1H1 AUTO</t>
  </si>
  <si>
    <t>Prijzenblad deeloplossing</t>
  </si>
  <si>
    <t>Vaste kosten deeloplossingen</t>
  </si>
  <si>
    <t>Component</t>
  </si>
  <si>
    <t>Toelichting</t>
  </si>
  <si>
    <t>Bedrag</t>
  </si>
  <si>
    <t>Kosten per</t>
  </si>
  <si>
    <t>Hardware</t>
  </si>
  <si>
    <t>Per voertuig bij afname &lt; 50 stuks</t>
  </si>
  <si>
    <t>per deelvoertuig</t>
  </si>
  <si>
    <t>Per voertuig bij afname ≥ 50 stuks</t>
  </si>
  <si>
    <t>Hardware kosten gemiddeld tbv Inschrijfstaat</t>
  </si>
  <si>
    <t>gemiddeld per deelvoertuig</t>
  </si>
  <si>
    <t>In- en uitbouw</t>
  </si>
  <si>
    <t>Totale kosten voor in- en uitbouw per voertuig bij afname &lt; 50 stuks</t>
  </si>
  <si>
    <t>Totale kosten voor in- en uitbouw per voertuig bij afname ≥ 50 stuks</t>
  </si>
  <si>
    <t>Inbouwkosten gemiddeld tbv Inschrijfstaat</t>
  </si>
  <si>
    <t>Beheerfee</t>
  </si>
  <si>
    <t>Beheerfee per deelauto bij afname &lt; 50 stuks</t>
  </si>
  <si>
    <t>per deelvoertuig per maand</t>
  </si>
  <si>
    <t>Beheerfee per deelauto bij afname ≥ 50 stuks</t>
  </si>
  <si>
    <t>Kosten per gebruiker voor toegang tot de deelapplicatie (boeken, gebruiken, afmelden) 1 tot 250 gebruikers</t>
  </si>
  <si>
    <t>per medewerker per maand</t>
  </si>
  <si>
    <t>Kosten per gebruiker voor toegang tot de deelapplicatie (boeken, gebruiken, afmelden) 250 tot 500 gebruikers</t>
  </si>
  <si>
    <t>Kosten per gebruiker voor toegang tot de deelapplicatie (boeken, gebruiken, afmelden) ≥ 500 gebruikers</t>
  </si>
  <si>
    <r>
      <t xml:space="preserve">Maandelijkse fysieke </t>
    </r>
    <r>
      <rPr>
        <u/>
        <sz val="11"/>
        <color theme="1"/>
        <rFont val="Arial"/>
        <family val="2"/>
      </rPr>
      <t>controle</t>
    </r>
    <r>
      <rPr>
        <sz val="11"/>
        <color theme="1"/>
        <rFont val="Arial"/>
        <family val="2"/>
      </rPr>
      <t xml:space="preserve"> van deelvoertuigen (banden, lucht, vloeistoffen, binnen-/buitenkant schoon, exclusief de kosten van bijvullen van lucht /  vloeistoffen en schoonmaken).</t>
    </r>
  </si>
  <si>
    <t>Beheerfee gemiddeld tbv Inschrijfstaat</t>
  </si>
  <si>
    <t>gemiddeld per deelvoertuig per maand</t>
  </si>
  <si>
    <t>Overige kosten</t>
  </si>
  <si>
    <t>Reinigen binnen- / buitenkant (standaard)</t>
  </si>
  <si>
    <t>Reinigen binnen- / buitenkant (uitgebreid bij zeer vuile auto)</t>
  </si>
  <si>
    <t>Administratiekosten doorsturen boete naar gebruiker van de deelauto</t>
  </si>
  <si>
    <t>per handling</t>
  </si>
  <si>
    <t>Overige_1</t>
  </si>
  <si>
    <t>per &lt;&gt;</t>
  </si>
  <si>
    <t>Overige_2</t>
  </si>
  <si>
    <t>Overige_N</t>
  </si>
  <si>
    <t>Overige kosten totaal tbv Inschrijfstaat</t>
  </si>
  <si>
    <t>Totaal</t>
  </si>
  <si>
    <t>Eenmalige kosten deeloplossingen</t>
  </si>
  <si>
    <t>Implementatiefee</t>
  </si>
  <si>
    <t>Opstartkosten voor inrichten platform / applicatie, en instructie aan gebruikers en beheerders.</t>
  </si>
  <si>
    <t>eenmalig bij aanvang</t>
  </si>
  <si>
    <t>Eenmalige kosten totaal tbv Inschrijfstaat</t>
  </si>
  <si>
    <t>Overige informatie</t>
  </si>
  <si>
    <t>Antwoord</t>
  </si>
  <si>
    <t>Toelichting (optioneel)</t>
  </si>
  <si>
    <t>Wie is de leverancier van de hardware?</t>
  </si>
  <si>
    <t>Wie verzorgt de in- en uitbouw van de deeloplossing in voertuigen?</t>
  </si>
  <si>
    <t>Kan de in-uitbouw op een GVB locatie plaatsvinden?</t>
  </si>
  <si>
    <t>Kies:</t>
  </si>
  <si>
    <t>Voorwaarden: (bijvoorbeeld in nabijheid van een 220V stroomaansluiting, op een droge plek, etc.…)</t>
  </si>
  <si>
    <t>Kan de in-uitbouw bij de leverende partij van het voertuig (bijv. dealer of de turn-key leverancier van Opdrachtnemer) plaatsvinden?</t>
  </si>
  <si>
    <t>Voorwaarden:</t>
  </si>
  <si>
    <t>Prijzenblad losse inhuur en voorloop</t>
  </si>
  <si>
    <t>Categorie</t>
  </si>
  <si>
    <t>Segment auto</t>
  </si>
  <si>
    <t>brandstof</t>
  </si>
  <si>
    <t>aandrijving</t>
  </si>
  <si>
    <t>1-29 dagen
(per dag)</t>
  </si>
  <si>
    <t>1-29
(per maand)</t>
  </si>
  <si>
    <t>30-89 dagen
(per maand)</t>
  </si>
  <si>
    <t>90 - 179 dagen
(per maand)</t>
  </si>
  <si>
    <t>180 - 359 dagen
(per maand)</t>
  </si>
  <si>
    <t>&gt; 360 dagen
(per maand)</t>
  </si>
  <si>
    <t>meer/minder kilometers</t>
  </si>
  <si>
    <t>HA</t>
  </si>
  <si>
    <t>Citroën C1, Peugeot 108</t>
  </si>
  <si>
    <t>benzine</t>
  </si>
  <si>
    <t>Handgeschakeld</t>
  </si>
  <si>
    <t>HB</t>
  </si>
  <si>
    <t>Renault Clio, Citroën C3</t>
  </si>
  <si>
    <t>Peugeot e-208, Opel e-Corsa</t>
  </si>
  <si>
    <t>EV</t>
  </si>
  <si>
    <t>Automaat</t>
  </si>
  <si>
    <t>HC</t>
  </si>
  <si>
    <t>MINI Cooper, Seat Arona</t>
  </si>
  <si>
    <t>VW ID3, Renault Megane E-Tech</t>
  </si>
  <si>
    <t>HCK</t>
  </si>
  <si>
    <t>Kia C’eed wagon, Peugeot 308 SW</t>
  </si>
  <si>
    <t>HD</t>
  </si>
  <si>
    <t>BMW 1-serie, Audi A3, Mini Clubman</t>
  </si>
  <si>
    <t>HDK</t>
  </si>
  <si>
    <t>Skoda Octavia Combi, Mini Countryman</t>
  </si>
  <si>
    <t>HE</t>
  </si>
  <si>
    <t>BMW 2-serie Gran Coupe, Mazda 6 serie</t>
  </si>
  <si>
    <t>BMW i3, VW ID4</t>
  </si>
  <si>
    <t>HEK</t>
  </si>
  <si>
    <t>Peugeot 5008, Citroën C5 Aircross</t>
  </si>
  <si>
    <t>Kia EV6, Hyundai Ioniq5</t>
  </si>
  <si>
    <t>HF</t>
  </si>
  <si>
    <t>BMW 3-serie, Audi A4, MeBe C klasse</t>
  </si>
  <si>
    <t>BMW i4, VW ID5</t>
  </si>
  <si>
    <t>HFK</t>
  </si>
  <si>
    <t>BMW 3-serie Touring, Audi A4 avant</t>
  </si>
  <si>
    <t>HG</t>
  </si>
  <si>
    <t>BMW 5-serie, Mercedes E-klasse</t>
  </si>
  <si>
    <t>HGK</t>
  </si>
  <si>
    <t>BMW 5-serie Touring, BMW X3</t>
  </si>
  <si>
    <t>BMW iX3, Audi Q4</t>
  </si>
  <si>
    <t>HL</t>
  </si>
  <si>
    <t>BMW 2-serie AT, Opel Grandland</t>
  </si>
  <si>
    <t>Kia e-Niro</t>
  </si>
  <si>
    <t>HP</t>
  </si>
  <si>
    <t>Citroën SpaceTourer 9 persoons</t>
  </si>
  <si>
    <t>diesel</t>
  </si>
  <si>
    <t>Opel Vivaro-e Combi</t>
  </si>
  <si>
    <t>VA</t>
  </si>
  <si>
    <t>VW Caddy</t>
  </si>
  <si>
    <t>Opel Combo-e</t>
  </si>
  <si>
    <t>VB</t>
  </si>
  <si>
    <t>VW Transporter</t>
  </si>
  <si>
    <t>Opel Vivaro-e</t>
  </si>
  <si>
    <t>VC</t>
  </si>
  <si>
    <t>Mercedes Sprinter</t>
  </si>
  <si>
    <t>MAN TGE</t>
  </si>
  <si>
    <t>Overige kosten huurtarieven</t>
  </si>
  <si>
    <t>bedrag</t>
  </si>
  <si>
    <t>Prijs per</t>
  </si>
  <si>
    <t>Spoedaflevering &lt; 4 uur</t>
  </si>
  <si>
    <t>Per aflevering</t>
  </si>
  <si>
    <t>Haal- en brengkosten</t>
  </si>
  <si>
    <t>Per handling</t>
  </si>
  <si>
    <t>Meerprijs trekhaak per dag</t>
  </si>
  <si>
    <t>Per dag</t>
  </si>
  <si>
    <t>&lt;&lt;overige_1&gt;&gt;</t>
  </si>
  <si>
    <t>&lt;&lt;overige_2&gt;&gt;</t>
  </si>
  <si>
    <t>&lt;&lt;overige_3&gt;&gt;</t>
  </si>
  <si>
    <t>&lt;&lt;overige_n&gt;&gt;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</si>
</sst>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_ ;\-#,##0\ "/>
    <numFmt numFmtId="167" formatCode="_ [$€-2]\ * #,##0.00_ ;_ [$€-2]\ * \-#,##0.00_ ;_ [$€-2]\ * &quot;-&quot;??_ ;_ @_ "/>
    <numFmt numFmtId="168" formatCode="_ [$€-413]\ * #,##0.00_ ;_ [$€-413]\ * \-#,##0.00_ ;_ [$€-413]\ * &quot;-&quot;??_ ;_ @_ "/>
    <numFmt numFmtId="169" formatCode="[$-F800]dddd\,\ mmmm\ dd\,\ yyyy"/>
    <numFmt numFmtId="170" formatCode="0.000%"/>
  </numFmts>
  <fonts count="29">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0"/>
      <name val="Arial"/>
      <family val="2"/>
    </font>
    <font>
      <sz val="10"/>
      <color rgb="FFFF0000"/>
      <name val="Arial"/>
      <family val="2"/>
    </font>
    <font>
      <b/>
      <sz val="10"/>
      <color theme="1"/>
      <name val="Arial"/>
      <family val="2"/>
    </font>
    <font>
      <b/>
      <sz val="16"/>
      <color theme="0"/>
      <name val="Arial"/>
      <family val="2"/>
    </font>
    <font>
      <u/>
      <sz val="10"/>
      <color theme="1"/>
      <name val="Arial"/>
      <family val="2"/>
    </font>
    <font>
      <b/>
      <sz val="10"/>
      <color rgb="FFFF0000"/>
      <name val="Arial"/>
      <family val="2"/>
    </font>
    <font>
      <b/>
      <sz val="10"/>
      <name val="Arial"/>
      <family val="2"/>
    </font>
    <font>
      <b/>
      <sz val="10"/>
      <color theme="0"/>
      <name val="Arial"/>
      <family val="2"/>
    </font>
    <font>
      <b/>
      <sz val="16"/>
      <color theme="1"/>
      <name val="Arial"/>
      <family val="2"/>
    </font>
    <font>
      <sz val="11"/>
      <color theme="1"/>
      <name val="Arial"/>
      <family val="2"/>
    </font>
    <font>
      <b/>
      <sz val="11"/>
      <color theme="0"/>
      <name val="Arial"/>
      <family val="2"/>
    </font>
    <font>
      <sz val="11"/>
      <color theme="0"/>
      <name val="Arial"/>
      <family val="2"/>
    </font>
    <font>
      <b/>
      <i/>
      <sz val="10"/>
      <color indexed="9"/>
      <name val="Arial"/>
      <family val="2"/>
    </font>
    <font>
      <b/>
      <i/>
      <sz val="10"/>
      <color rgb="FFFFFF00"/>
      <name val="Arial"/>
      <family val="2"/>
    </font>
    <font>
      <sz val="11"/>
      <name val="Arial"/>
      <family val="2"/>
    </font>
    <font>
      <b/>
      <sz val="11"/>
      <color theme="1"/>
      <name val="Arial"/>
      <family val="2"/>
    </font>
    <font>
      <u/>
      <sz val="11"/>
      <color theme="1"/>
      <name val="Arial"/>
      <family val="2"/>
    </font>
    <font>
      <b/>
      <sz val="10"/>
      <color indexed="9"/>
      <name val="Arial"/>
      <family val="2"/>
    </font>
    <font>
      <sz val="11"/>
      <color theme="2" tint="-0.249977111117893"/>
      <name val="Arial"/>
      <family val="2"/>
    </font>
    <font>
      <sz val="10"/>
      <color rgb="FF000000"/>
      <name val="Arial"/>
    </font>
    <font>
      <u/>
      <sz val="10"/>
      <color rgb="FF000000"/>
      <name val="Arial"/>
    </font>
    <font>
      <sz val="10"/>
      <color rgb="FFFCE4D6"/>
      <name val="Webdings"/>
    </font>
    <font>
      <sz val="13"/>
      <color rgb="FF000000"/>
      <name val="Arial"/>
    </font>
    <font>
      <b/>
      <sz val="10"/>
      <color rgb="FFFF0000"/>
      <name val="Arial"/>
    </font>
  </fonts>
  <fills count="13">
    <fill>
      <patternFill patternType="none"/>
    </fill>
    <fill>
      <patternFill patternType="gray125"/>
    </fill>
    <fill>
      <patternFill patternType="solid">
        <fgColor rgb="FF004258"/>
        <bgColor indexed="24"/>
      </patternFill>
    </fill>
    <fill>
      <patternFill patternType="solid">
        <fgColor theme="0" tint="-0.499984740745262"/>
        <bgColor indexed="64"/>
      </patternFill>
    </fill>
    <fill>
      <patternFill patternType="solid">
        <fgColor rgb="FF004258"/>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3"/>
        <bgColor indexed="64"/>
      </patternFill>
    </fill>
    <fill>
      <patternFill patternType="solid">
        <fgColor rgb="FFE6E6E6"/>
        <bgColor indexed="64"/>
      </patternFill>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rgb="FF70AD4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style="thin">
        <color auto="1"/>
      </top>
      <bottom style="thin">
        <color indexed="64"/>
      </bottom>
      <diagonal/>
    </border>
    <border>
      <left/>
      <right style="thin">
        <color theme="0" tint="-0.24994659260841701"/>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6">
    <xf numFmtId="0" fontId="0" fillId="0" borderId="0"/>
    <xf numFmtId="43" fontId="4" fillId="0" borderId="0" applyFont="0" applyFill="0" applyBorder="0" applyAlignment="0" applyProtection="0"/>
    <xf numFmtId="0" fontId="5" fillId="0" borderId="0"/>
    <xf numFmtId="44" fontId="4" fillId="0" borderId="0" applyFont="0" applyFill="0" applyBorder="0" applyAlignment="0" applyProtection="0"/>
    <xf numFmtId="9" fontId="4" fillId="0" borderId="0" applyFont="0" applyFill="0" applyBorder="0" applyAlignment="0" applyProtection="0"/>
    <xf numFmtId="0" fontId="5" fillId="0" borderId="0" applyFill="0"/>
  </cellStyleXfs>
  <cellXfs count="183">
    <xf numFmtId="0" fontId="0" fillId="0" borderId="0" xfId="0"/>
    <xf numFmtId="0" fontId="6" fillId="0" borderId="0" xfId="0" applyFont="1"/>
    <xf numFmtId="0" fontId="11" fillId="8" borderId="18" xfId="0" applyFont="1" applyFill="1" applyBorder="1" applyAlignment="1">
      <alignment vertical="center" wrapText="1"/>
    </xf>
    <xf numFmtId="0" fontId="11" fillId="0" borderId="0" xfId="2" applyFont="1"/>
    <xf numFmtId="0" fontId="11" fillId="8" borderId="24" xfId="0" applyFont="1" applyFill="1" applyBorder="1" applyAlignment="1">
      <alignment vertical="center" wrapText="1"/>
    </xf>
    <xf numFmtId="0" fontId="5" fillId="0" borderId="0" xfId="2"/>
    <xf numFmtId="0" fontId="3" fillId="0" borderId="0" xfId="0" applyFont="1"/>
    <xf numFmtId="0" fontId="3" fillId="0" borderId="0" xfId="0" applyFont="1" applyAlignment="1">
      <alignment horizontal="center" vertical="top"/>
    </xf>
    <xf numFmtId="0" fontId="13" fillId="0" borderId="0" xfId="0" applyFont="1" applyAlignment="1">
      <alignment horizontal="left"/>
    </xf>
    <xf numFmtId="0" fontId="14" fillId="0" borderId="0" xfId="0" applyFont="1"/>
    <xf numFmtId="0" fontId="14" fillId="0" borderId="0" xfId="0" applyFont="1" applyAlignment="1">
      <alignment horizontal="left"/>
    </xf>
    <xf numFmtId="0" fontId="14" fillId="0" borderId="0" xfId="0" applyFont="1" applyAlignment="1">
      <alignment horizontal="center"/>
    </xf>
    <xf numFmtId="3" fontId="14" fillId="0" borderId="0" xfId="0" applyNumberFormat="1" applyFont="1" applyAlignment="1">
      <alignment horizontal="right"/>
    </xf>
    <xf numFmtId="164" fontId="14" fillId="0" borderId="0" xfId="1" applyNumberFormat="1" applyFont="1" applyAlignment="1">
      <alignment horizontal="right"/>
    </xf>
    <xf numFmtId="0" fontId="14" fillId="0" borderId="0" xfId="0" applyFont="1" applyAlignment="1">
      <alignment horizontal="right"/>
    </xf>
    <xf numFmtId="0" fontId="16" fillId="0" borderId="0" xfId="0" applyFont="1"/>
    <xf numFmtId="0" fontId="16" fillId="0" borderId="0" xfId="0" applyFont="1" applyAlignment="1">
      <alignment horizontal="left"/>
    </xf>
    <xf numFmtId="0" fontId="16" fillId="0" borderId="0" xfId="0" applyFont="1" applyAlignment="1">
      <alignment horizontal="center"/>
    </xf>
    <xf numFmtId="3" fontId="16" fillId="0" borderId="0" xfId="0" applyNumberFormat="1" applyFont="1" applyAlignment="1">
      <alignment horizontal="right"/>
    </xf>
    <xf numFmtId="164" fontId="16" fillId="0" borderId="0" xfId="1" applyNumberFormat="1" applyFont="1" applyAlignment="1">
      <alignment horizontal="right"/>
    </xf>
    <xf numFmtId="0" fontId="17" fillId="2" borderId="1" xfId="0" applyFont="1" applyFill="1" applyBorder="1" applyAlignment="1">
      <alignment horizontal="center" wrapText="1"/>
    </xf>
    <xf numFmtId="0" fontId="17" fillId="2" borderId="1" xfId="0" applyFont="1" applyFill="1" applyBorder="1" applyAlignment="1">
      <alignment horizontal="left" wrapText="1"/>
    </xf>
    <xf numFmtId="3" fontId="17" fillId="2" borderId="1" xfId="1" applyNumberFormat="1" applyFont="1" applyFill="1" applyBorder="1" applyAlignment="1" applyProtection="1">
      <alignment horizontal="right" wrapText="1"/>
    </xf>
    <xf numFmtId="164" fontId="17" fillId="2" borderId="1" xfId="1" applyNumberFormat="1" applyFont="1" applyFill="1" applyBorder="1" applyAlignment="1" applyProtection="1">
      <alignment horizontal="right" wrapText="1"/>
    </xf>
    <xf numFmtId="165" fontId="17" fillId="2" borderId="1" xfId="0" applyNumberFormat="1" applyFont="1" applyFill="1" applyBorder="1" applyAlignment="1">
      <alignment horizontal="right" wrapText="1"/>
    </xf>
    <xf numFmtId="166" fontId="17" fillId="2" borderId="1" xfId="0" applyNumberFormat="1" applyFont="1" applyFill="1" applyBorder="1" applyAlignment="1">
      <alignment horizontal="right" wrapText="1"/>
    </xf>
    <xf numFmtId="165" fontId="17" fillId="3" borderId="2" xfId="0" applyNumberFormat="1" applyFont="1" applyFill="1" applyBorder="1" applyAlignment="1">
      <alignment horizontal="left" wrapText="1"/>
    </xf>
    <xf numFmtId="165" fontId="18" fillId="2" borderId="1" xfId="0" applyNumberFormat="1" applyFont="1" applyFill="1" applyBorder="1" applyAlignment="1">
      <alignment horizontal="right" wrapText="1"/>
    </xf>
    <xf numFmtId="0" fontId="14" fillId="0" borderId="0" xfId="0" applyFont="1" applyAlignment="1">
      <alignment wrapText="1"/>
    </xf>
    <xf numFmtId="3" fontId="14" fillId="0" borderId="0" xfId="0" applyNumberFormat="1" applyFont="1" applyAlignment="1">
      <alignment horizontal="center"/>
    </xf>
    <xf numFmtId="44" fontId="14" fillId="0" borderId="0" xfId="3" applyFont="1" applyFill="1" applyAlignment="1">
      <alignment horizontal="right"/>
    </xf>
    <xf numFmtId="44" fontId="14" fillId="6" borderId="0" xfId="3" applyFont="1" applyFill="1" applyAlignment="1">
      <alignment horizontal="right"/>
    </xf>
    <xf numFmtId="9" fontId="14" fillId="6" borderId="0" xfId="4" applyFont="1" applyFill="1" applyAlignment="1">
      <alignment horizontal="right"/>
    </xf>
    <xf numFmtId="44" fontId="14" fillId="0" borderId="0" xfId="3" applyFont="1" applyFill="1"/>
    <xf numFmtId="164" fontId="14" fillId="0" borderId="0" xfId="1" applyNumberFormat="1" applyFont="1" applyFill="1" applyAlignment="1">
      <alignment horizontal="right"/>
    </xf>
    <xf numFmtId="44" fontId="14" fillId="0" borderId="0" xfId="3" applyFont="1" applyAlignment="1">
      <alignment horizontal="right"/>
    </xf>
    <xf numFmtId="9" fontId="14" fillId="0" borderId="0" xfId="4" applyFont="1" applyAlignment="1">
      <alignment horizontal="right"/>
    </xf>
    <xf numFmtId="44" fontId="14" fillId="0" borderId="0" xfId="3" applyFont="1"/>
    <xf numFmtId="0" fontId="20" fillId="0" borderId="0" xfId="0" applyFont="1" applyAlignment="1">
      <alignment horizontal="left"/>
    </xf>
    <xf numFmtId="0" fontId="13" fillId="0" borderId="0" xfId="0" applyFont="1"/>
    <xf numFmtId="0" fontId="20" fillId="0" borderId="0" xfId="0" applyFont="1"/>
    <xf numFmtId="0" fontId="15" fillId="5" borderId="1" xfId="0" applyFont="1" applyFill="1" applyBorder="1"/>
    <xf numFmtId="0" fontId="14" fillId="0" borderId="1" xfId="0" applyFont="1" applyBorder="1"/>
    <xf numFmtId="44" fontId="14" fillId="6" borderId="1" xfId="3" applyFont="1" applyFill="1" applyBorder="1"/>
    <xf numFmtId="0" fontId="20" fillId="0" borderId="1" xfId="0" applyFont="1" applyBorder="1"/>
    <xf numFmtId="0" fontId="14" fillId="0" borderId="1" xfId="0" applyFont="1" applyBorder="1" applyAlignment="1">
      <alignment vertical="top"/>
    </xf>
    <xf numFmtId="0" fontId="14" fillId="0" borderId="1" xfId="0" applyFont="1" applyBorder="1" applyAlignment="1">
      <alignment vertical="top" wrapText="1"/>
    </xf>
    <xf numFmtId="44" fontId="14" fillId="6" borderId="1" xfId="3" applyFont="1" applyFill="1" applyBorder="1" applyAlignment="1">
      <alignment vertical="top"/>
    </xf>
    <xf numFmtId="0" fontId="14" fillId="6" borderId="1" xfId="0" applyFont="1" applyFill="1" applyBorder="1"/>
    <xf numFmtId="44" fontId="14" fillId="0" borderId="0" xfId="3" applyFont="1" applyBorder="1"/>
    <xf numFmtId="0" fontId="15" fillId="5" borderId="12" xfId="0" applyFont="1" applyFill="1" applyBorder="1"/>
    <xf numFmtId="0" fontId="20" fillId="0" borderId="1" xfId="0" applyFont="1" applyBorder="1" applyAlignment="1">
      <alignment horizontal="left" vertical="top" wrapText="1"/>
    </xf>
    <xf numFmtId="0" fontId="14" fillId="0" borderId="1" xfId="0" applyFont="1" applyBorder="1" applyAlignment="1">
      <alignment horizontal="left" vertical="top" wrapText="1"/>
    </xf>
    <xf numFmtId="44" fontId="14" fillId="6" borderId="1" xfId="3" applyFont="1" applyFill="1" applyBorder="1" applyAlignment="1">
      <alignment horizontal="left" vertical="top" wrapText="1"/>
    </xf>
    <xf numFmtId="0" fontId="14" fillId="6" borderId="1" xfId="0" applyFont="1" applyFill="1" applyBorder="1" applyAlignment="1">
      <alignment horizontal="left" vertical="top" wrapText="1"/>
    </xf>
    <xf numFmtId="0" fontId="22" fillId="2" borderId="3" xfId="0" applyFont="1" applyFill="1" applyBorder="1" applyAlignment="1">
      <alignment horizontal="center" vertical="center" wrapText="1"/>
    </xf>
    <xf numFmtId="0" fontId="22" fillId="2" borderId="3" xfId="0" applyFont="1" applyFill="1" applyBorder="1" applyAlignment="1">
      <alignment horizontal="left" vertical="center" wrapText="1"/>
    </xf>
    <xf numFmtId="0" fontId="22"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4" fillId="0" borderId="1" xfId="0" applyFont="1" applyBorder="1" applyAlignment="1">
      <alignment horizontal="center"/>
    </xf>
    <xf numFmtId="0" fontId="14" fillId="0" borderId="1" xfId="0" applyFont="1" applyBorder="1" applyAlignment="1">
      <alignment horizontal="left"/>
    </xf>
    <xf numFmtId="0" fontId="14" fillId="0" borderId="1" xfId="0" applyFont="1" applyBorder="1" applyAlignment="1">
      <alignment horizontal="center" vertical="center"/>
    </xf>
    <xf numFmtId="0" fontId="22" fillId="2" borderId="6" xfId="0" applyFont="1" applyFill="1" applyBorder="1" applyAlignment="1">
      <alignment horizontal="center" vertical="center" wrapText="1"/>
    </xf>
    <xf numFmtId="44" fontId="14" fillId="6" borderId="1" xfId="3" applyFont="1" applyFill="1" applyBorder="1" applyAlignment="1">
      <alignment horizontal="center"/>
    </xf>
    <xf numFmtId="167" fontId="7" fillId="0" borderId="18" xfId="0" applyNumberFormat="1" applyFont="1" applyBorder="1" applyAlignment="1">
      <alignment horizontal="center" vertical="top"/>
    </xf>
    <xf numFmtId="0" fontId="12" fillId="5" borderId="26" xfId="2" applyFont="1" applyFill="1" applyBorder="1" applyAlignment="1">
      <alignment vertical="top"/>
    </xf>
    <xf numFmtId="0" fontId="13" fillId="10" borderId="0" xfId="0" applyFont="1" applyFill="1"/>
    <xf numFmtId="0" fontId="10" fillId="10" borderId="0" xfId="0" applyFont="1" applyFill="1" applyAlignment="1">
      <alignment horizontal="center" vertical="top"/>
    </xf>
    <xf numFmtId="168" fontId="7" fillId="10" borderId="0" xfId="3" applyNumberFormat="1" applyFont="1" applyFill="1" applyBorder="1"/>
    <xf numFmtId="0" fontId="11" fillId="10" borderId="0" xfId="0" applyFont="1" applyFill="1"/>
    <xf numFmtId="0" fontId="3" fillId="10" borderId="0" xfId="0" applyFont="1" applyFill="1"/>
    <xf numFmtId="0" fontId="11" fillId="10" borderId="0" xfId="0" applyFont="1" applyFill="1" applyAlignment="1">
      <alignment horizontal="center" vertical="top"/>
    </xf>
    <xf numFmtId="0" fontId="0" fillId="10" borderId="0" xfId="0" applyFill="1"/>
    <xf numFmtId="44" fontId="23" fillId="0" borderId="1" xfId="3" applyFont="1" applyBorder="1"/>
    <xf numFmtId="0" fontId="23" fillId="0" borderId="1" xfId="0" applyFont="1" applyBorder="1"/>
    <xf numFmtId="0" fontId="14" fillId="0" borderId="12" xfId="0" applyFont="1" applyBorder="1"/>
    <xf numFmtId="44" fontId="14" fillId="6" borderId="12" xfId="3" applyFont="1" applyFill="1" applyBorder="1"/>
    <xf numFmtId="44" fontId="23" fillId="0" borderId="45" xfId="3" applyFont="1" applyBorder="1"/>
    <xf numFmtId="0" fontId="23" fillId="0" borderId="45" xfId="0" applyFont="1" applyBorder="1"/>
    <xf numFmtId="0" fontId="14" fillId="0" borderId="12" xfId="0" applyFont="1" applyBorder="1" applyAlignment="1">
      <alignment vertical="top"/>
    </xf>
    <xf numFmtId="0" fontId="19" fillId="0" borderId="0" xfId="2" applyFont="1"/>
    <xf numFmtId="44" fontId="14" fillId="12" borderId="0" xfId="3" applyFont="1" applyFill="1" applyAlignment="1">
      <alignment horizontal="right"/>
    </xf>
    <xf numFmtId="0" fontId="19" fillId="0" borderId="0" xfId="2" applyFont="1" applyFill="1"/>
    <xf numFmtId="0" fontId="14" fillId="0" borderId="0" xfId="0" applyFont="1" applyFill="1" applyAlignment="1">
      <alignment horizontal="center"/>
    </xf>
    <xf numFmtId="3" fontId="14" fillId="0" borderId="0" xfId="0" applyNumberFormat="1" applyFont="1" applyFill="1" applyAlignment="1">
      <alignment horizontal="center"/>
    </xf>
    <xf numFmtId="0" fontId="19" fillId="12" borderId="0" xfId="2" applyFont="1" applyFill="1"/>
    <xf numFmtId="0" fontId="14" fillId="12" borderId="0" xfId="0" applyFont="1" applyFill="1" applyAlignment="1">
      <alignment horizontal="center"/>
    </xf>
    <xf numFmtId="0" fontId="14" fillId="12" borderId="0" xfId="0" applyFont="1" applyFill="1" applyAlignment="1">
      <alignment horizontal="left"/>
    </xf>
    <xf numFmtId="3" fontId="14" fillId="12" borderId="0" xfId="0" applyNumberFormat="1" applyFont="1" applyFill="1" applyAlignment="1">
      <alignment horizontal="center"/>
    </xf>
    <xf numFmtId="0" fontId="14" fillId="12" borderId="0" xfId="0" applyFont="1" applyFill="1"/>
    <xf numFmtId="0" fontId="2" fillId="6" borderId="0" xfId="0" applyFont="1" applyFill="1" applyAlignment="1">
      <alignment horizontal="center" vertical="center"/>
    </xf>
    <xf numFmtId="0" fontId="2" fillId="10" borderId="0" xfId="0" applyFont="1" applyFill="1"/>
    <xf numFmtId="0" fontId="2" fillId="0" borderId="0" xfId="0" applyFont="1"/>
    <xf numFmtId="167" fontId="2" fillId="6" borderId="16" xfId="0" applyNumberFormat="1" applyFont="1" applyFill="1" applyBorder="1" applyAlignment="1">
      <alignment horizontal="center" vertical="top"/>
    </xf>
    <xf numFmtId="167" fontId="2" fillId="0" borderId="30" xfId="0" applyNumberFormat="1" applyFont="1" applyBorder="1" applyAlignment="1">
      <alignment horizontal="left" vertical="top"/>
    </xf>
    <xf numFmtId="167" fontId="2" fillId="0" borderId="16" xfId="0" applyNumberFormat="1" applyFont="1" applyBorder="1" applyAlignment="1">
      <alignment horizontal="left" vertical="top"/>
    </xf>
    <xf numFmtId="167" fontId="2" fillId="10" borderId="16" xfId="0" applyNumberFormat="1" applyFont="1" applyFill="1" applyBorder="1" applyAlignment="1">
      <alignment horizontal="center" vertical="top"/>
    </xf>
    <xf numFmtId="44" fontId="2" fillId="6" borderId="16" xfId="3" applyFont="1" applyFill="1" applyBorder="1" applyAlignment="1">
      <alignment horizontal="center" vertical="top"/>
    </xf>
    <xf numFmtId="44" fontId="2" fillId="11" borderId="27" xfId="3" applyFont="1" applyFill="1" applyBorder="1" applyAlignment="1">
      <alignment horizontal="center" vertical="top"/>
    </xf>
    <xf numFmtId="44" fontId="2" fillId="6" borderId="27" xfId="3" applyFont="1" applyFill="1" applyBorder="1" applyAlignment="1">
      <alignment horizontal="center" vertical="top"/>
    </xf>
    <xf numFmtId="167" fontId="2" fillId="0" borderId="27" xfId="0" applyNumberFormat="1" applyFont="1" applyBorder="1" applyAlignment="1">
      <alignment horizontal="left" vertical="top"/>
    </xf>
    <xf numFmtId="0" fontId="2" fillId="0" borderId="37" xfId="0" applyFont="1" applyBorder="1"/>
    <xf numFmtId="170" fontId="2" fillId="6" borderId="39" xfId="4" applyNumberFormat="1" applyFont="1" applyFill="1" applyBorder="1" applyAlignment="1">
      <alignment horizontal="center"/>
    </xf>
    <xf numFmtId="167" fontId="2" fillId="0" borderId="27" xfId="0" applyNumberFormat="1" applyFont="1" applyBorder="1" applyAlignment="1">
      <alignment horizontal="center" vertical="top"/>
    </xf>
    <xf numFmtId="167" fontId="2" fillId="0" borderId="18" xfId="0" applyNumberFormat="1" applyFont="1" applyBorder="1" applyAlignment="1">
      <alignment horizontal="left" vertical="top"/>
    </xf>
    <xf numFmtId="167" fontId="2" fillId="0" borderId="16" xfId="0" applyNumberFormat="1" applyFont="1" applyBorder="1" applyAlignment="1">
      <alignment horizontal="center" vertical="top"/>
    </xf>
    <xf numFmtId="167" fontId="2" fillId="0" borderId="28" xfId="0" applyNumberFormat="1" applyFont="1" applyBorder="1" applyAlignment="1">
      <alignment horizontal="center" vertical="top"/>
    </xf>
    <xf numFmtId="0" fontId="2" fillId="0" borderId="30" xfId="0" applyFont="1" applyBorder="1"/>
    <xf numFmtId="0" fontId="2" fillId="0" borderId="16" xfId="0" applyFont="1" applyBorder="1"/>
    <xf numFmtId="167" fontId="2" fillId="0" borderId="29" xfId="0" applyNumberFormat="1" applyFont="1" applyBorder="1" applyAlignment="1">
      <alignment horizontal="center" vertical="top"/>
    </xf>
    <xf numFmtId="0" fontId="2" fillId="0" borderId="27" xfId="0" applyFont="1" applyBorder="1"/>
    <xf numFmtId="0" fontId="2" fillId="0" borderId="18" xfId="0" applyFont="1" applyBorder="1"/>
    <xf numFmtId="0" fontId="2" fillId="10" borderId="0" xfId="0" applyFont="1" applyFill="1" applyAlignment="1">
      <alignment horizontal="center" vertical="top"/>
    </xf>
    <xf numFmtId="167" fontId="2" fillId="6" borderId="1" xfId="0" applyNumberFormat="1" applyFont="1" applyFill="1" applyBorder="1" applyAlignment="1">
      <alignment horizontal="center"/>
    </xf>
    <xf numFmtId="168" fontId="2" fillId="6" borderId="1" xfId="1" applyNumberFormat="1" applyFont="1" applyFill="1" applyBorder="1" applyAlignment="1">
      <alignment horizontal="center"/>
    </xf>
    <xf numFmtId="167" fontId="2" fillId="0" borderId="0" xfId="0" applyNumberFormat="1" applyFont="1" applyAlignment="1">
      <alignment horizontal="center"/>
    </xf>
    <xf numFmtId="0" fontId="8" fillId="7" borderId="7" xfId="5" applyFont="1" applyFill="1" applyBorder="1" applyAlignment="1">
      <alignment horizontal="center" wrapText="1"/>
    </xf>
    <xf numFmtId="0" fontId="8" fillId="7" borderId="15" xfId="5" applyFont="1" applyFill="1" applyBorder="1" applyAlignment="1">
      <alignment horizontal="center"/>
    </xf>
    <xf numFmtId="0" fontId="8" fillId="7" borderId="8" xfId="5" applyFont="1" applyFill="1" applyBorder="1" applyAlignment="1">
      <alignment horizontal="center"/>
    </xf>
    <xf numFmtId="0" fontId="2" fillId="10" borderId="25" xfId="2" applyFont="1" applyFill="1" applyBorder="1" applyAlignment="1">
      <alignment horizontal="left" vertical="top" wrapText="1"/>
    </xf>
    <xf numFmtId="0" fontId="2" fillId="10" borderId="2" xfId="2" applyFont="1" applyFill="1" applyBorder="1" applyAlignment="1">
      <alignment horizontal="left" vertical="top" wrapText="1"/>
    </xf>
    <xf numFmtId="0" fontId="2" fillId="10" borderId="31" xfId="2" applyFont="1" applyFill="1" applyBorder="1" applyAlignment="1">
      <alignment horizontal="left" vertical="top" wrapText="1"/>
    </xf>
    <xf numFmtId="0" fontId="2" fillId="10" borderId="32" xfId="2" applyFont="1" applyFill="1" applyBorder="1" applyAlignment="1">
      <alignment horizontal="left" vertical="top" wrapText="1"/>
    </xf>
    <xf numFmtId="0" fontId="2" fillId="10" borderId="0" xfId="2" applyFont="1" applyFill="1" applyAlignment="1">
      <alignment horizontal="left" vertical="top" wrapText="1"/>
    </xf>
    <xf numFmtId="0" fontId="2" fillId="10" borderId="33" xfId="2" applyFont="1" applyFill="1" applyBorder="1" applyAlignment="1">
      <alignment horizontal="left" vertical="top" wrapText="1"/>
    </xf>
    <xf numFmtId="0" fontId="2" fillId="10" borderId="34" xfId="2" applyFont="1" applyFill="1" applyBorder="1" applyAlignment="1">
      <alignment horizontal="left" vertical="top" wrapText="1"/>
    </xf>
    <xf numFmtId="0" fontId="2" fillId="10" borderId="14" xfId="2" applyFont="1" applyFill="1" applyBorder="1" applyAlignment="1">
      <alignment horizontal="left" vertical="top" wrapText="1"/>
    </xf>
    <xf numFmtId="0" fontId="2" fillId="10" borderId="35" xfId="2" applyFont="1" applyFill="1" applyBorder="1" applyAlignment="1">
      <alignment horizontal="left" vertical="top" wrapText="1"/>
    </xf>
    <xf numFmtId="0" fontId="7" fillId="10" borderId="25" xfId="5" applyFont="1" applyFill="1" applyBorder="1" applyAlignment="1">
      <alignment horizontal="left" vertical="top" wrapText="1"/>
    </xf>
    <xf numFmtId="0" fontId="7" fillId="10" borderId="2" xfId="5" applyFont="1" applyFill="1" applyBorder="1" applyAlignment="1">
      <alignment horizontal="left" vertical="top" wrapText="1"/>
    </xf>
    <xf numFmtId="0" fontId="7" fillId="10" borderId="31" xfId="5" applyFont="1" applyFill="1" applyBorder="1" applyAlignment="1">
      <alignment horizontal="left" vertical="top" wrapText="1"/>
    </xf>
    <xf numFmtId="0" fontId="7" fillId="10" borderId="32" xfId="5" applyFont="1" applyFill="1" applyBorder="1" applyAlignment="1">
      <alignment horizontal="left" vertical="top" wrapText="1"/>
    </xf>
    <xf numFmtId="0" fontId="7" fillId="10" borderId="0" xfId="5" applyFont="1" applyFill="1" applyAlignment="1">
      <alignment horizontal="left" vertical="top" wrapText="1"/>
    </xf>
    <xf numFmtId="0" fontId="7" fillId="10" borderId="33" xfId="5" applyFont="1" applyFill="1" applyBorder="1" applyAlignment="1">
      <alignment horizontal="left" vertical="top" wrapText="1"/>
    </xf>
    <xf numFmtId="0" fontId="7" fillId="10" borderId="34" xfId="5" applyFont="1" applyFill="1" applyBorder="1" applyAlignment="1">
      <alignment horizontal="left" vertical="top" wrapText="1"/>
    </xf>
    <xf numFmtId="0" fontId="7" fillId="10" borderId="14" xfId="5" applyFont="1" applyFill="1" applyBorder="1" applyAlignment="1">
      <alignment horizontal="left" vertical="top" wrapText="1"/>
    </xf>
    <xf numFmtId="0" fontId="7" fillId="10" borderId="35" xfId="5" applyFont="1" applyFill="1" applyBorder="1" applyAlignment="1">
      <alignment horizontal="left" vertical="top" wrapText="1"/>
    </xf>
    <xf numFmtId="0" fontId="11" fillId="6" borderId="17" xfId="0" applyFont="1" applyFill="1" applyBorder="1" applyAlignment="1">
      <alignment horizontal="left" vertical="top" wrapText="1"/>
    </xf>
    <xf numFmtId="0" fontId="11" fillId="6" borderId="19" xfId="0" applyFont="1" applyFill="1" applyBorder="1" applyAlignment="1">
      <alignment horizontal="left" vertical="top" wrapText="1"/>
    </xf>
    <xf numFmtId="169" fontId="11" fillId="6" borderId="17" xfId="0" applyNumberFormat="1" applyFont="1" applyFill="1" applyBorder="1" applyAlignment="1">
      <alignment horizontal="left" vertical="top" wrapText="1"/>
    </xf>
    <xf numFmtId="169" fontId="11" fillId="6" borderId="19" xfId="0" applyNumberFormat="1" applyFont="1" applyFill="1" applyBorder="1" applyAlignment="1">
      <alignment horizontal="left" vertical="top" wrapText="1"/>
    </xf>
    <xf numFmtId="0" fontId="2" fillId="0" borderId="7" xfId="0" applyFont="1" applyBorder="1" applyAlignment="1">
      <alignment horizontal="left"/>
    </xf>
    <xf numFmtId="0" fontId="2" fillId="0" borderId="36" xfId="0" applyFont="1" applyBorder="1" applyAlignment="1">
      <alignment horizontal="left"/>
    </xf>
    <xf numFmtId="0" fontId="11" fillId="0" borderId="17" xfId="0" applyFont="1" applyBorder="1" applyAlignment="1">
      <alignment horizontal="left"/>
    </xf>
    <xf numFmtId="0" fontId="11" fillId="0" borderId="19" xfId="0" applyFont="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xf numFmtId="0" fontId="11" fillId="8" borderId="26" xfId="0" applyFont="1" applyFill="1" applyBorder="1" applyAlignment="1">
      <alignment horizontal="left" vertical="top" wrapText="1"/>
    </xf>
    <xf numFmtId="0" fontId="11" fillId="8" borderId="23" xfId="0" applyFont="1" applyFill="1" applyBorder="1" applyAlignment="1">
      <alignment horizontal="left" vertical="top" wrapText="1"/>
    </xf>
    <xf numFmtId="0" fontId="11" fillId="8" borderId="24" xfId="0" applyFont="1" applyFill="1" applyBorder="1" applyAlignment="1">
      <alignment horizontal="left" vertical="top" wrapText="1"/>
    </xf>
    <xf numFmtId="0" fontId="11" fillId="6" borderId="21" xfId="0" applyFont="1" applyFill="1" applyBorder="1" applyAlignment="1">
      <alignment horizontal="left" vertical="top" wrapText="1"/>
    </xf>
    <xf numFmtId="0" fontId="11" fillId="6" borderId="41" xfId="0" applyFont="1" applyFill="1" applyBorder="1" applyAlignment="1">
      <alignment horizontal="left" vertical="top" wrapText="1"/>
    </xf>
    <xf numFmtId="0" fontId="11" fillId="6" borderId="42" xfId="0" applyFont="1" applyFill="1" applyBorder="1" applyAlignment="1">
      <alignment horizontal="left" vertical="top" wrapText="1"/>
    </xf>
    <xf numFmtId="0" fontId="11" fillId="6" borderId="20" xfId="0" applyFont="1" applyFill="1" applyBorder="1" applyAlignment="1">
      <alignment horizontal="left" vertical="top" wrapText="1"/>
    </xf>
    <xf numFmtId="0" fontId="11" fillId="6" borderId="40" xfId="0" applyFont="1" applyFill="1" applyBorder="1" applyAlignment="1">
      <alignment horizontal="left" vertical="top" wrapText="1"/>
    </xf>
    <xf numFmtId="0" fontId="11" fillId="6" borderId="22" xfId="0" applyFont="1" applyFill="1" applyBorder="1" applyAlignment="1">
      <alignment horizontal="left" vertical="top" wrapText="1"/>
    </xf>
    <xf numFmtId="0" fontId="12" fillId="5" borderId="43" xfId="2" applyFont="1" applyFill="1" applyBorder="1" applyAlignment="1">
      <alignment horizontal="left" vertical="top"/>
    </xf>
    <xf numFmtId="0" fontId="12" fillId="5" borderId="44" xfId="2" applyFont="1" applyFill="1" applyBorder="1" applyAlignment="1">
      <alignment horizontal="left" vertical="top"/>
    </xf>
    <xf numFmtId="0" fontId="15" fillId="9" borderId="1" xfId="0" applyFont="1" applyFill="1" applyBorder="1" applyAlignment="1">
      <alignment horizontal="center"/>
    </xf>
    <xf numFmtId="0" fontId="15" fillId="9" borderId="7" xfId="0" applyFont="1" applyFill="1" applyBorder="1" applyAlignment="1">
      <alignment horizontal="center"/>
    </xf>
    <xf numFmtId="0" fontId="15" fillId="9" borderId="15" xfId="0" applyFont="1" applyFill="1" applyBorder="1" applyAlignment="1">
      <alignment horizontal="center"/>
    </xf>
    <xf numFmtId="0" fontId="15" fillId="9" borderId="8" xfId="0" applyFont="1" applyFill="1" applyBorder="1" applyAlignment="1">
      <alignment horizontal="center"/>
    </xf>
    <xf numFmtId="0" fontId="15" fillId="9" borderId="14" xfId="0" applyFont="1" applyFill="1" applyBorder="1" applyAlignment="1">
      <alignment horizontal="center"/>
    </xf>
    <xf numFmtId="0" fontId="20" fillId="0" borderId="13" xfId="0" applyFont="1" applyBorder="1" applyAlignment="1">
      <alignment horizontal="left" vertical="top"/>
    </xf>
    <xf numFmtId="0" fontId="20" fillId="0" borderId="12" xfId="0" applyFont="1" applyBorder="1" applyAlignment="1">
      <alignment horizontal="left" vertical="top"/>
    </xf>
    <xf numFmtId="0" fontId="20" fillId="0" borderId="11" xfId="0" applyFont="1" applyBorder="1" applyAlignment="1">
      <alignment horizontal="left" vertical="top"/>
    </xf>
    <xf numFmtId="0" fontId="20" fillId="0" borderId="11" xfId="0" applyFont="1" applyBorder="1" applyAlignment="1">
      <alignment horizontal="left" vertical="top" wrapText="1"/>
    </xf>
    <xf numFmtId="0" fontId="20" fillId="0" borderId="13" xfId="0" applyFont="1" applyBorder="1" applyAlignment="1">
      <alignment horizontal="left" vertical="top" wrapText="1"/>
    </xf>
    <xf numFmtId="0" fontId="20" fillId="0" borderId="12" xfId="0" applyFont="1" applyBorder="1" applyAlignment="1">
      <alignment horizontal="left" vertical="top" wrapText="1"/>
    </xf>
    <xf numFmtId="0" fontId="23" fillId="0" borderId="46" xfId="0" applyFont="1" applyBorder="1" applyAlignment="1">
      <alignment horizontal="right"/>
    </xf>
    <xf numFmtId="0" fontId="23" fillId="0" borderId="47" xfId="0" applyFont="1" applyBorder="1" applyAlignment="1">
      <alignment horizontal="right"/>
    </xf>
    <xf numFmtId="0" fontId="23" fillId="0" borderId="7" xfId="0" applyFont="1" applyBorder="1" applyAlignment="1">
      <alignment horizontal="right"/>
    </xf>
    <xf numFmtId="0" fontId="23" fillId="0" borderId="8" xfId="0" applyFont="1" applyBorder="1" applyAlignment="1">
      <alignment horizontal="right"/>
    </xf>
    <xf numFmtId="0" fontId="2" fillId="6" borderId="14" xfId="0" applyFont="1" applyFill="1" applyBorder="1" applyAlignment="1">
      <alignment horizontal="center" vertical="center"/>
    </xf>
    <xf numFmtId="0" fontId="14" fillId="0" borderId="1" xfId="0" applyFont="1" applyBorder="1" applyAlignment="1">
      <alignment horizontal="center" vertical="center"/>
    </xf>
    <xf numFmtId="0" fontId="22" fillId="2" borderId="4"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14" fillId="0" borderId="7" xfId="0" applyFont="1" applyBorder="1" applyAlignment="1">
      <alignment horizontal="left"/>
    </xf>
    <xf numFmtId="0" fontId="14" fillId="0" borderId="8" xfId="0" applyFont="1" applyBorder="1" applyAlignment="1">
      <alignment horizontal="left"/>
    </xf>
    <xf numFmtId="0" fontId="22" fillId="2" borderId="9" xfId="0" applyFont="1" applyFill="1" applyBorder="1" applyAlignment="1">
      <alignment horizontal="left" vertical="center" wrapText="1"/>
    </xf>
    <xf numFmtId="0" fontId="22" fillId="2" borderId="10" xfId="0" applyFont="1" applyFill="1" applyBorder="1" applyAlignment="1">
      <alignment horizontal="left" vertical="center" wrapText="1"/>
    </xf>
    <xf numFmtId="44" fontId="14" fillId="6" borderId="7" xfId="3" applyFont="1" applyFill="1" applyBorder="1" applyAlignment="1">
      <alignment horizontal="left"/>
    </xf>
    <xf numFmtId="44" fontId="14" fillId="6" borderId="8" xfId="3" applyFont="1" applyFill="1" applyBorder="1" applyAlignment="1">
      <alignment horizontal="left"/>
    </xf>
  </cellXfs>
  <cellStyles count="6">
    <cellStyle name="Komma" xfId="1" builtinId="3"/>
    <cellStyle name="Procent" xfId="4" builtinId="5"/>
    <cellStyle name="Standaard" xfId="0" builtinId="0"/>
    <cellStyle name="Standaard 2" xfId="2" xr:uid="{00000000-0005-0000-0000-000003000000}"/>
    <cellStyle name="Standaard_Gemeente Nijmegen-begrotingsmodel" xfId="5" xr:uid="{00000000-0005-0000-0000-00000400000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
  <sheetViews>
    <sheetView zoomScale="130" zoomScaleNormal="130" zoomScaleSheetLayoutView="110" workbookViewId="0">
      <selection activeCell="A2" sqref="A2:J12"/>
    </sheetView>
  </sheetViews>
  <sheetFormatPr defaultColWidth="0" defaultRowHeight="15" zeroHeight="1"/>
  <cols>
    <col min="1" max="10" width="8.85546875" customWidth="1"/>
    <col min="11" max="11" width="3" customWidth="1"/>
    <col min="12" max="16384" width="8.85546875" hidden="1"/>
  </cols>
  <sheetData>
    <row r="1" spans="1:11" ht="43.5" customHeight="1">
      <c r="A1" s="116" t="s">
        <v>0</v>
      </c>
      <c r="B1" s="117"/>
      <c r="C1" s="117"/>
      <c r="D1" s="117"/>
      <c r="E1" s="117"/>
      <c r="F1" s="117"/>
      <c r="G1" s="117"/>
      <c r="H1" s="117"/>
      <c r="I1" s="117"/>
      <c r="J1" s="118"/>
      <c r="K1" s="72"/>
    </row>
    <row r="2" spans="1:11" s="72" customFormat="1">
      <c r="A2" s="119" t="s">
        <v>1</v>
      </c>
      <c r="B2" s="120"/>
      <c r="C2" s="120"/>
      <c r="D2" s="120"/>
      <c r="E2" s="120"/>
      <c r="F2" s="120"/>
      <c r="G2" s="120"/>
      <c r="H2" s="120"/>
      <c r="I2" s="120"/>
      <c r="J2" s="121"/>
    </row>
    <row r="3" spans="1:11" s="72" customFormat="1">
      <c r="A3" s="122"/>
      <c r="B3" s="123"/>
      <c r="C3" s="123"/>
      <c r="D3" s="123"/>
      <c r="E3" s="123"/>
      <c r="F3" s="123"/>
      <c r="G3" s="123"/>
      <c r="H3" s="123"/>
      <c r="I3" s="123"/>
      <c r="J3" s="124"/>
    </row>
    <row r="4" spans="1:11" s="72" customFormat="1">
      <c r="A4" s="122"/>
      <c r="B4" s="123"/>
      <c r="C4" s="123"/>
      <c r="D4" s="123"/>
      <c r="E4" s="123"/>
      <c r="F4" s="123"/>
      <c r="G4" s="123"/>
      <c r="H4" s="123"/>
      <c r="I4" s="123"/>
      <c r="J4" s="124"/>
    </row>
    <row r="5" spans="1:11" s="72" customFormat="1">
      <c r="A5" s="122"/>
      <c r="B5" s="123"/>
      <c r="C5" s="123"/>
      <c r="D5" s="123"/>
      <c r="E5" s="123"/>
      <c r="F5" s="123"/>
      <c r="G5" s="123"/>
      <c r="H5" s="123"/>
      <c r="I5" s="123"/>
      <c r="J5" s="124"/>
    </row>
    <row r="6" spans="1:11" s="72" customFormat="1">
      <c r="A6" s="122"/>
      <c r="B6" s="123"/>
      <c r="C6" s="123"/>
      <c r="D6" s="123"/>
      <c r="E6" s="123"/>
      <c r="F6" s="123"/>
      <c r="G6" s="123"/>
      <c r="H6" s="123"/>
      <c r="I6" s="123"/>
      <c r="J6" s="124"/>
    </row>
    <row r="7" spans="1:11" s="72" customFormat="1">
      <c r="A7" s="122"/>
      <c r="B7" s="123"/>
      <c r="C7" s="123"/>
      <c r="D7" s="123"/>
      <c r="E7" s="123"/>
      <c r="F7" s="123"/>
      <c r="G7" s="123"/>
      <c r="H7" s="123"/>
      <c r="I7" s="123"/>
      <c r="J7" s="124"/>
    </row>
    <row r="8" spans="1:11" s="72" customFormat="1">
      <c r="A8" s="122"/>
      <c r="B8" s="123"/>
      <c r="C8" s="123"/>
      <c r="D8" s="123"/>
      <c r="E8" s="123"/>
      <c r="F8" s="123"/>
      <c r="G8" s="123"/>
      <c r="H8" s="123"/>
      <c r="I8" s="123"/>
      <c r="J8" s="124"/>
    </row>
    <row r="9" spans="1:11" s="72" customFormat="1">
      <c r="A9" s="122"/>
      <c r="B9" s="123"/>
      <c r="C9" s="123"/>
      <c r="D9" s="123"/>
      <c r="E9" s="123"/>
      <c r="F9" s="123"/>
      <c r="G9" s="123"/>
      <c r="H9" s="123"/>
      <c r="I9" s="123"/>
      <c r="J9" s="124"/>
    </row>
    <row r="10" spans="1:11" s="72" customFormat="1">
      <c r="A10" s="122"/>
      <c r="B10" s="123"/>
      <c r="C10" s="123"/>
      <c r="D10" s="123"/>
      <c r="E10" s="123"/>
      <c r="F10" s="123"/>
      <c r="G10" s="123"/>
      <c r="H10" s="123"/>
      <c r="I10" s="123"/>
      <c r="J10" s="124"/>
    </row>
    <row r="11" spans="1:11" s="72" customFormat="1" ht="10.5" customHeight="1">
      <c r="A11" s="122"/>
      <c r="B11" s="123"/>
      <c r="C11" s="123"/>
      <c r="D11" s="123"/>
      <c r="E11" s="123"/>
      <c r="F11" s="123"/>
      <c r="G11" s="123"/>
      <c r="H11" s="123"/>
      <c r="I11" s="123"/>
      <c r="J11" s="124"/>
    </row>
    <row r="12" spans="1:11" s="72" customFormat="1" ht="135.75" hidden="1" customHeight="1">
      <c r="A12" s="125"/>
      <c r="B12" s="126"/>
      <c r="C12" s="126"/>
      <c r="D12" s="126"/>
      <c r="E12" s="126"/>
      <c r="F12" s="126"/>
      <c r="G12" s="126"/>
      <c r="H12" s="126"/>
      <c r="I12" s="126"/>
      <c r="J12" s="127"/>
    </row>
    <row r="13" spans="1:11" s="72" customFormat="1">
      <c r="A13" s="128" t="s">
        <v>2</v>
      </c>
      <c r="B13" s="129"/>
      <c r="C13" s="129"/>
      <c r="D13" s="129"/>
      <c r="E13" s="129"/>
      <c r="F13" s="129"/>
      <c r="G13" s="129"/>
      <c r="H13" s="129"/>
      <c r="I13" s="129"/>
      <c r="J13" s="130"/>
    </row>
    <row r="14" spans="1:11" s="72" customFormat="1">
      <c r="A14" s="131"/>
      <c r="B14" s="132"/>
      <c r="C14" s="132"/>
      <c r="D14" s="132"/>
      <c r="E14" s="132"/>
      <c r="F14" s="132"/>
      <c r="G14" s="132"/>
      <c r="H14" s="132"/>
      <c r="I14" s="132"/>
      <c r="J14" s="133"/>
    </row>
    <row r="15" spans="1:11" s="72" customFormat="1">
      <c r="A15" s="131"/>
      <c r="B15" s="132"/>
      <c r="C15" s="132"/>
      <c r="D15" s="132"/>
      <c r="E15" s="132"/>
      <c r="F15" s="132"/>
      <c r="G15" s="132"/>
      <c r="H15" s="132"/>
      <c r="I15" s="132"/>
      <c r="J15" s="133"/>
    </row>
    <row r="16" spans="1:11" s="72" customFormat="1">
      <c r="A16" s="131"/>
      <c r="B16" s="132"/>
      <c r="C16" s="132"/>
      <c r="D16" s="132"/>
      <c r="E16" s="132"/>
      <c r="F16" s="132"/>
      <c r="G16" s="132"/>
      <c r="H16" s="132"/>
      <c r="I16" s="132"/>
      <c r="J16" s="133"/>
    </row>
    <row r="17" spans="1:10" s="72" customFormat="1" ht="8.25" customHeight="1">
      <c r="A17" s="131"/>
      <c r="B17" s="132"/>
      <c r="C17" s="132"/>
      <c r="D17" s="132"/>
      <c r="E17" s="132"/>
      <c r="F17" s="132"/>
      <c r="G17" s="132"/>
      <c r="H17" s="132"/>
      <c r="I17" s="132"/>
      <c r="J17" s="133"/>
    </row>
    <row r="18" spans="1:10" s="72" customFormat="1" ht="6" customHeight="1">
      <c r="A18" s="134"/>
      <c r="B18" s="135"/>
      <c r="C18" s="135"/>
      <c r="D18" s="135"/>
      <c r="E18" s="135"/>
      <c r="F18" s="135"/>
      <c r="G18" s="135"/>
      <c r="H18" s="135"/>
      <c r="I18" s="135"/>
      <c r="J18" s="136"/>
    </row>
    <row r="19" spans="1:10" s="72" customFormat="1"/>
  </sheetData>
  <mergeCells count="3">
    <mergeCell ref="A1:J1"/>
    <mergeCell ref="A2:J12"/>
    <mergeCell ref="A13:J18"/>
  </mergeCells>
  <pageMargins left="0.70866141732283472" right="0.70866141732283472" top="0.74803149606299213" bottom="0.74803149606299213" header="0.31496062992125984" footer="0.31496062992125984"/>
  <pageSetup paperSize="9" scale="97" orientation="portrait" r:id="rId1"/>
  <headerFooter>
    <oddFooter>&amp;LGVB Europese aanbesteding Operationele autolease en turn-key aflevering&amp;RPagina &amp;P van &amp;N
Printdatum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K29"/>
  <sheetViews>
    <sheetView tabSelected="1" zoomScale="115" zoomScaleNormal="115" workbookViewId="0">
      <selection activeCell="C1" sqref="C1"/>
    </sheetView>
  </sheetViews>
  <sheetFormatPr defaultColWidth="0" defaultRowHeight="12.75" zeroHeight="1"/>
  <cols>
    <col min="1" max="1" width="48.28515625" style="6" customWidth="1"/>
    <col min="2" max="2" width="9.5703125" style="6" customWidth="1"/>
    <col min="3" max="3" width="35.28515625" style="7" customWidth="1"/>
    <col min="4" max="4" width="29.5703125" style="6" customWidth="1"/>
    <col min="5" max="5" width="34.42578125" style="6" customWidth="1"/>
    <col min="6" max="6" width="1.28515625" style="70" customWidth="1"/>
    <col min="7" max="257" width="8.85546875" style="6" hidden="1"/>
    <col min="258" max="258" width="45.140625" style="6" hidden="1"/>
    <col min="259" max="259" width="34.7109375" style="6" hidden="1"/>
    <col min="260" max="513" width="8.85546875" style="6" hidden="1"/>
    <col min="514" max="514" width="45.140625" style="6" hidden="1"/>
    <col min="515" max="515" width="34.7109375" style="6" hidden="1"/>
    <col min="516" max="769" width="8.85546875" style="6" hidden="1"/>
    <col min="770" max="770" width="45.140625" style="6" hidden="1"/>
    <col min="771" max="771" width="34.7109375" style="6" hidden="1"/>
    <col min="772" max="1025" width="8.85546875" style="6" hidden="1"/>
    <col min="1026" max="1026" width="45.140625" style="6" hidden="1"/>
    <col min="1027" max="1027" width="34.7109375" style="6" hidden="1"/>
    <col min="1028" max="1281" width="8.85546875" style="6" hidden="1"/>
    <col min="1282" max="1282" width="45.140625" style="6" hidden="1"/>
    <col min="1283" max="1283" width="34.7109375" style="6" hidden="1"/>
    <col min="1284" max="1537" width="8.85546875" style="6" hidden="1"/>
    <col min="1538" max="1538" width="45.140625" style="6" hidden="1"/>
    <col min="1539" max="1539" width="34.7109375" style="6" hidden="1"/>
    <col min="1540" max="1793" width="8.85546875" style="6" hidden="1"/>
    <col min="1794" max="1794" width="45.140625" style="6" hidden="1"/>
    <col min="1795" max="1795" width="34.7109375" style="6" hidden="1"/>
    <col min="1796" max="2049" width="8.85546875" style="6" hidden="1"/>
    <col min="2050" max="2050" width="45.140625" style="6" hidden="1"/>
    <col min="2051" max="2051" width="34.7109375" style="6" hidden="1"/>
    <col min="2052" max="2305" width="8.85546875" style="6" hidden="1"/>
    <col min="2306" max="2306" width="45.140625" style="6" hidden="1"/>
    <col min="2307" max="2307" width="34.7109375" style="6" hidden="1"/>
    <col min="2308" max="2561" width="8.85546875" style="6" hidden="1"/>
    <col min="2562" max="2562" width="45.140625" style="6" hidden="1"/>
    <col min="2563" max="2563" width="34.7109375" style="6" hidden="1"/>
    <col min="2564" max="2817" width="8.85546875" style="6" hidden="1"/>
    <col min="2818" max="2818" width="45.140625" style="6" hidden="1"/>
    <col min="2819" max="2819" width="34.7109375" style="6" hidden="1"/>
    <col min="2820" max="3073" width="8.85546875" style="6" hidden="1"/>
    <col min="3074" max="3074" width="45.140625" style="6" hidden="1"/>
    <col min="3075" max="3075" width="34.7109375" style="6" hidden="1"/>
    <col min="3076" max="3329" width="8.85546875" style="6" hidden="1"/>
    <col min="3330" max="3330" width="45.140625" style="6" hidden="1"/>
    <col min="3331" max="3331" width="34.7109375" style="6" hidden="1"/>
    <col min="3332" max="3585" width="8.85546875" style="6" hidden="1"/>
    <col min="3586" max="3586" width="45.140625" style="6" hidden="1"/>
    <col min="3587" max="3587" width="34.7109375" style="6" hidden="1"/>
    <col min="3588" max="3841" width="8.85546875" style="6" hidden="1"/>
    <col min="3842" max="3842" width="45.140625" style="6" hidden="1"/>
    <col min="3843" max="3843" width="34.7109375" style="6" hidden="1"/>
    <col min="3844" max="4097" width="8.85546875" style="6" hidden="1"/>
    <col min="4098" max="4098" width="45.140625" style="6" hidden="1"/>
    <col min="4099" max="4099" width="34.7109375" style="6" hidden="1"/>
    <col min="4100" max="4353" width="8.85546875" style="6" hidden="1"/>
    <col min="4354" max="4354" width="45.140625" style="6" hidden="1"/>
    <col min="4355" max="4355" width="34.7109375" style="6" hidden="1"/>
    <col min="4356" max="4609" width="8.85546875" style="6" hidden="1"/>
    <col min="4610" max="4610" width="45.140625" style="6" hidden="1"/>
    <col min="4611" max="4611" width="34.7109375" style="6" hidden="1"/>
    <col min="4612" max="4865" width="8.85546875" style="6" hidden="1"/>
    <col min="4866" max="4866" width="45.140625" style="6" hidden="1"/>
    <col min="4867" max="4867" width="34.7109375" style="6" hidden="1"/>
    <col min="4868" max="5121" width="8.85546875" style="6" hidden="1"/>
    <col min="5122" max="5122" width="45.140625" style="6" hidden="1"/>
    <col min="5123" max="5123" width="34.7109375" style="6" hidden="1"/>
    <col min="5124" max="5377" width="8.85546875" style="6" hidden="1"/>
    <col min="5378" max="5378" width="45.140625" style="6" hidden="1"/>
    <col min="5379" max="5379" width="34.7109375" style="6" hidden="1"/>
    <col min="5380" max="5633" width="8.85546875" style="6" hidden="1"/>
    <col min="5634" max="5634" width="45.140625" style="6" hidden="1"/>
    <col min="5635" max="5635" width="34.7109375" style="6" hidden="1"/>
    <col min="5636" max="5889" width="8.85546875" style="6" hidden="1"/>
    <col min="5890" max="5890" width="45.140625" style="6" hidden="1"/>
    <col min="5891" max="5891" width="34.7109375" style="6" hidden="1"/>
    <col min="5892" max="6145" width="8.85546875" style="6" hidden="1"/>
    <col min="6146" max="6146" width="45.140625" style="6" hidden="1"/>
    <col min="6147" max="6147" width="34.7109375" style="6" hidden="1"/>
    <col min="6148" max="6401" width="8.85546875" style="6" hidden="1"/>
    <col min="6402" max="6402" width="45.140625" style="6" hidden="1"/>
    <col min="6403" max="6403" width="34.7109375" style="6" hidden="1"/>
    <col min="6404" max="6657" width="8.85546875" style="6" hidden="1"/>
    <col min="6658" max="6658" width="45.140625" style="6" hidden="1"/>
    <col min="6659" max="6659" width="34.7109375" style="6" hidden="1"/>
    <col min="6660" max="6913" width="8.85546875" style="6" hidden="1"/>
    <col min="6914" max="6914" width="45.140625" style="6" hidden="1"/>
    <col min="6915" max="6915" width="34.7109375" style="6" hidden="1"/>
    <col min="6916" max="7169" width="8.85546875" style="6" hidden="1"/>
    <col min="7170" max="7170" width="45.140625" style="6" hidden="1"/>
    <col min="7171" max="7171" width="34.7109375" style="6" hidden="1"/>
    <col min="7172" max="7425" width="8.85546875" style="6" hidden="1"/>
    <col min="7426" max="7426" width="45.140625" style="6" hidden="1"/>
    <col min="7427" max="7427" width="34.7109375" style="6" hidden="1"/>
    <col min="7428" max="7681" width="8.85546875" style="6" hidden="1"/>
    <col min="7682" max="7682" width="45.140625" style="6" hidden="1"/>
    <col min="7683" max="7683" width="34.7109375" style="6" hidden="1"/>
    <col min="7684" max="7937" width="8.85546875" style="6" hidden="1"/>
    <col min="7938" max="7938" width="45.140625" style="6" hidden="1"/>
    <col min="7939" max="7939" width="34.7109375" style="6" hidden="1"/>
    <col min="7940" max="8193" width="8.85546875" style="6" hidden="1"/>
    <col min="8194" max="8194" width="45.140625" style="6" hidden="1"/>
    <col min="8195" max="8195" width="34.7109375" style="6" hidden="1"/>
    <col min="8196" max="8449" width="8.85546875" style="6" hidden="1"/>
    <col min="8450" max="8450" width="45.140625" style="6" hidden="1"/>
    <col min="8451" max="8451" width="34.7109375" style="6" hidden="1"/>
    <col min="8452" max="8705" width="8.85546875" style="6" hidden="1"/>
    <col min="8706" max="8706" width="45.140625" style="6" hidden="1"/>
    <col min="8707" max="8707" width="34.7109375" style="6" hidden="1"/>
    <col min="8708" max="8961" width="8.85546875" style="6" hidden="1"/>
    <col min="8962" max="8962" width="45.140625" style="6" hidden="1"/>
    <col min="8963" max="8963" width="34.7109375" style="6" hidden="1"/>
    <col min="8964" max="9217" width="8.85546875" style="6" hidden="1"/>
    <col min="9218" max="9218" width="45.140625" style="6" hidden="1"/>
    <col min="9219" max="9219" width="34.7109375" style="6" hidden="1"/>
    <col min="9220" max="9473" width="8.85546875" style="6" hidden="1"/>
    <col min="9474" max="9474" width="45.140625" style="6" hidden="1"/>
    <col min="9475" max="9475" width="34.7109375" style="6" hidden="1"/>
    <col min="9476" max="9729" width="8.85546875" style="6" hidden="1"/>
    <col min="9730" max="9730" width="45.140625" style="6" hidden="1"/>
    <col min="9731" max="9731" width="34.7109375" style="6" hidden="1"/>
    <col min="9732" max="9985" width="8.85546875" style="6" hidden="1"/>
    <col min="9986" max="9986" width="45.140625" style="6" hidden="1"/>
    <col min="9987" max="9987" width="34.7109375" style="6" hidden="1"/>
    <col min="9988" max="10241" width="8.85546875" style="6" hidden="1"/>
    <col min="10242" max="10242" width="45.140625" style="6" hidden="1"/>
    <col min="10243" max="10243" width="34.7109375" style="6" hidden="1"/>
    <col min="10244" max="10497" width="8.85546875" style="6" hidden="1"/>
    <col min="10498" max="10498" width="45.140625" style="6" hidden="1"/>
    <col min="10499" max="10499" width="34.7109375" style="6" hidden="1"/>
    <col min="10500" max="10753" width="8.85546875" style="6" hidden="1"/>
    <col min="10754" max="10754" width="45.140625" style="6" hidden="1"/>
    <col min="10755" max="10755" width="34.7109375" style="6" hidden="1"/>
    <col min="10756" max="11009" width="8.85546875" style="6" hidden="1"/>
    <col min="11010" max="11010" width="45.140625" style="6" hidden="1"/>
    <col min="11011" max="11011" width="34.7109375" style="6" hidden="1"/>
    <col min="11012" max="11265" width="8.85546875" style="6" hidden="1"/>
    <col min="11266" max="11266" width="45.140625" style="6" hidden="1"/>
    <col min="11267" max="11267" width="34.7109375" style="6" hidden="1"/>
    <col min="11268" max="11521" width="8.85546875" style="6" hidden="1"/>
    <col min="11522" max="11522" width="45.140625" style="6" hidden="1"/>
    <col min="11523" max="11523" width="34.7109375" style="6" hidden="1"/>
    <col min="11524" max="11777" width="8.85546875" style="6" hidden="1"/>
    <col min="11778" max="11778" width="45.140625" style="6" hidden="1"/>
    <col min="11779" max="11779" width="34.7109375" style="6" hidden="1"/>
    <col min="11780" max="12033" width="8.85546875" style="6" hidden="1"/>
    <col min="12034" max="12034" width="45.140625" style="6" hidden="1"/>
    <col min="12035" max="12035" width="34.7109375" style="6" hidden="1"/>
    <col min="12036" max="12289" width="8.85546875" style="6" hidden="1"/>
    <col min="12290" max="12290" width="45.140625" style="6" hidden="1"/>
    <col min="12291" max="12291" width="34.7109375" style="6" hidden="1"/>
    <col min="12292" max="12545" width="8.85546875" style="6" hidden="1"/>
    <col min="12546" max="12546" width="45.140625" style="6" hidden="1"/>
    <col min="12547" max="12547" width="34.7109375" style="6" hidden="1"/>
    <col min="12548" max="12801" width="8.85546875" style="6" hidden="1"/>
    <col min="12802" max="12802" width="45.140625" style="6" hidden="1"/>
    <col min="12803" max="12803" width="34.7109375" style="6" hidden="1"/>
    <col min="12804" max="13057" width="8.85546875" style="6" hidden="1"/>
    <col min="13058" max="13058" width="45.140625" style="6" hidden="1"/>
    <col min="13059" max="13059" width="34.7109375" style="6" hidden="1"/>
    <col min="13060" max="13313" width="8.85546875" style="6" hidden="1"/>
    <col min="13314" max="13314" width="45.140625" style="6" hidden="1"/>
    <col min="13315" max="13315" width="34.7109375" style="6" hidden="1"/>
    <col min="13316" max="13569" width="8.85546875" style="6" hidden="1"/>
    <col min="13570" max="13570" width="45.140625" style="6" hidden="1"/>
    <col min="13571" max="13571" width="34.7109375" style="6" hidden="1"/>
    <col min="13572" max="13825" width="8.85546875" style="6" hidden="1"/>
    <col min="13826" max="13826" width="45.140625" style="6" hidden="1"/>
    <col min="13827" max="13827" width="34.7109375" style="6" hidden="1"/>
    <col min="13828" max="14081" width="8.85546875" style="6" hidden="1"/>
    <col min="14082" max="14082" width="45.140625" style="6" hidden="1"/>
    <col min="14083" max="14083" width="34.7109375" style="6" hidden="1"/>
    <col min="14084" max="14337" width="8.85546875" style="6" hidden="1"/>
    <col min="14338" max="14338" width="45.140625" style="6" hidden="1"/>
    <col min="14339" max="14339" width="34.7109375" style="6" hidden="1"/>
    <col min="14340" max="14593" width="8.85546875" style="6" hidden="1"/>
    <col min="14594" max="14594" width="45.140625" style="6" hidden="1"/>
    <col min="14595" max="14595" width="34.7109375" style="6" hidden="1"/>
    <col min="14596" max="14849" width="8.85546875" style="6" hidden="1"/>
    <col min="14850" max="14850" width="45.140625" style="6" hidden="1"/>
    <col min="14851" max="14851" width="34.7109375" style="6" hidden="1"/>
    <col min="14852" max="15105" width="8.85546875" style="6" hidden="1"/>
    <col min="15106" max="15106" width="45.140625" style="6" hidden="1"/>
    <col min="15107" max="15107" width="34.7109375" style="6" hidden="1"/>
    <col min="15108" max="15361" width="8.85546875" style="6" hidden="1"/>
    <col min="15362" max="15362" width="45.140625" style="6" hidden="1"/>
    <col min="15363" max="15363" width="34.7109375" style="6" hidden="1"/>
    <col min="15364" max="15617" width="8.85546875" style="6" hidden="1"/>
    <col min="15618" max="15618" width="45.140625" style="6" hidden="1"/>
    <col min="15619" max="15619" width="34.7109375" style="6" hidden="1"/>
    <col min="15620" max="15873" width="8.85546875" style="6" hidden="1"/>
    <col min="15874" max="15874" width="45.140625" style="6" hidden="1"/>
    <col min="15875" max="15875" width="34.7109375" style="6" hidden="1"/>
    <col min="15876" max="16129" width="8.85546875" style="6" hidden="1"/>
    <col min="16130" max="16130" width="45.140625" style="6" hidden="1"/>
    <col min="16131" max="16131" width="34.7109375" style="6" hidden="1"/>
    <col min="16132" max="16384" width="8.85546875" style="6" hidden="1"/>
  </cols>
  <sheetData>
    <row r="1" spans="1:7" ht="20.25">
      <c r="A1" s="66" t="s">
        <v>3</v>
      </c>
      <c r="B1" s="66"/>
      <c r="C1" s="67"/>
      <c r="D1" s="68"/>
      <c r="E1" s="90" t="s">
        <v>4</v>
      </c>
      <c r="F1" s="91"/>
      <c r="G1" s="92"/>
    </row>
    <row r="2" spans="1:7" ht="13.5" thickBot="1">
      <c r="A2" s="69"/>
      <c r="B2" s="69"/>
      <c r="C2" s="67"/>
      <c r="D2" s="68"/>
      <c r="E2" s="91"/>
      <c r="F2" s="91"/>
      <c r="G2" s="92"/>
    </row>
    <row r="3" spans="1:7" ht="15" customHeight="1" thickBot="1">
      <c r="A3" s="156" t="s">
        <v>5</v>
      </c>
      <c r="B3" s="157"/>
      <c r="C3" s="65" t="s">
        <v>6</v>
      </c>
      <c r="D3" s="65" t="s">
        <v>7</v>
      </c>
      <c r="E3" s="91"/>
      <c r="F3" s="91"/>
      <c r="G3" s="92"/>
    </row>
    <row r="4" spans="1:7">
      <c r="A4" s="141" t="s">
        <v>8</v>
      </c>
      <c r="B4" s="142"/>
      <c r="C4" s="93">
        <v>0</v>
      </c>
      <c r="D4" s="93">
        <v>0</v>
      </c>
      <c r="E4" s="94" t="s">
        <v>9</v>
      </c>
      <c r="F4" s="91"/>
      <c r="G4" s="1"/>
    </row>
    <row r="5" spans="1:7">
      <c r="A5" s="141" t="s">
        <v>10</v>
      </c>
      <c r="B5" s="142"/>
      <c r="C5" s="93">
        <v>0</v>
      </c>
      <c r="D5" s="93">
        <v>0</v>
      </c>
      <c r="E5" s="95" t="s">
        <v>9</v>
      </c>
      <c r="F5" s="91"/>
      <c r="G5" s="92"/>
    </row>
    <row r="6" spans="1:7">
      <c r="A6" s="141" t="s">
        <v>11</v>
      </c>
      <c r="B6" s="142"/>
      <c r="C6" s="93">
        <v>0</v>
      </c>
      <c r="D6" s="93">
        <v>0</v>
      </c>
      <c r="E6" s="95" t="s">
        <v>9</v>
      </c>
      <c r="F6" s="91"/>
      <c r="G6" s="1"/>
    </row>
    <row r="7" spans="1:7">
      <c r="A7" s="141" t="s">
        <v>12</v>
      </c>
      <c r="B7" s="142"/>
      <c r="C7" s="93">
        <v>0</v>
      </c>
      <c r="D7" s="93">
        <v>0</v>
      </c>
      <c r="E7" s="95" t="s">
        <v>9</v>
      </c>
      <c r="F7" s="91"/>
      <c r="G7" s="92"/>
    </row>
    <row r="8" spans="1:7">
      <c r="A8" s="141" t="s">
        <v>13</v>
      </c>
      <c r="B8" s="142"/>
      <c r="C8" s="96">
        <f>('2. Deeloplossing'!C6/5)+('2. Deeloplossing'!C9/5)+('2. Deeloplossing'!C16*12)+'2. Deeloplossing'!C31+'2. Deeloplossing'!C23</f>
        <v>0</v>
      </c>
      <c r="D8" s="96">
        <f>('2. Deeloplossing'!C6/6)+('2. Deeloplossing'!C9/6)+('2. Deeloplossing'!C16*12)+'2. Deeloplossing'!C31+'2. Deeloplossing'!C23</f>
        <v>0</v>
      </c>
      <c r="E8" s="95" t="s">
        <v>14</v>
      </c>
      <c r="F8" s="91"/>
      <c r="G8" s="92"/>
    </row>
    <row r="9" spans="1:7">
      <c r="A9" s="141" t="s">
        <v>15</v>
      </c>
      <c r="B9" s="142"/>
      <c r="C9" s="97">
        <v>0</v>
      </c>
      <c r="D9" s="97">
        <v>0</v>
      </c>
      <c r="E9" s="95" t="s">
        <v>9</v>
      </c>
      <c r="F9" s="91"/>
      <c r="G9" s="92"/>
    </row>
    <row r="10" spans="1:7">
      <c r="A10" s="141" t="s">
        <v>16</v>
      </c>
      <c r="B10" s="142"/>
      <c r="C10" s="98"/>
      <c r="D10" s="99">
        <v>0</v>
      </c>
      <c r="E10" s="100" t="s">
        <v>17</v>
      </c>
      <c r="F10" s="91"/>
      <c r="G10" s="92"/>
    </row>
    <row r="11" spans="1:7" ht="13.5" thickBot="1">
      <c r="A11" s="101" t="s">
        <v>18</v>
      </c>
      <c r="B11" s="102">
        <v>0</v>
      </c>
      <c r="C11" s="103">
        <f>SUM(C4:C9)*(B11)</f>
        <v>0</v>
      </c>
      <c r="D11" s="103">
        <f>SUM(D4:D9)*B11</f>
        <v>0</v>
      </c>
      <c r="E11" s="100" t="s">
        <v>19</v>
      </c>
      <c r="F11" s="91"/>
      <c r="G11" s="92"/>
    </row>
    <row r="12" spans="1:7" ht="15" customHeight="1" thickBot="1">
      <c r="A12" s="143" t="s">
        <v>20</v>
      </c>
      <c r="B12" s="144"/>
      <c r="C12" s="64">
        <f>(SUM(C4:C9)+C11)</f>
        <v>0</v>
      </c>
      <c r="D12" s="64">
        <f>(SUM(D4:D10)+D11)</f>
        <v>0</v>
      </c>
      <c r="E12" s="104" t="s">
        <v>9</v>
      </c>
      <c r="F12" s="91"/>
      <c r="G12" s="92"/>
    </row>
    <row r="13" spans="1:7" ht="13.5" thickBot="1">
      <c r="A13" s="69"/>
      <c r="B13" s="69"/>
      <c r="C13" s="67"/>
      <c r="D13" s="67"/>
      <c r="E13" s="91"/>
      <c r="F13" s="91"/>
      <c r="G13" s="92"/>
    </row>
    <row r="14" spans="1:7" ht="15" customHeight="1" thickBot="1">
      <c r="A14" s="156" t="s">
        <v>21</v>
      </c>
      <c r="B14" s="157"/>
      <c r="C14" s="65" t="s">
        <v>6</v>
      </c>
      <c r="D14" s="65" t="s">
        <v>7</v>
      </c>
      <c r="E14" s="91"/>
      <c r="F14" s="91"/>
      <c r="G14" s="92"/>
    </row>
    <row r="15" spans="1:7">
      <c r="A15" s="141" t="s">
        <v>22</v>
      </c>
      <c r="B15" s="142"/>
      <c r="C15" s="105">
        <f>SUM('1. Leasevoertuigen'!P4:P37)</f>
        <v>0</v>
      </c>
      <c r="D15" s="106">
        <f>SUM('1. Leasevoertuigen'!P41:P53)</f>
        <v>0</v>
      </c>
      <c r="E15" s="107" t="s">
        <v>23</v>
      </c>
      <c r="F15" s="91"/>
      <c r="G15" s="92"/>
    </row>
    <row r="16" spans="1:7">
      <c r="A16" s="141" t="s">
        <v>24</v>
      </c>
      <c r="B16" s="142"/>
      <c r="C16" s="105">
        <f>SUM('1. Leasevoertuigen'!AC4:AD37)</f>
        <v>0</v>
      </c>
      <c r="D16" s="106">
        <f>SUM('1. Leasevoertuigen'!AC41:AD53)</f>
        <v>0</v>
      </c>
      <c r="E16" s="108" t="s">
        <v>23</v>
      </c>
      <c r="F16" s="91"/>
      <c r="G16" s="92"/>
    </row>
    <row r="17" spans="1:11" ht="13.5" thickBot="1">
      <c r="A17" s="145" t="s">
        <v>25</v>
      </c>
      <c r="B17" s="146"/>
      <c r="C17" s="103">
        <f>SUM('1. Leasevoertuigen'!AE4:AF37)</f>
        <v>0</v>
      </c>
      <c r="D17" s="109">
        <f>SUM('1. Leasevoertuigen'!AE41:AF53)</f>
        <v>0</v>
      </c>
      <c r="E17" s="110" t="s">
        <v>23</v>
      </c>
      <c r="F17" s="91"/>
      <c r="G17" s="92"/>
      <c r="H17" s="92"/>
      <c r="I17" s="92"/>
      <c r="J17" s="92"/>
      <c r="K17" s="92"/>
    </row>
    <row r="18" spans="1:11" ht="15" customHeight="1" thickBot="1">
      <c r="A18" s="143" t="s">
        <v>26</v>
      </c>
      <c r="B18" s="144"/>
      <c r="C18" s="64">
        <f>SUM(C15:C17)</f>
        <v>0</v>
      </c>
      <c r="D18" s="64">
        <f>SUM(D15:D17)</f>
        <v>0</v>
      </c>
      <c r="E18" s="111" t="s">
        <v>23</v>
      </c>
      <c r="F18" s="91"/>
      <c r="G18" s="92"/>
      <c r="H18" s="92"/>
      <c r="I18" s="92"/>
      <c r="J18" s="92"/>
      <c r="K18" s="92"/>
    </row>
    <row r="19" spans="1:11">
      <c r="A19" s="69"/>
      <c r="B19" s="69"/>
      <c r="C19" s="71"/>
      <c r="D19" s="91"/>
      <c r="E19" s="68"/>
      <c r="F19" s="91"/>
      <c r="G19" s="92"/>
      <c r="H19" s="92"/>
      <c r="I19" s="92"/>
      <c r="J19" s="92"/>
      <c r="K19" s="92"/>
    </row>
    <row r="20" spans="1:11" ht="13.5" thickBot="1">
      <c r="A20" s="91"/>
      <c r="B20" s="91"/>
      <c r="C20" s="112"/>
      <c r="D20" s="91"/>
      <c r="E20" s="91"/>
      <c r="F20" s="91"/>
      <c r="G20" s="92"/>
      <c r="H20" s="92"/>
      <c r="I20" s="92"/>
      <c r="J20" s="92"/>
      <c r="K20" s="5"/>
    </row>
    <row r="21" spans="1:11" ht="15" customHeight="1" thickBot="1">
      <c r="A21" s="2" t="s">
        <v>27</v>
      </c>
      <c r="B21" s="139"/>
      <c r="C21" s="140"/>
      <c r="D21" s="91"/>
      <c r="E21" s="91"/>
      <c r="F21" s="91"/>
      <c r="G21" s="92"/>
      <c r="H21" s="92"/>
      <c r="I21" s="92"/>
      <c r="J21" s="92"/>
      <c r="K21" s="3"/>
    </row>
    <row r="22" spans="1:11" ht="14.45" customHeight="1">
      <c r="A22" s="147" t="s">
        <v>28</v>
      </c>
      <c r="B22" s="150"/>
      <c r="C22" s="151"/>
      <c r="D22" s="91"/>
      <c r="E22" s="91"/>
      <c r="F22" s="91"/>
      <c r="G22" s="92"/>
      <c r="H22" s="92"/>
      <c r="I22" s="92"/>
      <c r="J22" s="92"/>
      <c r="K22" s="5"/>
    </row>
    <row r="23" spans="1:11" ht="14.45" customHeight="1">
      <c r="A23" s="148"/>
      <c r="B23" s="152"/>
      <c r="C23" s="153"/>
      <c r="D23" s="91"/>
      <c r="E23" s="91"/>
      <c r="F23" s="91"/>
      <c r="G23" s="92"/>
      <c r="H23" s="92"/>
      <c r="I23" s="92"/>
      <c r="J23" s="92"/>
      <c r="K23" s="5"/>
    </row>
    <row r="24" spans="1:11" ht="30.75" customHeight="1" thickBot="1">
      <c r="A24" s="149"/>
      <c r="B24" s="154"/>
      <c r="C24" s="155"/>
      <c r="D24" s="91"/>
      <c r="E24" s="91"/>
      <c r="F24" s="91"/>
      <c r="G24" s="92"/>
      <c r="H24" s="92"/>
      <c r="I24" s="92"/>
      <c r="J24" s="92"/>
      <c r="K24" s="5"/>
    </row>
    <row r="25" spans="1:11" ht="15" customHeight="1" thickBot="1">
      <c r="A25" s="4" t="s">
        <v>29</v>
      </c>
      <c r="B25" s="137"/>
      <c r="C25" s="138"/>
      <c r="D25" s="91"/>
      <c r="E25" s="91"/>
      <c r="F25" s="91"/>
      <c r="G25" s="92"/>
      <c r="H25" s="92"/>
      <c r="I25" s="92"/>
      <c r="J25" s="92"/>
      <c r="K25" s="5"/>
    </row>
    <row r="26" spans="1:11" ht="15" customHeight="1" thickBot="1">
      <c r="A26" s="4" t="s">
        <v>30</v>
      </c>
      <c r="B26" s="137"/>
      <c r="C26" s="138"/>
      <c r="D26" s="91"/>
      <c r="E26" s="91"/>
      <c r="F26" s="91"/>
      <c r="G26" s="92"/>
      <c r="H26" s="92"/>
      <c r="I26" s="92"/>
      <c r="J26" s="92"/>
      <c r="K26" s="3"/>
    </row>
    <row r="27" spans="1:11" ht="15" customHeight="1" thickBot="1">
      <c r="A27" s="4" t="s">
        <v>31</v>
      </c>
      <c r="B27" s="137"/>
      <c r="C27" s="138"/>
      <c r="D27" s="91"/>
      <c r="E27" s="91"/>
      <c r="F27" s="91"/>
      <c r="G27" s="92"/>
      <c r="H27" s="92"/>
      <c r="I27" s="92"/>
      <c r="J27" s="92"/>
      <c r="K27" s="5"/>
    </row>
    <row r="28" spans="1:11">
      <c r="A28" s="91"/>
      <c r="B28" s="91"/>
      <c r="C28" s="112"/>
      <c r="D28" s="91"/>
      <c r="E28" s="91"/>
      <c r="F28" s="91"/>
      <c r="G28" s="92"/>
      <c r="H28" s="92"/>
      <c r="I28" s="92"/>
      <c r="J28" s="92"/>
      <c r="K28" s="5"/>
    </row>
    <row r="29" spans="1:11">
      <c r="A29" s="91"/>
      <c r="B29" s="91"/>
      <c r="C29" s="112"/>
      <c r="D29" s="91"/>
      <c r="E29" s="91"/>
      <c r="F29" s="91"/>
      <c r="G29" s="92"/>
      <c r="H29" s="92"/>
      <c r="I29" s="92"/>
      <c r="J29" s="92"/>
      <c r="K29" s="92"/>
    </row>
  </sheetData>
  <mergeCells count="20">
    <mergeCell ref="A3:B3"/>
    <mergeCell ref="A6:B6"/>
    <mergeCell ref="A5:B5"/>
    <mergeCell ref="A4:B4"/>
    <mergeCell ref="B27:C27"/>
    <mergeCell ref="B26:C26"/>
    <mergeCell ref="B25:C25"/>
    <mergeCell ref="B21:C21"/>
    <mergeCell ref="A7:B7"/>
    <mergeCell ref="A18:B18"/>
    <mergeCell ref="A12:B12"/>
    <mergeCell ref="A17:B17"/>
    <mergeCell ref="A16:B16"/>
    <mergeCell ref="A10:B10"/>
    <mergeCell ref="A15:B15"/>
    <mergeCell ref="A9:B9"/>
    <mergeCell ref="A8:B8"/>
    <mergeCell ref="A22:A24"/>
    <mergeCell ref="B22:C24"/>
    <mergeCell ref="A14:B14"/>
  </mergeCells>
  <dataValidations count="1">
    <dataValidation type="decimal" allowBlank="1" showInputMessage="1" showErrorMessage="1" sqref="C4:D7 C9:D10" xr:uid="{00000000-0002-0000-0100-000000000000}">
      <formula1>-100</formula1>
      <formula2>9999</formula2>
    </dataValidation>
  </dataValidations>
  <pageMargins left="0.70866141732283472" right="0.70866141732283472" top="0.74803149606299213" bottom="0.74803149606299213" header="0.31496062992125984" footer="0.31496062992125984"/>
  <pageSetup paperSize="9" scale="91" orientation="landscape" r:id="rId1"/>
  <headerFooter>
    <oddFooter>&amp;LGVB Europese aanbesteding Operationele autolease en turn-key aflevering&amp;RPagina &amp;P van &amp;N
Printdatum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48"/>
  <sheetViews>
    <sheetView zoomScale="90" zoomScaleNormal="90" workbookViewId="0">
      <pane ySplit="3" topLeftCell="A42" activePane="bottomLeft" state="frozen"/>
      <selection activeCell="A2" sqref="A2:J12"/>
      <selection pane="bottomLeft" activeCell="E41" sqref="E41"/>
    </sheetView>
  </sheetViews>
  <sheetFormatPr defaultColWidth="8.85546875" defaultRowHeight="14.25"/>
  <cols>
    <col min="1" max="1" width="15" style="11" bestFit="1" customWidth="1"/>
    <col min="2" max="2" width="15.42578125" style="9" bestFit="1" customWidth="1"/>
    <col min="3" max="3" width="24.5703125" style="10" bestFit="1" customWidth="1"/>
    <col min="4" max="4" width="64.42578125" style="9" bestFit="1" customWidth="1"/>
    <col min="5" max="5" width="10.42578125" style="11" customWidth="1"/>
    <col min="6" max="6" width="15" style="9" bestFit="1" customWidth="1"/>
    <col min="7" max="7" width="9.85546875" style="11" bestFit="1" customWidth="1"/>
    <col min="8" max="8" width="9.140625" style="12" customWidth="1"/>
    <col min="9" max="9" width="13.7109375" style="35" bestFit="1" customWidth="1"/>
    <col min="10" max="10" width="20.7109375" style="35" customWidth="1"/>
    <col min="11" max="16" width="14.5703125" style="35" customWidth="1"/>
    <col min="17" max="17" width="2.85546875" style="37" customWidth="1"/>
    <col min="18" max="25" width="14.5703125" style="35" customWidth="1"/>
    <col min="26" max="26" width="2.85546875" style="37" customWidth="1"/>
    <col min="27" max="30" width="14.5703125" style="35" customWidth="1"/>
    <col min="31" max="32" width="15.5703125" style="35" customWidth="1"/>
    <col min="33" max="33" width="2.85546875" style="37" customWidth="1"/>
    <col min="34" max="38" width="14.5703125" style="35" customWidth="1"/>
    <col min="39" max="16384" width="8.85546875" style="9"/>
  </cols>
  <sheetData>
    <row r="1" spans="1:38" ht="20.25">
      <c r="A1" s="8" t="s">
        <v>32</v>
      </c>
      <c r="D1" s="90" t="s">
        <v>4</v>
      </c>
      <c r="I1" s="13"/>
      <c r="J1" s="14"/>
      <c r="K1" s="14"/>
      <c r="L1" s="14"/>
      <c r="M1" s="14"/>
      <c r="N1" s="14"/>
      <c r="O1" s="14"/>
      <c r="P1" s="14"/>
      <c r="Q1" s="9"/>
      <c r="R1" s="14"/>
      <c r="S1" s="14"/>
      <c r="T1" s="14"/>
      <c r="U1" s="14"/>
      <c r="V1" s="14"/>
      <c r="W1" s="14"/>
      <c r="X1" s="14"/>
      <c r="Y1" s="14"/>
      <c r="Z1" s="9"/>
      <c r="AA1" s="14"/>
      <c r="AB1" s="14"/>
      <c r="AC1" s="14"/>
      <c r="AD1" s="14"/>
      <c r="AE1" s="14"/>
      <c r="AF1" s="14"/>
      <c r="AG1" s="9"/>
      <c r="AH1" s="14"/>
      <c r="AI1" s="14"/>
      <c r="AJ1" s="14"/>
      <c r="AK1" s="14"/>
      <c r="AL1" s="14"/>
    </row>
    <row r="2" spans="1:38" s="15" customFormat="1" ht="15">
      <c r="A2" s="38" t="s">
        <v>33</v>
      </c>
      <c r="C2" s="16"/>
      <c r="E2" s="17"/>
      <c r="G2" s="17"/>
      <c r="H2" s="18"/>
      <c r="I2" s="19"/>
      <c r="J2" s="162" t="s">
        <v>34</v>
      </c>
      <c r="K2" s="162"/>
      <c r="L2" s="162"/>
      <c r="M2" s="162"/>
      <c r="N2" s="162"/>
      <c r="O2" s="162"/>
      <c r="P2" s="162"/>
      <c r="R2" s="159" t="s">
        <v>35</v>
      </c>
      <c r="S2" s="160"/>
      <c r="T2" s="160"/>
      <c r="U2" s="160"/>
      <c r="V2" s="160"/>
      <c r="W2" s="160"/>
      <c r="X2" s="160"/>
      <c r="Y2" s="161"/>
      <c r="AA2" s="158" t="s">
        <v>36</v>
      </c>
      <c r="AB2" s="158"/>
      <c r="AC2" s="158"/>
      <c r="AD2" s="158"/>
      <c r="AE2" s="158"/>
      <c r="AF2" s="158"/>
      <c r="AH2" s="162" t="s">
        <v>37</v>
      </c>
      <c r="AI2" s="162"/>
      <c r="AJ2" s="162"/>
      <c r="AK2" s="162"/>
      <c r="AL2" s="162"/>
    </row>
    <row r="3" spans="1:38" s="28" customFormat="1" ht="63.75">
      <c r="A3" s="20" t="s">
        <v>38</v>
      </c>
      <c r="B3" s="21" t="s">
        <v>39</v>
      </c>
      <c r="C3" s="21" t="s">
        <v>40</v>
      </c>
      <c r="D3" s="21" t="s">
        <v>41</v>
      </c>
      <c r="E3" s="20" t="s">
        <v>42</v>
      </c>
      <c r="F3" s="21" t="s">
        <v>43</v>
      </c>
      <c r="G3" s="20" t="s">
        <v>44</v>
      </c>
      <c r="H3" s="22" t="s">
        <v>45</v>
      </c>
      <c r="I3" s="23" t="s">
        <v>46</v>
      </c>
      <c r="J3" s="24" t="s">
        <v>47</v>
      </c>
      <c r="K3" s="24" t="s">
        <v>48</v>
      </c>
      <c r="L3" s="25" t="s">
        <v>49</v>
      </c>
      <c r="M3" s="25" t="s">
        <v>50</v>
      </c>
      <c r="N3" s="24" t="s">
        <v>51</v>
      </c>
      <c r="O3" s="24" t="s">
        <v>52</v>
      </c>
      <c r="P3" s="24" t="s">
        <v>53</v>
      </c>
      <c r="Q3" s="26" t="s">
        <v>54</v>
      </c>
      <c r="R3" s="24" t="s">
        <v>55</v>
      </c>
      <c r="S3" s="24" t="s">
        <v>56</v>
      </c>
      <c r="T3" s="24" t="s">
        <v>57</v>
      </c>
      <c r="U3" s="24" t="s">
        <v>58</v>
      </c>
      <c r="V3" s="24" t="s">
        <v>59</v>
      </c>
      <c r="W3" s="24" t="s">
        <v>60</v>
      </c>
      <c r="X3" s="24" t="s">
        <v>61</v>
      </c>
      <c r="Y3" s="27" t="s">
        <v>62</v>
      </c>
      <c r="Z3" s="26" t="s">
        <v>54</v>
      </c>
      <c r="AA3" s="24" t="s">
        <v>63</v>
      </c>
      <c r="AB3" s="24" t="s">
        <v>64</v>
      </c>
      <c r="AC3" s="24" t="s">
        <v>65</v>
      </c>
      <c r="AD3" s="24" t="s">
        <v>66</v>
      </c>
      <c r="AE3" s="24" t="s">
        <v>67</v>
      </c>
      <c r="AF3" s="24" t="s">
        <v>68</v>
      </c>
      <c r="AG3" s="26" t="s">
        <v>54</v>
      </c>
      <c r="AH3" s="24" t="s">
        <v>69</v>
      </c>
      <c r="AI3" s="24" t="s">
        <v>70</v>
      </c>
      <c r="AJ3" s="24" t="s">
        <v>71</v>
      </c>
      <c r="AK3" s="24" t="s">
        <v>72</v>
      </c>
      <c r="AL3" s="24" t="s">
        <v>73</v>
      </c>
    </row>
    <row r="4" spans="1:38">
      <c r="A4" s="11">
        <v>8343765</v>
      </c>
      <c r="B4" s="10" t="s">
        <v>74</v>
      </c>
      <c r="C4" s="10" t="s">
        <v>75</v>
      </c>
      <c r="D4" s="9" t="s">
        <v>76</v>
      </c>
      <c r="E4" s="11">
        <v>0</v>
      </c>
      <c r="F4" s="9" t="s">
        <v>77</v>
      </c>
      <c r="G4" s="11">
        <v>60</v>
      </c>
      <c r="H4" s="29">
        <v>25000</v>
      </c>
      <c r="I4" s="30">
        <v>44033</v>
      </c>
      <c r="J4" s="31">
        <v>0</v>
      </c>
      <c r="K4" s="31">
        <v>0</v>
      </c>
      <c r="L4" s="32" t="s">
        <v>78</v>
      </c>
      <c r="M4" s="32" t="s">
        <v>78</v>
      </c>
      <c r="N4" s="32" t="s">
        <v>78</v>
      </c>
      <c r="O4" s="31">
        <v>0</v>
      </c>
      <c r="P4" s="31">
        <v>0</v>
      </c>
      <c r="Q4" s="33"/>
      <c r="R4" s="31">
        <v>0</v>
      </c>
      <c r="S4" s="31">
        <v>0</v>
      </c>
      <c r="T4" s="31">
        <v>0</v>
      </c>
      <c r="U4" s="31">
        <v>0</v>
      </c>
      <c r="V4" s="31">
        <v>0</v>
      </c>
      <c r="W4" s="31">
        <v>0</v>
      </c>
      <c r="X4" s="31">
        <v>0</v>
      </c>
      <c r="Y4" s="31">
        <v>0</v>
      </c>
      <c r="Z4" s="33"/>
      <c r="AA4" s="31">
        <v>0</v>
      </c>
      <c r="AB4" s="31">
        <v>0</v>
      </c>
      <c r="AC4" s="31">
        <v>0</v>
      </c>
      <c r="AD4" s="31">
        <v>0</v>
      </c>
      <c r="AE4" s="31">
        <v>0</v>
      </c>
      <c r="AF4" s="31">
        <v>0</v>
      </c>
      <c r="AG4" s="33"/>
      <c r="AH4" s="31">
        <v>0</v>
      </c>
      <c r="AI4" s="31">
        <v>0</v>
      </c>
      <c r="AJ4" s="31">
        <v>0</v>
      </c>
      <c r="AK4" s="31">
        <v>0</v>
      </c>
      <c r="AL4" s="31">
        <v>0</v>
      </c>
    </row>
    <row r="5" spans="1:38">
      <c r="A5" s="11">
        <v>8204132</v>
      </c>
      <c r="B5" s="10" t="s">
        <v>79</v>
      </c>
      <c r="C5" s="10" t="s">
        <v>80</v>
      </c>
      <c r="D5" s="9" t="s">
        <v>81</v>
      </c>
      <c r="E5" s="11">
        <v>0</v>
      </c>
      <c r="F5" s="9" t="s">
        <v>77</v>
      </c>
      <c r="G5" s="11">
        <v>60</v>
      </c>
      <c r="H5" s="29">
        <v>25000</v>
      </c>
      <c r="I5" s="81">
        <v>42900</v>
      </c>
      <c r="J5" s="31">
        <v>0</v>
      </c>
      <c r="K5" s="31">
        <v>0</v>
      </c>
      <c r="L5" s="32" t="s">
        <v>78</v>
      </c>
      <c r="M5" s="32" t="s">
        <v>78</v>
      </c>
      <c r="N5" s="32" t="s">
        <v>78</v>
      </c>
      <c r="O5" s="31">
        <v>0</v>
      </c>
      <c r="P5" s="31">
        <v>0</v>
      </c>
      <c r="Q5" s="33"/>
      <c r="R5" s="31">
        <v>0</v>
      </c>
      <c r="S5" s="31">
        <v>0</v>
      </c>
      <c r="T5" s="31">
        <v>0</v>
      </c>
      <c r="U5" s="31">
        <v>0</v>
      </c>
      <c r="V5" s="31">
        <v>0</v>
      </c>
      <c r="W5" s="31">
        <v>0</v>
      </c>
      <c r="X5" s="31">
        <v>0</v>
      </c>
      <c r="Y5" s="31">
        <v>0</v>
      </c>
      <c r="Z5" s="33"/>
      <c r="AA5" s="31">
        <v>0</v>
      </c>
      <c r="AB5" s="31">
        <v>0</v>
      </c>
      <c r="AC5" s="31">
        <v>0</v>
      </c>
      <c r="AD5" s="31">
        <v>0</v>
      </c>
      <c r="AE5" s="31">
        <v>0</v>
      </c>
      <c r="AF5" s="31">
        <v>0</v>
      </c>
      <c r="AG5" s="33"/>
      <c r="AH5" s="31">
        <v>0</v>
      </c>
      <c r="AI5" s="31">
        <v>0</v>
      </c>
      <c r="AJ5" s="31">
        <v>0</v>
      </c>
      <c r="AK5" s="31">
        <v>0</v>
      </c>
      <c r="AL5" s="31">
        <v>0</v>
      </c>
    </row>
    <row r="6" spans="1:38">
      <c r="A6" s="11">
        <v>8271914</v>
      </c>
      <c r="B6" s="10" t="s">
        <v>82</v>
      </c>
      <c r="C6" s="10" t="s">
        <v>83</v>
      </c>
      <c r="D6" s="9" t="s">
        <v>84</v>
      </c>
      <c r="E6" s="11">
        <v>0</v>
      </c>
      <c r="F6" s="9" t="s">
        <v>77</v>
      </c>
      <c r="G6" s="11">
        <v>60</v>
      </c>
      <c r="H6" s="29">
        <v>25000</v>
      </c>
      <c r="I6" s="30">
        <v>44910</v>
      </c>
      <c r="J6" s="31">
        <v>0</v>
      </c>
      <c r="K6" s="31">
        <v>0</v>
      </c>
      <c r="L6" s="32" t="s">
        <v>78</v>
      </c>
      <c r="M6" s="32" t="s">
        <v>78</v>
      </c>
      <c r="N6" s="32" t="s">
        <v>78</v>
      </c>
      <c r="O6" s="31">
        <v>0</v>
      </c>
      <c r="P6" s="31">
        <v>0</v>
      </c>
      <c r="Q6" s="33"/>
      <c r="R6" s="31">
        <v>0</v>
      </c>
      <c r="S6" s="31">
        <v>0</v>
      </c>
      <c r="T6" s="31">
        <v>0</v>
      </c>
      <c r="U6" s="31">
        <v>0</v>
      </c>
      <c r="V6" s="31">
        <v>0</v>
      </c>
      <c r="W6" s="31">
        <v>0</v>
      </c>
      <c r="X6" s="31">
        <v>0</v>
      </c>
      <c r="Y6" s="31">
        <v>0</v>
      </c>
      <c r="Z6" s="33"/>
      <c r="AA6" s="31">
        <v>0</v>
      </c>
      <c r="AB6" s="31">
        <v>0</v>
      </c>
      <c r="AC6" s="31">
        <v>0</v>
      </c>
      <c r="AD6" s="31">
        <v>0</v>
      </c>
      <c r="AE6" s="31">
        <v>0</v>
      </c>
      <c r="AF6" s="31">
        <v>0</v>
      </c>
      <c r="AG6" s="33"/>
      <c r="AH6" s="31">
        <v>0</v>
      </c>
      <c r="AI6" s="31">
        <v>0</v>
      </c>
      <c r="AJ6" s="31">
        <v>0</v>
      </c>
      <c r="AK6" s="31">
        <v>0</v>
      </c>
      <c r="AL6" s="31">
        <v>0</v>
      </c>
    </row>
    <row r="7" spans="1:38">
      <c r="A7" s="11">
        <v>8261016</v>
      </c>
      <c r="B7" s="10" t="s">
        <v>85</v>
      </c>
      <c r="C7" s="10" t="s">
        <v>86</v>
      </c>
      <c r="D7" s="9" t="s">
        <v>87</v>
      </c>
      <c r="E7" s="11">
        <v>0</v>
      </c>
      <c r="F7" s="9" t="s">
        <v>77</v>
      </c>
      <c r="G7" s="11">
        <v>60</v>
      </c>
      <c r="H7" s="29">
        <v>25000</v>
      </c>
      <c r="I7" s="30">
        <v>47199.68</v>
      </c>
      <c r="J7" s="31">
        <v>0</v>
      </c>
      <c r="K7" s="31">
        <v>0</v>
      </c>
      <c r="L7" s="32" t="s">
        <v>78</v>
      </c>
      <c r="M7" s="32" t="s">
        <v>78</v>
      </c>
      <c r="N7" s="32" t="s">
        <v>78</v>
      </c>
      <c r="O7" s="31">
        <v>0</v>
      </c>
      <c r="P7" s="31">
        <v>0</v>
      </c>
      <c r="Q7" s="33"/>
      <c r="R7" s="31">
        <v>0</v>
      </c>
      <c r="S7" s="31">
        <v>0</v>
      </c>
      <c r="T7" s="31">
        <v>0</v>
      </c>
      <c r="U7" s="31">
        <v>0</v>
      </c>
      <c r="V7" s="31">
        <v>0</v>
      </c>
      <c r="W7" s="31">
        <v>0</v>
      </c>
      <c r="X7" s="31">
        <v>0</v>
      </c>
      <c r="Y7" s="31">
        <v>0</v>
      </c>
      <c r="Z7" s="33"/>
      <c r="AA7" s="31">
        <v>0</v>
      </c>
      <c r="AB7" s="31">
        <v>0</v>
      </c>
      <c r="AC7" s="31">
        <v>0</v>
      </c>
      <c r="AD7" s="31">
        <v>0</v>
      </c>
      <c r="AE7" s="31">
        <v>0</v>
      </c>
      <c r="AF7" s="31">
        <v>0</v>
      </c>
      <c r="AG7" s="33"/>
      <c r="AH7" s="31">
        <v>0</v>
      </c>
      <c r="AI7" s="31">
        <v>0</v>
      </c>
      <c r="AJ7" s="31">
        <v>0</v>
      </c>
      <c r="AK7" s="31">
        <v>0</v>
      </c>
      <c r="AL7" s="31">
        <v>0</v>
      </c>
    </row>
    <row r="8" spans="1:38">
      <c r="A8" s="11">
        <v>8261022</v>
      </c>
      <c r="B8" s="10" t="s">
        <v>85</v>
      </c>
      <c r="C8" s="10" t="s">
        <v>86</v>
      </c>
      <c r="D8" s="9" t="s">
        <v>88</v>
      </c>
      <c r="E8" s="11">
        <v>0</v>
      </c>
      <c r="F8" s="9" t="s">
        <v>77</v>
      </c>
      <c r="G8" s="11">
        <v>60</v>
      </c>
      <c r="H8" s="29">
        <v>25000</v>
      </c>
      <c r="I8" s="30">
        <v>57899.71</v>
      </c>
      <c r="J8" s="31">
        <v>0</v>
      </c>
      <c r="K8" s="31">
        <v>0</v>
      </c>
      <c r="L8" s="32" t="s">
        <v>78</v>
      </c>
      <c r="M8" s="32" t="s">
        <v>78</v>
      </c>
      <c r="N8" s="32" t="s">
        <v>78</v>
      </c>
      <c r="O8" s="31">
        <v>0</v>
      </c>
      <c r="P8" s="31">
        <v>0</v>
      </c>
      <c r="Q8" s="33"/>
      <c r="R8" s="31">
        <v>0</v>
      </c>
      <c r="S8" s="31">
        <v>0</v>
      </c>
      <c r="T8" s="31">
        <v>0</v>
      </c>
      <c r="U8" s="31">
        <v>0</v>
      </c>
      <c r="V8" s="31">
        <v>0</v>
      </c>
      <c r="W8" s="31">
        <v>0</v>
      </c>
      <c r="X8" s="31">
        <v>0</v>
      </c>
      <c r="Y8" s="31">
        <v>0</v>
      </c>
      <c r="Z8" s="33"/>
      <c r="AA8" s="31">
        <v>0</v>
      </c>
      <c r="AB8" s="31">
        <v>0</v>
      </c>
      <c r="AC8" s="31">
        <v>0</v>
      </c>
      <c r="AD8" s="31">
        <v>0</v>
      </c>
      <c r="AE8" s="31">
        <v>0</v>
      </c>
      <c r="AF8" s="31">
        <v>0</v>
      </c>
      <c r="AG8" s="33"/>
      <c r="AH8" s="31">
        <v>0</v>
      </c>
      <c r="AI8" s="31">
        <v>0</v>
      </c>
      <c r="AJ8" s="31">
        <v>0</v>
      </c>
      <c r="AK8" s="31">
        <v>0</v>
      </c>
      <c r="AL8" s="31">
        <v>0</v>
      </c>
    </row>
    <row r="9" spans="1:38">
      <c r="A9" s="11">
        <v>7110419</v>
      </c>
      <c r="B9" s="10" t="s">
        <v>85</v>
      </c>
      <c r="C9" s="10" t="s">
        <v>89</v>
      </c>
      <c r="D9" s="9" t="s">
        <v>90</v>
      </c>
      <c r="E9" s="11">
        <v>0</v>
      </c>
      <c r="F9" s="9" t="s">
        <v>77</v>
      </c>
      <c r="G9" s="11">
        <v>60</v>
      </c>
      <c r="H9" s="29">
        <v>25000</v>
      </c>
      <c r="I9" s="30">
        <v>46800.38</v>
      </c>
      <c r="J9" s="31">
        <v>0</v>
      </c>
      <c r="K9" s="31">
        <v>0</v>
      </c>
      <c r="L9" s="32" t="s">
        <v>78</v>
      </c>
      <c r="M9" s="32" t="s">
        <v>78</v>
      </c>
      <c r="N9" s="32" t="s">
        <v>78</v>
      </c>
      <c r="O9" s="31">
        <v>0</v>
      </c>
      <c r="P9" s="31">
        <v>0</v>
      </c>
      <c r="Q9" s="33"/>
      <c r="R9" s="31">
        <v>0</v>
      </c>
      <c r="S9" s="31">
        <v>0</v>
      </c>
      <c r="T9" s="31">
        <v>0</v>
      </c>
      <c r="U9" s="31">
        <v>0</v>
      </c>
      <c r="V9" s="31">
        <v>0</v>
      </c>
      <c r="W9" s="31">
        <v>0</v>
      </c>
      <c r="X9" s="31">
        <v>0</v>
      </c>
      <c r="Y9" s="31">
        <v>0</v>
      </c>
      <c r="Z9" s="33"/>
      <c r="AA9" s="31">
        <v>0</v>
      </c>
      <c r="AB9" s="31">
        <v>0</v>
      </c>
      <c r="AC9" s="31">
        <v>0</v>
      </c>
      <c r="AD9" s="31">
        <v>0</v>
      </c>
      <c r="AE9" s="31">
        <v>0</v>
      </c>
      <c r="AF9" s="31">
        <v>0</v>
      </c>
      <c r="AG9" s="33"/>
      <c r="AH9" s="31">
        <v>0</v>
      </c>
      <c r="AI9" s="31">
        <v>0</v>
      </c>
      <c r="AJ9" s="31">
        <v>0</v>
      </c>
      <c r="AK9" s="31">
        <v>0</v>
      </c>
      <c r="AL9" s="31">
        <v>0</v>
      </c>
    </row>
    <row r="10" spans="1:38">
      <c r="A10" s="11">
        <v>8190108</v>
      </c>
      <c r="B10" s="10" t="s">
        <v>91</v>
      </c>
      <c r="C10" s="10" t="s">
        <v>92</v>
      </c>
      <c r="D10" s="9" t="s">
        <v>93</v>
      </c>
      <c r="E10" s="11">
        <v>0</v>
      </c>
      <c r="F10" s="9" t="s">
        <v>77</v>
      </c>
      <c r="G10" s="11">
        <v>60</v>
      </c>
      <c r="H10" s="29">
        <v>25000</v>
      </c>
      <c r="I10" s="30">
        <v>42830</v>
      </c>
      <c r="J10" s="31">
        <v>0</v>
      </c>
      <c r="K10" s="31">
        <v>0</v>
      </c>
      <c r="L10" s="32" t="s">
        <v>78</v>
      </c>
      <c r="M10" s="32" t="s">
        <v>78</v>
      </c>
      <c r="N10" s="32" t="s">
        <v>78</v>
      </c>
      <c r="O10" s="31">
        <v>0</v>
      </c>
      <c r="P10" s="31">
        <v>0</v>
      </c>
      <c r="Q10" s="33"/>
      <c r="R10" s="31">
        <v>0</v>
      </c>
      <c r="S10" s="31">
        <v>0</v>
      </c>
      <c r="T10" s="31">
        <v>0</v>
      </c>
      <c r="U10" s="31">
        <v>0</v>
      </c>
      <c r="V10" s="31">
        <v>0</v>
      </c>
      <c r="W10" s="31">
        <v>0</v>
      </c>
      <c r="X10" s="31">
        <v>0</v>
      </c>
      <c r="Y10" s="31">
        <v>0</v>
      </c>
      <c r="Z10" s="33"/>
      <c r="AA10" s="31">
        <v>0</v>
      </c>
      <c r="AB10" s="31">
        <v>0</v>
      </c>
      <c r="AC10" s="31">
        <v>0</v>
      </c>
      <c r="AD10" s="31">
        <v>0</v>
      </c>
      <c r="AE10" s="31">
        <v>0</v>
      </c>
      <c r="AF10" s="31">
        <v>0</v>
      </c>
      <c r="AG10" s="33"/>
      <c r="AH10" s="31">
        <v>0</v>
      </c>
      <c r="AI10" s="31">
        <v>0</v>
      </c>
      <c r="AJ10" s="31">
        <v>0</v>
      </c>
      <c r="AK10" s="31">
        <v>0</v>
      </c>
      <c r="AL10" s="31">
        <v>0</v>
      </c>
    </row>
    <row r="11" spans="1:38">
      <c r="A11" s="11">
        <v>8300232</v>
      </c>
      <c r="B11" s="10" t="s">
        <v>91</v>
      </c>
      <c r="C11" s="10" t="s">
        <v>94</v>
      </c>
      <c r="D11" s="9" t="s">
        <v>95</v>
      </c>
      <c r="E11" s="11">
        <v>0</v>
      </c>
      <c r="F11" s="9" t="s">
        <v>77</v>
      </c>
      <c r="G11" s="11">
        <v>60</v>
      </c>
      <c r="H11" s="29">
        <v>25000</v>
      </c>
      <c r="I11" s="81">
        <v>52165</v>
      </c>
      <c r="J11" s="31">
        <v>0</v>
      </c>
      <c r="K11" s="31">
        <v>0</v>
      </c>
      <c r="L11" s="32" t="s">
        <v>78</v>
      </c>
      <c r="M11" s="32" t="s">
        <v>78</v>
      </c>
      <c r="N11" s="32" t="s">
        <v>78</v>
      </c>
      <c r="O11" s="31">
        <v>0</v>
      </c>
      <c r="P11" s="31">
        <v>0</v>
      </c>
      <c r="Q11" s="33"/>
      <c r="R11" s="31">
        <v>0</v>
      </c>
      <c r="S11" s="31">
        <v>0</v>
      </c>
      <c r="T11" s="31">
        <v>0</v>
      </c>
      <c r="U11" s="31">
        <v>0</v>
      </c>
      <c r="V11" s="31">
        <v>0</v>
      </c>
      <c r="W11" s="31">
        <v>0</v>
      </c>
      <c r="X11" s="31">
        <v>0</v>
      </c>
      <c r="Y11" s="31">
        <v>0</v>
      </c>
      <c r="Z11" s="33"/>
      <c r="AA11" s="31">
        <v>0</v>
      </c>
      <c r="AB11" s="31">
        <v>0</v>
      </c>
      <c r="AC11" s="31">
        <v>0</v>
      </c>
      <c r="AD11" s="31">
        <v>0</v>
      </c>
      <c r="AE11" s="31">
        <v>0</v>
      </c>
      <c r="AF11" s="31">
        <v>0</v>
      </c>
      <c r="AG11" s="33"/>
      <c r="AH11" s="31">
        <v>0</v>
      </c>
      <c r="AI11" s="31">
        <v>0</v>
      </c>
      <c r="AJ11" s="31">
        <v>0</v>
      </c>
      <c r="AK11" s="31">
        <v>0</v>
      </c>
      <c r="AL11" s="31">
        <v>0</v>
      </c>
    </row>
    <row r="12" spans="1:38">
      <c r="A12" s="11">
        <v>8226763</v>
      </c>
      <c r="B12" s="10" t="s">
        <v>91</v>
      </c>
      <c r="C12" s="10" t="s">
        <v>96</v>
      </c>
      <c r="D12" s="9" t="s">
        <v>93</v>
      </c>
      <c r="E12" s="11">
        <v>0</v>
      </c>
      <c r="F12" s="9" t="s">
        <v>77</v>
      </c>
      <c r="G12" s="11">
        <v>60</v>
      </c>
      <c r="H12" s="29">
        <v>25000</v>
      </c>
      <c r="I12" s="30">
        <v>46350</v>
      </c>
      <c r="J12" s="31">
        <v>0</v>
      </c>
      <c r="K12" s="31">
        <v>0</v>
      </c>
      <c r="L12" s="32" t="s">
        <v>78</v>
      </c>
      <c r="M12" s="32" t="s">
        <v>78</v>
      </c>
      <c r="N12" s="32" t="s">
        <v>78</v>
      </c>
      <c r="O12" s="31">
        <v>0</v>
      </c>
      <c r="P12" s="31">
        <v>0</v>
      </c>
      <c r="Q12" s="33"/>
      <c r="R12" s="31">
        <v>0</v>
      </c>
      <c r="S12" s="31">
        <v>0</v>
      </c>
      <c r="T12" s="31">
        <v>0</v>
      </c>
      <c r="U12" s="31">
        <v>0</v>
      </c>
      <c r="V12" s="31">
        <v>0</v>
      </c>
      <c r="W12" s="31">
        <v>0</v>
      </c>
      <c r="X12" s="31">
        <v>0</v>
      </c>
      <c r="Y12" s="31">
        <v>0</v>
      </c>
      <c r="Z12" s="33"/>
      <c r="AA12" s="31">
        <v>0</v>
      </c>
      <c r="AB12" s="31">
        <v>0</v>
      </c>
      <c r="AC12" s="31">
        <v>0</v>
      </c>
      <c r="AD12" s="31">
        <v>0</v>
      </c>
      <c r="AE12" s="31">
        <v>0</v>
      </c>
      <c r="AF12" s="31">
        <v>0</v>
      </c>
      <c r="AG12" s="33"/>
      <c r="AH12" s="31">
        <v>0</v>
      </c>
      <c r="AI12" s="31">
        <v>0</v>
      </c>
      <c r="AJ12" s="31">
        <v>0</v>
      </c>
      <c r="AK12" s="31">
        <v>0</v>
      </c>
      <c r="AL12" s="31">
        <v>0</v>
      </c>
    </row>
    <row r="13" spans="1:38">
      <c r="A13" s="11">
        <v>8156520</v>
      </c>
      <c r="B13" s="10" t="s">
        <v>97</v>
      </c>
      <c r="C13" s="10" t="s">
        <v>98</v>
      </c>
      <c r="D13" s="9" t="s">
        <v>99</v>
      </c>
      <c r="E13" s="11">
        <v>0</v>
      </c>
      <c r="F13" s="9" t="s">
        <v>77</v>
      </c>
      <c r="G13" s="11">
        <v>60</v>
      </c>
      <c r="H13" s="29">
        <v>25000</v>
      </c>
      <c r="I13" s="30">
        <v>50895</v>
      </c>
      <c r="J13" s="31">
        <v>0</v>
      </c>
      <c r="K13" s="31">
        <v>0</v>
      </c>
      <c r="L13" s="32" t="s">
        <v>78</v>
      </c>
      <c r="M13" s="32" t="s">
        <v>78</v>
      </c>
      <c r="N13" s="32" t="s">
        <v>78</v>
      </c>
      <c r="O13" s="31">
        <v>0</v>
      </c>
      <c r="P13" s="31">
        <v>0</v>
      </c>
      <c r="Q13" s="33"/>
      <c r="R13" s="31">
        <v>0</v>
      </c>
      <c r="S13" s="31">
        <v>0</v>
      </c>
      <c r="T13" s="31">
        <v>0</v>
      </c>
      <c r="U13" s="31">
        <v>0</v>
      </c>
      <c r="V13" s="31">
        <v>0</v>
      </c>
      <c r="W13" s="31">
        <v>0</v>
      </c>
      <c r="X13" s="31">
        <v>0</v>
      </c>
      <c r="Y13" s="31">
        <v>0</v>
      </c>
      <c r="Z13" s="33"/>
      <c r="AA13" s="31">
        <v>0</v>
      </c>
      <c r="AB13" s="31">
        <v>0</v>
      </c>
      <c r="AC13" s="31">
        <v>0</v>
      </c>
      <c r="AD13" s="31">
        <v>0</v>
      </c>
      <c r="AE13" s="31">
        <v>0</v>
      </c>
      <c r="AF13" s="31">
        <v>0</v>
      </c>
      <c r="AG13" s="33"/>
      <c r="AH13" s="31">
        <v>0</v>
      </c>
      <c r="AI13" s="31">
        <v>0</v>
      </c>
      <c r="AJ13" s="31">
        <v>0</v>
      </c>
      <c r="AK13" s="31">
        <v>0</v>
      </c>
      <c r="AL13" s="31">
        <v>0</v>
      </c>
    </row>
    <row r="14" spans="1:38">
      <c r="A14" s="11">
        <v>8313456</v>
      </c>
      <c r="B14" s="10" t="s">
        <v>100</v>
      </c>
      <c r="C14" s="10">
        <v>5</v>
      </c>
      <c r="D14" s="9" t="s">
        <v>101</v>
      </c>
      <c r="E14" s="11">
        <v>0</v>
      </c>
      <c r="F14" s="9" t="s">
        <v>77</v>
      </c>
      <c r="G14" s="11">
        <v>60</v>
      </c>
      <c r="H14" s="29">
        <v>25000</v>
      </c>
      <c r="I14" s="30">
        <v>36590</v>
      </c>
      <c r="J14" s="31">
        <v>0</v>
      </c>
      <c r="K14" s="31">
        <v>0</v>
      </c>
      <c r="L14" s="32" t="s">
        <v>78</v>
      </c>
      <c r="M14" s="32" t="s">
        <v>78</v>
      </c>
      <c r="N14" s="32" t="s">
        <v>78</v>
      </c>
      <c r="O14" s="31">
        <v>0</v>
      </c>
      <c r="P14" s="31">
        <v>0</v>
      </c>
      <c r="Q14" s="33"/>
      <c r="R14" s="31">
        <v>0</v>
      </c>
      <c r="S14" s="31">
        <v>0</v>
      </c>
      <c r="T14" s="31">
        <v>0</v>
      </c>
      <c r="U14" s="31">
        <v>0</v>
      </c>
      <c r="V14" s="31">
        <v>0</v>
      </c>
      <c r="W14" s="31">
        <v>0</v>
      </c>
      <c r="X14" s="31">
        <v>0</v>
      </c>
      <c r="Y14" s="31">
        <v>0</v>
      </c>
      <c r="Z14" s="33"/>
      <c r="AA14" s="31">
        <v>0</v>
      </c>
      <c r="AB14" s="31">
        <v>0</v>
      </c>
      <c r="AC14" s="31">
        <v>0</v>
      </c>
      <c r="AD14" s="31">
        <v>0</v>
      </c>
      <c r="AE14" s="31">
        <v>0</v>
      </c>
      <c r="AF14" s="31">
        <v>0</v>
      </c>
      <c r="AG14" s="33"/>
      <c r="AH14" s="31">
        <v>0</v>
      </c>
      <c r="AI14" s="31">
        <v>0</v>
      </c>
      <c r="AJ14" s="31">
        <v>0</v>
      </c>
      <c r="AK14" s="31">
        <v>0</v>
      </c>
      <c r="AL14" s="31">
        <v>0</v>
      </c>
    </row>
    <row r="15" spans="1:38">
      <c r="A15" s="11">
        <v>8287637</v>
      </c>
      <c r="B15" s="10" t="s">
        <v>100</v>
      </c>
      <c r="C15" s="10" t="s">
        <v>102</v>
      </c>
      <c r="D15" s="89" t="s">
        <v>103</v>
      </c>
      <c r="E15" s="11">
        <v>0</v>
      </c>
      <c r="F15" s="9" t="s">
        <v>77</v>
      </c>
      <c r="G15" s="11">
        <v>60</v>
      </c>
      <c r="H15" s="29">
        <v>25000</v>
      </c>
      <c r="I15" s="30">
        <v>45990</v>
      </c>
      <c r="J15" s="31">
        <v>0</v>
      </c>
      <c r="K15" s="31">
        <v>0</v>
      </c>
      <c r="L15" s="32" t="s">
        <v>78</v>
      </c>
      <c r="M15" s="32" t="s">
        <v>78</v>
      </c>
      <c r="N15" s="32" t="s">
        <v>78</v>
      </c>
      <c r="O15" s="31">
        <v>0</v>
      </c>
      <c r="P15" s="31">
        <v>0</v>
      </c>
      <c r="Q15" s="33"/>
      <c r="R15" s="31">
        <v>0</v>
      </c>
      <c r="S15" s="31">
        <v>0</v>
      </c>
      <c r="T15" s="31">
        <v>0</v>
      </c>
      <c r="U15" s="31">
        <v>0</v>
      </c>
      <c r="V15" s="31">
        <v>0</v>
      </c>
      <c r="W15" s="31">
        <v>0</v>
      </c>
      <c r="X15" s="31">
        <v>0</v>
      </c>
      <c r="Y15" s="31">
        <v>0</v>
      </c>
      <c r="Z15" s="33"/>
      <c r="AA15" s="31">
        <v>0</v>
      </c>
      <c r="AB15" s="31">
        <v>0</v>
      </c>
      <c r="AC15" s="31">
        <v>0</v>
      </c>
      <c r="AD15" s="31">
        <v>0</v>
      </c>
      <c r="AE15" s="31">
        <v>0</v>
      </c>
      <c r="AF15" s="31">
        <v>0</v>
      </c>
      <c r="AG15" s="33"/>
      <c r="AH15" s="31">
        <v>0</v>
      </c>
      <c r="AI15" s="31">
        <v>0</v>
      </c>
      <c r="AJ15" s="31">
        <v>0</v>
      </c>
      <c r="AK15" s="31">
        <v>0</v>
      </c>
      <c r="AL15" s="31">
        <v>0</v>
      </c>
    </row>
    <row r="16" spans="1:38">
      <c r="A16" s="11">
        <v>8287652</v>
      </c>
      <c r="B16" s="10" t="s">
        <v>100</v>
      </c>
      <c r="C16" s="10" t="s">
        <v>104</v>
      </c>
      <c r="D16" s="9" t="s">
        <v>105</v>
      </c>
      <c r="E16" s="11">
        <v>0</v>
      </c>
      <c r="F16" s="9" t="s">
        <v>77</v>
      </c>
      <c r="G16" s="11">
        <v>60</v>
      </c>
      <c r="H16" s="29">
        <v>25000</v>
      </c>
      <c r="I16" s="30">
        <v>36590</v>
      </c>
      <c r="J16" s="31">
        <v>0</v>
      </c>
      <c r="K16" s="31">
        <v>0</v>
      </c>
      <c r="L16" s="32" t="s">
        <v>78</v>
      </c>
      <c r="M16" s="32" t="s">
        <v>78</v>
      </c>
      <c r="N16" s="32" t="s">
        <v>78</v>
      </c>
      <c r="O16" s="31">
        <v>0</v>
      </c>
      <c r="P16" s="31">
        <v>0</v>
      </c>
      <c r="Q16" s="33"/>
      <c r="R16" s="31">
        <v>0</v>
      </c>
      <c r="S16" s="31">
        <v>0</v>
      </c>
      <c r="T16" s="31">
        <v>0</v>
      </c>
      <c r="U16" s="31">
        <v>0</v>
      </c>
      <c r="V16" s="31">
        <v>0</v>
      </c>
      <c r="W16" s="31">
        <v>0</v>
      </c>
      <c r="X16" s="31">
        <v>0</v>
      </c>
      <c r="Y16" s="31">
        <v>0</v>
      </c>
      <c r="Z16" s="33"/>
      <c r="AA16" s="31">
        <v>0</v>
      </c>
      <c r="AB16" s="31">
        <v>0</v>
      </c>
      <c r="AC16" s="31">
        <v>0</v>
      </c>
      <c r="AD16" s="31">
        <v>0</v>
      </c>
      <c r="AE16" s="31">
        <v>0</v>
      </c>
      <c r="AF16" s="31">
        <v>0</v>
      </c>
      <c r="AG16" s="33"/>
      <c r="AH16" s="31">
        <v>0</v>
      </c>
      <c r="AI16" s="31">
        <v>0</v>
      </c>
      <c r="AJ16" s="31">
        <v>0</v>
      </c>
      <c r="AK16" s="31">
        <v>0</v>
      </c>
      <c r="AL16" s="31">
        <v>0</v>
      </c>
    </row>
    <row r="17" spans="1:38">
      <c r="A17" s="11">
        <v>8296701</v>
      </c>
      <c r="B17" s="10" t="s">
        <v>106</v>
      </c>
      <c r="C17" s="10" t="s">
        <v>107</v>
      </c>
      <c r="D17" s="89" t="s">
        <v>108</v>
      </c>
      <c r="E17" s="11">
        <v>0</v>
      </c>
      <c r="F17" s="9" t="s">
        <v>77</v>
      </c>
      <c r="G17" s="11">
        <v>60</v>
      </c>
      <c r="H17" s="29">
        <v>25000</v>
      </c>
      <c r="I17" s="30">
        <v>49900</v>
      </c>
      <c r="J17" s="31">
        <v>0</v>
      </c>
      <c r="K17" s="31">
        <v>0</v>
      </c>
      <c r="L17" s="32" t="s">
        <v>78</v>
      </c>
      <c r="M17" s="32" t="s">
        <v>78</v>
      </c>
      <c r="N17" s="32" t="s">
        <v>78</v>
      </c>
      <c r="O17" s="31">
        <v>0</v>
      </c>
      <c r="P17" s="31">
        <v>0</v>
      </c>
      <c r="Q17" s="33"/>
      <c r="R17" s="31">
        <v>0</v>
      </c>
      <c r="S17" s="31">
        <v>0</v>
      </c>
      <c r="T17" s="31">
        <v>0</v>
      </c>
      <c r="U17" s="31">
        <v>0</v>
      </c>
      <c r="V17" s="31">
        <v>0</v>
      </c>
      <c r="W17" s="31">
        <v>0</v>
      </c>
      <c r="X17" s="31">
        <v>0</v>
      </c>
      <c r="Y17" s="31">
        <v>0</v>
      </c>
      <c r="Z17" s="33"/>
      <c r="AA17" s="31">
        <v>0</v>
      </c>
      <c r="AB17" s="31">
        <v>0</v>
      </c>
      <c r="AC17" s="31">
        <v>0</v>
      </c>
      <c r="AD17" s="31">
        <v>0</v>
      </c>
      <c r="AE17" s="31">
        <v>0</v>
      </c>
      <c r="AF17" s="31">
        <v>0</v>
      </c>
      <c r="AG17" s="33"/>
      <c r="AH17" s="31">
        <v>0</v>
      </c>
      <c r="AI17" s="31">
        <v>0</v>
      </c>
      <c r="AJ17" s="31">
        <v>0</v>
      </c>
      <c r="AK17" s="31">
        <v>0</v>
      </c>
      <c r="AL17" s="31">
        <v>0</v>
      </c>
    </row>
    <row r="18" spans="1:38">
      <c r="A18" s="11">
        <v>7922419</v>
      </c>
      <c r="B18" s="10" t="s">
        <v>106</v>
      </c>
      <c r="C18" s="10" t="s">
        <v>109</v>
      </c>
      <c r="D18" s="9" t="s">
        <v>110</v>
      </c>
      <c r="E18" s="11">
        <v>0</v>
      </c>
      <c r="F18" s="9" t="s">
        <v>77</v>
      </c>
      <c r="G18" s="11">
        <v>60</v>
      </c>
      <c r="H18" s="29">
        <v>25000</v>
      </c>
      <c r="I18" s="30">
        <v>37950</v>
      </c>
      <c r="J18" s="31">
        <v>0</v>
      </c>
      <c r="K18" s="31">
        <v>0</v>
      </c>
      <c r="L18" s="32" t="s">
        <v>78</v>
      </c>
      <c r="M18" s="32" t="s">
        <v>78</v>
      </c>
      <c r="N18" s="32" t="s">
        <v>78</v>
      </c>
      <c r="O18" s="31">
        <v>0</v>
      </c>
      <c r="P18" s="31">
        <v>0</v>
      </c>
      <c r="Q18" s="33"/>
      <c r="R18" s="31">
        <v>0</v>
      </c>
      <c r="S18" s="31">
        <v>0</v>
      </c>
      <c r="T18" s="31">
        <v>0</v>
      </c>
      <c r="U18" s="31">
        <v>0</v>
      </c>
      <c r="V18" s="31">
        <v>0</v>
      </c>
      <c r="W18" s="31">
        <v>0</v>
      </c>
      <c r="X18" s="31">
        <v>0</v>
      </c>
      <c r="Y18" s="31">
        <v>0</v>
      </c>
      <c r="Z18" s="33"/>
      <c r="AA18" s="31">
        <v>0</v>
      </c>
      <c r="AB18" s="31">
        <v>0</v>
      </c>
      <c r="AC18" s="31">
        <v>0</v>
      </c>
      <c r="AD18" s="31">
        <v>0</v>
      </c>
      <c r="AE18" s="31">
        <v>0</v>
      </c>
      <c r="AF18" s="31">
        <v>0</v>
      </c>
      <c r="AG18" s="33"/>
      <c r="AH18" s="31">
        <v>0</v>
      </c>
      <c r="AI18" s="31">
        <v>0</v>
      </c>
      <c r="AJ18" s="31">
        <v>0</v>
      </c>
      <c r="AK18" s="31">
        <v>0</v>
      </c>
      <c r="AL18" s="31">
        <v>0</v>
      </c>
    </row>
    <row r="19" spans="1:38">
      <c r="A19" s="11">
        <v>8112237</v>
      </c>
      <c r="B19" s="10" t="s">
        <v>111</v>
      </c>
      <c r="C19" s="10" t="s">
        <v>112</v>
      </c>
      <c r="D19" s="9" t="s">
        <v>113</v>
      </c>
      <c r="E19" s="11">
        <v>0</v>
      </c>
      <c r="F19" s="9" t="s">
        <v>77</v>
      </c>
      <c r="G19" s="11">
        <v>60</v>
      </c>
      <c r="H19" s="29">
        <v>25000</v>
      </c>
      <c r="I19" s="30">
        <v>32850.29</v>
      </c>
      <c r="J19" s="31">
        <v>0</v>
      </c>
      <c r="K19" s="31">
        <v>0</v>
      </c>
      <c r="L19" s="32" t="s">
        <v>78</v>
      </c>
      <c r="M19" s="32" t="s">
        <v>78</v>
      </c>
      <c r="N19" s="32" t="s">
        <v>78</v>
      </c>
      <c r="O19" s="31">
        <v>0</v>
      </c>
      <c r="P19" s="31">
        <v>0</v>
      </c>
      <c r="Q19" s="33"/>
      <c r="R19" s="31">
        <v>0</v>
      </c>
      <c r="S19" s="31">
        <v>0</v>
      </c>
      <c r="T19" s="31">
        <v>0</v>
      </c>
      <c r="U19" s="31">
        <v>0</v>
      </c>
      <c r="V19" s="31">
        <v>0</v>
      </c>
      <c r="W19" s="31">
        <v>0</v>
      </c>
      <c r="X19" s="31">
        <v>0</v>
      </c>
      <c r="Y19" s="31">
        <v>0</v>
      </c>
      <c r="Z19" s="33"/>
      <c r="AA19" s="31">
        <v>0</v>
      </c>
      <c r="AB19" s="31">
        <v>0</v>
      </c>
      <c r="AC19" s="31">
        <v>0</v>
      </c>
      <c r="AD19" s="31">
        <v>0</v>
      </c>
      <c r="AE19" s="31">
        <v>0</v>
      </c>
      <c r="AF19" s="31">
        <v>0</v>
      </c>
      <c r="AG19" s="33"/>
      <c r="AH19" s="31">
        <v>0</v>
      </c>
      <c r="AI19" s="31">
        <v>0</v>
      </c>
      <c r="AJ19" s="31">
        <v>0</v>
      </c>
      <c r="AK19" s="31">
        <v>0</v>
      </c>
      <c r="AL19" s="31">
        <v>0</v>
      </c>
    </row>
    <row r="20" spans="1:38">
      <c r="A20" s="11">
        <v>8210731</v>
      </c>
      <c r="B20" s="10" t="s">
        <v>111</v>
      </c>
      <c r="C20" s="10" t="s">
        <v>114</v>
      </c>
      <c r="D20" s="9" t="s">
        <v>115</v>
      </c>
      <c r="E20" s="11">
        <v>0</v>
      </c>
      <c r="F20" s="9" t="s">
        <v>77</v>
      </c>
      <c r="G20" s="11">
        <v>60</v>
      </c>
      <c r="H20" s="29">
        <v>25000</v>
      </c>
      <c r="I20" s="30">
        <v>38799.86</v>
      </c>
      <c r="J20" s="31">
        <v>0</v>
      </c>
      <c r="K20" s="31">
        <v>0</v>
      </c>
      <c r="L20" s="32" t="s">
        <v>78</v>
      </c>
      <c r="M20" s="32" t="s">
        <v>78</v>
      </c>
      <c r="N20" s="32" t="s">
        <v>78</v>
      </c>
      <c r="O20" s="31">
        <v>0</v>
      </c>
      <c r="P20" s="31">
        <v>0</v>
      </c>
      <c r="Q20" s="33"/>
      <c r="R20" s="31">
        <v>0</v>
      </c>
      <c r="S20" s="31">
        <v>0</v>
      </c>
      <c r="T20" s="31">
        <v>0</v>
      </c>
      <c r="U20" s="31">
        <v>0</v>
      </c>
      <c r="V20" s="31">
        <v>0</v>
      </c>
      <c r="W20" s="31">
        <v>0</v>
      </c>
      <c r="X20" s="31">
        <v>0</v>
      </c>
      <c r="Y20" s="31">
        <v>0</v>
      </c>
      <c r="Z20" s="33"/>
      <c r="AA20" s="31">
        <v>0</v>
      </c>
      <c r="AB20" s="31">
        <v>0</v>
      </c>
      <c r="AC20" s="31">
        <v>0</v>
      </c>
      <c r="AD20" s="31">
        <v>0</v>
      </c>
      <c r="AE20" s="31">
        <v>0</v>
      </c>
      <c r="AF20" s="31">
        <v>0</v>
      </c>
      <c r="AG20" s="33"/>
      <c r="AH20" s="31">
        <v>0</v>
      </c>
      <c r="AI20" s="31">
        <v>0</v>
      </c>
      <c r="AJ20" s="31">
        <v>0</v>
      </c>
      <c r="AK20" s="31">
        <v>0</v>
      </c>
      <c r="AL20" s="31">
        <v>0</v>
      </c>
    </row>
    <row r="21" spans="1:38">
      <c r="A21" s="11">
        <v>8207030</v>
      </c>
      <c r="B21" s="10" t="s">
        <v>111</v>
      </c>
      <c r="C21" s="10" t="s">
        <v>116</v>
      </c>
      <c r="D21" s="9" t="s">
        <v>117</v>
      </c>
      <c r="E21" s="11">
        <v>0</v>
      </c>
      <c r="F21" s="9" t="s">
        <v>77</v>
      </c>
      <c r="G21" s="11">
        <v>60</v>
      </c>
      <c r="H21" s="29">
        <v>25000</v>
      </c>
      <c r="I21" s="81">
        <v>54872.29</v>
      </c>
      <c r="J21" s="31">
        <v>0</v>
      </c>
      <c r="K21" s="31">
        <v>0</v>
      </c>
      <c r="L21" s="32" t="s">
        <v>78</v>
      </c>
      <c r="M21" s="32" t="s">
        <v>78</v>
      </c>
      <c r="N21" s="32" t="s">
        <v>78</v>
      </c>
      <c r="O21" s="31">
        <v>0</v>
      </c>
      <c r="P21" s="31">
        <v>0</v>
      </c>
      <c r="Q21" s="33"/>
      <c r="R21" s="31">
        <v>0</v>
      </c>
      <c r="S21" s="31">
        <v>0</v>
      </c>
      <c r="T21" s="31">
        <v>0</v>
      </c>
      <c r="U21" s="31">
        <v>0</v>
      </c>
      <c r="V21" s="31">
        <v>0</v>
      </c>
      <c r="W21" s="31">
        <v>0</v>
      </c>
      <c r="X21" s="31">
        <v>0</v>
      </c>
      <c r="Y21" s="31">
        <v>0</v>
      </c>
      <c r="Z21" s="33"/>
      <c r="AA21" s="31">
        <v>0</v>
      </c>
      <c r="AB21" s="31">
        <v>0</v>
      </c>
      <c r="AC21" s="31">
        <v>0</v>
      </c>
      <c r="AD21" s="31">
        <v>0</v>
      </c>
      <c r="AE21" s="31">
        <v>0</v>
      </c>
      <c r="AF21" s="31">
        <v>0</v>
      </c>
      <c r="AG21" s="33"/>
      <c r="AH21" s="31">
        <v>0</v>
      </c>
      <c r="AI21" s="31">
        <v>0</v>
      </c>
      <c r="AJ21" s="31">
        <v>0</v>
      </c>
      <c r="AK21" s="31">
        <v>0</v>
      </c>
      <c r="AL21" s="31">
        <v>0</v>
      </c>
    </row>
    <row r="22" spans="1:38">
      <c r="A22" s="11">
        <v>8232832</v>
      </c>
      <c r="B22" s="10" t="s">
        <v>118</v>
      </c>
      <c r="C22" s="10" t="s">
        <v>119</v>
      </c>
      <c r="D22" s="9" t="s">
        <v>120</v>
      </c>
      <c r="E22" s="11">
        <v>0</v>
      </c>
      <c r="F22" s="9" t="s">
        <v>77</v>
      </c>
      <c r="G22" s="11">
        <v>60</v>
      </c>
      <c r="H22" s="29">
        <v>25000</v>
      </c>
      <c r="I22" s="81">
        <v>41300</v>
      </c>
      <c r="J22" s="31">
        <v>0</v>
      </c>
      <c r="K22" s="31">
        <v>0</v>
      </c>
      <c r="L22" s="32" t="s">
        <v>78</v>
      </c>
      <c r="M22" s="32" t="s">
        <v>78</v>
      </c>
      <c r="N22" s="32" t="s">
        <v>78</v>
      </c>
      <c r="O22" s="31">
        <v>0</v>
      </c>
      <c r="P22" s="31">
        <v>0</v>
      </c>
      <c r="Q22" s="33"/>
      <c r="R22" s="31">
        <v>0</v>
      </c>
      <c r="S22" s="31">
        <v>0</v>
      </c>
      <c r="T22" s="31">
        <v>0</v>
      </c>
      <c r="U22" s="31">
        <v>0</v>
      </c>
      <c r="V22" s="31">
        <v>0</v>
      </c>
      <c r="W22" s="31">
        <v>0</v>
      </c>
      <c r="X22" s="31">
        <v>0</v>
      </c>
      <c r="Y22" s="31">
        <v>0</v>
      </c>
      <c r="Z22" s="33"/>
      <c r="AA22" s="31">
        <v>0</v>
      </c>
      <c r="AB22" s="31">
        <v>0</v>
      </c>
      <c r="AC22" s="31">
        <v>0</v>
      </c>
      <c r="AD22" s="31">
        <v>0</v>
      </c>
      <c r="AE22" s="31">
        <v>0</v>
      </c>
      <c r="AF22" s="31">
        <v>0</v>
      </c>
      <c r="AG22" s="33"/>
      <c r="AH22" s="31">
        <v>0</v>
      </c>
      <c r="AI22" s="31">
        <v>0</v>
      </c>
      <c r="AJ22" s="31">
        <v>0</v>
      </c>
      <c r="AK22" s="31">
        <v>0</v>
      </c>
      <c r="AL22" s="31">
        <v>0</v>
      </c>
    </row>
    <row r="23" spans="1:38">
      <c r="A23" s="11">
        <v>8153016</v>
      </c>
      <c r="B23" s="10" t="s">
        <v>118</v>
      </c>
      <c r="C23" s="10" t="s">
        <v>121</v>
      </c>
      <c r="D23" s="9" t="s">
        <v>122</v>
      </c>
      <c r="E23" s="11">
        <v>0</v>
      </c>
      <c r="F23" s="10" t="s">
        <v>77</v>
      </c>
      <c r="G23" s="11">
        <v>60</v>
      </c>
      <c r="H23" s="29">
        <v>25000</v>
      </c>
      <c r="I23" s="81">
        <v>33250</v>
      </c>
      <c r="J23" s="31">
        <v>0</v>
      </c>
      <c r="K23" s="31">
        <v>0</v>
      </c>
      <c r="L23" s="32" t="s">
        <v>78</v>
      </c>
      <c r="M23" s="32" t="s">
        <v>78</v>
      </c>
      <c r="N23" s="32" t="s">
        <v>78</v>
      </c>
      <c r="O23" s="31">
        <v>0</v>
      </c>
      <c r="P23" s="31">
        <v>0</v>
      </c>
      <c r="Q23" s="33"/>
      <c r="R23" s="31">
        <v>0</v>
      </c>
      <c r="S23" s="31">
        <v>0</v>
      </c>
      <c r="T23" s="31">
        <v>0</v>
      </c>
      <c r="U23" s="31">
        <v>0</v>
      </c>
      <c r="V23" s="31">
        <v>0</v>
      </c>
      <c r="W23" s="31">
        <v>0</v>
      </c>
      <c r="X23" s="31">
        <v>0</v>
      </c>
      <c r="Y23" s="31">
        <v>0</v>
      </c>
      <c r="Z23" s="33"/>
      <c r="AA23" s="31">
        <v>0</v>
      </c>
      <c r="AB23" s="31">
        <v>0</v>
      </c>
      <c r="AC23" s="31">
        <v>0</v>
      </c>
      <c r="AD23" s="31">
        <v>0</v>
      </c>
      <c r="AE23" s="31">
        <v>0</v>
      </c>
      <c r="AF23" s="31">
        <v>0</v>
      </c>
      <c r="AG23" s="33"/>
      <c r="AH23" s="31">
        <v>0</v>
      </c>
      <c r="AI23" s="31">
        <v>0</v>
      </c>
      <c r="AJ23" s="31">
        <v>0</v>
      </c>
      <c r="AK23" s="31">
        <v>0</v>
      </c>
      <c r="AL23" s="31">
        <v>0</v>
      </c>
    </row>
    <row r="24" spans="1:38">
      <c r="A24" s="11">
        <v>8232802</v>
      </c>
      <c r="B24" s="10" t="s">
        <v>118</v>
      </c>
      <c r="C24" s="10" t="s">
        <v>121</v>
      </c>
      <c r="D24" s="9" t="s">
        <v>120</v>
      </c>
      <c r="E24" s="11">
        <v>0</v>
      </c>
      <c r="F24" s="9" t="s">
        <v>77</v>
      </c>
      <c r="G24" s="11">
        <v>60</v>
      </c>
      <c r="H24" s="29">
        <v>25000</v>
      </c>
      <c r="I24" s="81">
        <v>36100</v>
      </c>
      <c r="J24" s="31">
        <v>0</v>
      </c>
      <c r="K24" s="31">
        <v>0</v>
      </c>
      <c r="L24" s="32" t="s">
        <v>78</v>
      </c>
      <c r="M24" s="32" t="s">
        <v>78</v>
      </c>
      <c r="N24" s="32" t="s">
        <v>78</v>
      </c>
      <c r="O24" s="31">
        <v>0</v>
      </c>
      <c r="P24" s="31">
        <v>0</v>
      </c>
      <c r="Q24" s="33"/>
      <c r="R24" s="31">
        <v>0</v>
      </c>
      <c r="S24" s="31">
        <v>0</v>
      </c>
      <c r="T24" s="31">
        <v>0</v>
      </c>
      <c r="U24" s="31">
        <v>0</v>
      </c>
      <c r="V24" s="31">
        <v>0</v>
      </c>
      <c r="W24" s="31">
        <v>0</v>
      </c>
      <c r="X24" s="31">
        <v>0</v>
      </c>
      <c r="Y24" s="31">
        <v>0</v>
      </c>
      <c r="Z24" s="33"/>
      <c r="AA24" s="31">
        <v>0</v>
      </c>
      <c r="AB24" s="31">
        <v>0</v>
      </c>
      <c r="AC24" s="31">
        <v>0</v>
      </c>
      <c r="AD24" s="31">
        <v>0</v>
      </c>
      <c r="AE24" s="31">
        <v>0</v>
      </c>
      <c r="AF24" s="31">
        <v>0</v>
      </c>
      <c r="AG24" s="33"/>
      <c r="AH24" s="31">
        <v>0</v>
      </c>
      <c r="AI24" s="31">
        <v>0</v>
      </c>
      <c r="AJ24" s="31">
        <v>0</v>
      </c>
      <c r="AK24" s="31">
        <v>0</v>
      </c>
      <c r="AL24" s="31">
        <v>0</v>
      </c>
    </row>
    <row r="25" spans="1:38">
      <c r="A25" s="11">
        <v>8216136</v>
      </c>
      <c r="B25" s="10" t="s">
        <v>118</v>
      </c>
      <c r="C25" s="10" t="s">
        <v>123</v>
      </c>
      <c r="D25" s="9" t="s">
        <v>124</v>
      </c>
      <c r="E25" s="11">
        <v>0</v>
      </c>
      <c r="F25" s="9" t="s">
        <v>77</v>
      </c>
      <c r="G25" s="11">
        <v>60</v>
      </c>
      <c r="H25" s="29">
        <v>25000</v>
      </c>
      <c r="I25" s="30">
        <v>56168.2</v>
      </c>
      <c r="J25" s="31">
        <v>0</v>
      </c>
      <c r="K25" s="31">
        <v>0</v>
      </c>
      <c r="L25" s="32" t="s">
        <v>78</v>
      </c>
      <c r="M25" s="32" t="s">
        <v>78</v>
      </c>
      <c r="N25" s="32" t="s">
        <v>78</v>
      </c>
      <c r="O25" s="31">
        <v>0</v>
      </c>
      <c r="P25" s="31">
        <v>0</v>
      </c>
      <c r="Q25" s="33"/>
      <c r="R25" s="31">
        <v>0</v>
      </c>
      <c r="S25" s="31">
        <v>0</v>
      </c>
      <c r="T25" s="31">
        <v>0</v>
      </c>
      <c r="U25" s="31">
        <v>0</v>
      </c>
      <c r="V25" s="31">
        <v>0</v>
      </c>
      <c r="W25" s="31">
        <v>0</v>
      </c>
      <c r="X25" s="31">
        <v>0</v>
      </c>
      <c r="Y25" s="31">
        <v>0</v>
      </c>
      <c r="Z25" s="33"/>
      <c r="AA25" s="31">
        <v>0</v>
      </c>
      <c r="AB25" s="31">
        <v>0</v>
      </c>
      <c r="AC25" s="31">
        <v>0</v>
      </c>
      <c r="AD25" s="31">
        <v>0</v>
      </c>
      <c r="AE25" s="31">
        <v>0</v>
      </c>
      <c r="AF25" s="31">
        <v>0</v>
      </c>
      <c r="AG25" s="33"/>
      <c r="AH25" s="31">
        <v>0</v>
      </c>
      <c r="AI25" s="31">
        <v>0</v>
      </c>
      <c r="AJ25" s="31">
        <v>0</v>
      </c>
      <c r="AK25" s="31">
        <v>0</v>
      </c>
      <c r="AL25" s="31">
        <v>0</v>
      </c>
    </row>
    <row r="26" spans="1:38">
      <c r="A26" s="11">
        <v>8296667</v>
      </c>
      <c r="B26" s="10" t="s">
        <v>118</v>
      </c>
      <c r="C26" s="10" t="s">
        <v>125</v>
      </c>
      <c r="D26" s="9" t="s">
        <v>126</v>
      </c>
      <c r="E26" s="11">
        <v>0</v>
      </c>
      <c r="F26" s="9" t="s">
        <v>77</v>
      </c>
      <c r="G26" s="11">
        <v>60</v>
      </c>
      <c r="H26" s="29">
        <v>25000</v>
      </c>
      <c r="I26" s="30">
        <v>40610.019999999997</v>
      </c>
      <c r="J26" s="31">
        <v>0</v>
      </c>
      <c r="K26" s="31">
        <v>0</v>
      </c>
      <c r="L26" s="32" t="s">
        <v>78</v>
      </c>
      <c r="M26" s="32" t="s">
        <v>78</v>
      </c>
      <c r="N26" s="32" t="s">
        <v>78</v>
      </c>
      <c r="O26" s="31">
        <v>0</v>
      </c>
      <c r="P26" s="31">
        <v>0</v>
      </c>
      <c r="Q26" s="33"/>
      <c r="R26" s="31">
        <v>0</v>
      </c>
      <c r="S26" s="31">
        <v>0</v>
      </c>
      <c r="T26" s="31">
        <v>0</v>
      </c>
      <c r="U26" s="31">
        <v>0</v>
      </c>
      <c r="V26" s="31">
        <v>0</v>
      </c>
      <c r="W26" s="31">
        <v>0</v>
      </c>
      <c r="X26" s="31">
        <v>0</v>
      </c>
      <c r="Y26" s="31">
        <v>0</v>
      </c>
      <c r="Z26" s="33"/>
      <c r="AA26" s="31">
        <v>0</v>
      </c>
      <c r="AB26" s="31">
        <v>0</v>
      </c>
      <c r="AC26" s="31">
        <v>0</v>
      </c>
      <c r="AD26" s="31">
        <v>0</v>
      </c>
      <c r="AE26" s="31">
        <v>0</v>
      </c>
      <c r="AF26" s="31">
        <v>0</v>
      </c>
      <c r="AG26" s="33"/>
      <c r="AH26" s="31">
        <v>0</v>
      </c>
      <c r="AI26" s="31">
        <v>0</v>
      </c>
      <c r="AJ26" s="31">
        <v>0</v>
      </c>
      <c r="AK26" s="31">
        <v>0</v>
      </c>
      <c r="AL26" s="31">
        <v>0</v>
      </c>
    </row>
    <row r="27" spans="1:38">
      <c r="A27" s="11">
        <v>8241418</v>
      </c>
      <c r="B27" s="10" t="s">
        <v>127</v>
      </c>
      <c r="C27" s="10">
        <v>2</v>
      </c>
      <c r="D27" s="9" t="s">
        <v>128</v>
      </c>
      <c r="E27" s="11">
        <v>0</v>
      </c>
      <c r="F27" s="9" t="s">
        <v>77</v>
      </c>
      <c r="G27" s="11">
        <v>60</v>
      </c>
      <c r="H27" s="29">
        <v>25000</v>
      </c>
      <c r="I27" s="30">
        <v>50899.99</v>
      </c>
      <c r="J27" s="31">
        <v>0</v>
      </c>
      <c r="K27" s="31">
        <v>0</v>
      </c>
      <c r="L27" s="32" t="s">
        <v>78</v>
      </c>
      <c r="M27" s="32" t="s">
        <v>78</v>
      </c>
      <c r="N27" s="32" t="s">
        <v>78</v>
      </c>
      <c r="O27" s="31">
        <v>0</v>
      </c>
      <c r="P27" s="31">
        <v>0</v>
      </c>
      <c r="Q27" s="33"/>
      <c r="R27" s="31">
        <v>0</v>
      </c>
      <c r="S27" s="31">
        <v>0</v>
      </c>
      <c r="T27" s="31">
        <v>0</v>
      </c>
      <c r="U27" s="31">
        <v>0</v>
      </c>
      <c r="V27" s="31">
        <v>0</v>
      </c>
      <c r="W27" s="31">
        <v>0</v>
      </c>
      <c r="X27" s="31">
        <v>0</v>
      </c>
      <c r="Y27" s="31">
        <v>0</v>
      </c>
      <c r="Z27" s="33"/>
      <c r="AA27" s="31">
        <v>0</v>
      </c>
      <c r="AB27" s="31">
        <v>0</v>
      </c>
      <c r="AC27" s="31">
        <v>0</v>
      </c>
      <c r="AD27" s="31">
        <v>0</v>
      </c>
      <c r="AE27" s="31">
        <v>0</v>
      </c>
      <c r="AF27" s="31">
        <v>0</v>
      </c>
      <c r="AG27" s="33"/>
      <c r="AH27" s="31">
        <v>0</v>
      </c>
      <c r="AI27" s="31">
        <v>0</v>
      </c>
      <c r="AJ27" s="31">
        <v>0</v>
      </c>
      <c r="AK27" s="31">
        <v>0</v>
      </c>
      <c r="AL27" s="31">
        <v>0</v>
      </c>
    </row>
    <row r="28" spans="1:38">
      <c r="A28" s="11">
        <v>8310346</v>
      </c>
      <c r="B28" s="10" t="s">
        <v>129</v>
      </c>
      <c r="C28" s="10" t="s">
        <v>130</v>
      </c>
      <c r="D28" s="9" t="s">
        <v>131</v>
      </c>
      <c r="E28" s="11">
        <v>0</v>
      </c>
      <c r="F28" s="9" t="s">
        <v>77</v>
      </c>
      <c r="G28" s="11">
        <v>60</v>
      </c>
      <c r="H28" s="29">
        <v>25000</v>
      </c>
      <c r="I28" s="30">
        <v>44200</v>
      </c>
      <c r="J28" s="31">
        <v>0</v>
      </c>
      <c r="K28" s="31">
        <v>0</v>
      </c>
      <c r="L28" s="32" t="s">
        <v>78</v>
      </c>
      <c r="M28" s="32" t="s">
        <v>78</v>
      </c>
      <c r="N28" s="32" t="s">
        <v>78</v>
      </c>
      <c r="O28" s="31">
        <v>0</v>
      </c>
      <c r="P28" s="31">
        <v>0</v>
      </c>
      <c r="Q28" s="33"/>
      <c r="R28" s="31">
        <v>0</v>
      </c>
      <c r="S28" s="31">
        <v>0</v>
      </c>
      <c r="T28" s="31">
        <v>0</v>
      </c>
      <c r="U28" s="31">
        <v>0</v>
      </c>
      <c r="V28" s="31">
        <v>0</v>
      </c>
      <c r="W28" s="31">
        <v>0</v>
      </c>
      <c r="X28" s="31">
        <v>0</v>
      </c>
      <c r="Y28" s="31">
        <v>0</v>
      </c>
      <c r="Z28" s="33"/>
      <c r="AA28" s="31">
        <v>0</v>
      </c>
      <c r="AB28" s="31">
        <v>0</v>
      </c>
      <c r="AC28" s="31">
        <v>0</v>
      </c>
      <c r="AD28" s="31">
        <v>0</v>
      </c>
      <c r="AE28" s="31">
        <v>0</v>
      </c>
      <c r="AF28" s="31">
        <v>0</v>
      </c>
      <c r="AG28" s="33"/>
      <c r="AH28" s="31">
        <v>0</v>
      </c>
      <c r="AI28" s="31">
        <v>0</v>
      </c>
      <c r="AJ28" s="31">
        <v>0</v>
      </c>
      <c r="AK28" s="31">
        <v>0</v>
      </c>
      <c r="AL28" s="31">
        <v>0</v>
      </c>
    </row>
    <row r="29" spans="1:38">
      <c r="A29" s="11">
        <v>8310349</v>
      </c>
      <c r="B29" s="10" t="s">
        <v>129</v>
      </c>
      <c r="C29" s="10" t="s">
        <v>130</v>
      </c>
      <c r="D29" s="9" t="s">
        <v>132</v>
      </c>
      <c r="E29" s="11">
        <v>0</v>
      </c>
      <c r="F29" s="9" t="s">
        <v>77</v>
      </c>
      <c r="G29" s="11">
        <v>60</v>
      </c>
      <c r="H29" s="29">
        <v>25000</v>
      </c>
      <c r="I29" s="30">
        <v>36600</v>
      </c>
      <c r="J29" s="31">
        <v>0</v>
      </c>
      <c r="K29" s="31">
        <v>0</v>
      </c>
      <c r="L29" s="32" t="s">
        <v>78</v>
      </c>
      <c r="M29" s="32" t="s">
        <v>78</v>
      </c>
      <c r="N29" s="32" t="s">
        <v>78</v>
      </c>
      <c r="O29" s="31">
        <v>0</v>
      </c>
      <c r="P29" s="31">
        <v>0</v>
      </c>
      <c r="Q29" s="33"/>
      <c r="R29" s="31">
        <v>0</v>
      </c>
      <c r="S29" s="31">
        <v>0</v>
      </c>
      <c r="T29" s="31">
        <v>0</v>
      </c>
      <c r="U29" s="31">
        <v>0</v>
      </c>
      <c r="V29" s="31">
        <v>0</v>
      </c>
      <c r="W29" s="31">
        <v>0</v>
      </c>
      <c r="X29" s="31">
        <v>0</v>
      </c>
      <c r="Y29" s="31">
        <v>0</v>
      </c>
      <c r="Z29" s="33"/>
      <c r="AA29" s="31">
        <v>0</v>
      </c>
      <c r="AB29" s="31">
        <v>0</v>
      </c>
      <c r="AC29" s="31">
        <v>0</v>
      </c>
      <c r="AD29" s="31">
        <v>0</v>
      </c>
      <c r="AE29" s="31">
        <v>0</v>
      </c>
      <c r="AF29" s="31">
        <v>0</v>
      </c>
      <c r="AG29" s="33"/>
      <c r="AH29" s="31">
        <v>0</v>
      </c>
      <c r="AI29" s="31">
        <v>0</v>
      </c>
      <c r="AJ29" s="31">
        <v>0</v>
      </c>
      <c r="AK29" s="31">
        <v>0</v>
      </c>
      <c r="AL29" s="31">
        <v>0</v>
      </c>
    </row>
    <row r="30" spans="1:38">
      <c r="A30" s="11">
        <v>7745223</v>
      </c>
      <c r="B30" s="10" t="s">
        <v>129</v>
      </c>
      <c r="C30" s="10" t="s">
        <v>133</v>
      </c>
      <c r="D30" s="9" t="s">
        <v>134</v>
      </c>
      <c r="E30" s="11">
        <v>0</v>
      </c>
      <c r="F30" s="9" t="s">
        <v>77</v>
      </c>
      <c r="G30" s="11">
        <v>60</v>
      </c>
      <c r="H30" s="29">
        <v>25000</v>
      </c>
      <c r="I30" s="30">
        <v>33825.01</v>
      </c>
      <c r="J30" s="31">
        <v>0</v>
      </c>
      <c r="K30" s="31">
        <v>0</v>
      </c>
      <c r="L30" s="32" t="s">
        <v>78</v>
      </c>
      <c r="M30" s="32" t="s">
        <v>78</v>
      </c>
      <c r="N30" s="32" t="s">
        <v>78</v>
      </c>
      <c r="O30" s="31">
        <v>0</v>
      </c>
      <c r="P30" s="31">
        <v>0</v>
      </c>
      <c r="Q30" s="33"/>
      <c r="R30" s="31">
        <v>0</v>
      </c>
      <c r="S30" s="31">
        <v>0</v>
      </c>
      <c r="T30" s="31">
        <v>0</v>
      </c>
      <c r="U30" s="31">
        <v>0</v>
      </c>
      <c r="V30" s="31">
        <v>0</v>
      </c>
      <c r="W30" s="31">
        <v>0</v>
      </c>
      <c r="X30" s="31">
        <v>0</v>
      </c>
      <c r="Y30" s="31">
        <v>0</v>
      </c>
      <c r="Z30" s="33"/>
      <c r="AA30" s="31">
        <v>0</v>
      </c>
      <c r="AB30" s="31">
        <v>0</v>
      </c>
      <c r="AC30" s="31">
        <v>0</v>
      </c>
      <c r="AD30" s="31">
        <v>0</v>
      </c>
      <c r="AE30" s="31">
        <v>0</v>
      </c>
      <c r="AF30" s="31">
        <v>0</v>
      </c>
      <c r="AG30" s="33"/>
      <c r="AH30" s="31">
        <v>0</v>
      </c>
      <c r="AI30" s="31">
        <v>0</v>
      </c>
      <c r="AJ30" s="31">
        <v>0</v>
      </c>
      <c r="AK30" s="31">
        <v>0</v>
      </c>
      <c r="AL30" s="31">
        <v>0</v>
      </c>
    </row>
    <row r="31" spans="1:38">
      <c r="A31" s="11">
        <v>8196648</v>
      </c>
      <c r="B31" s="10" t="s">
        <v>129</v>
      </c>
      <c r="C31" s="10" t="s">
        <v>135</v>
      </c>
      <c r="D31" s="9" t="s">
        <v>136</v>
      </c>
      <c r="E31" s="11">
        <v>0</v>
      </c>
      <c r="F31" s="9" t="s">
        <v>77</v>
      </c>
      <c r="G31" s="11">
        <v>60</v>
      </c>
      <c r="H31" s="29">
        <v>25000</v>
      </c>
      <c r="I31" s="30">
        <v>24655</v>
      </c>
      <c r="J31" s="31">
        <v>0</v>
      </c>
      <c r="K31" s="31">
        <v>0</v>
      </c>
      <c r="L31" s="32" t="s">
        <v>78</v>
      </c>
      <c r="M31" s="32" t="s">
        <v>78</v>
      </c>
      <c r="N31" s="32" t="s">
        <v>78</v>
      </c>
      <c r="O31" s="31">
        <v>0</v>
      </c>
      <c r="P31" s="31">
        <v>0</v>
      </c>
      <c r="Q31" s="33"/>
      <c r="R31" s="31">
        <v>0</v>
      </c>
      <c r="S31" s="31">
        <v>0</v>
      </c>
      <c r="T31" s="31">
        <v>0</v>
      </c>
      <c r="U31" s="31">
        <v>0</v>
      </c>
      <c r="V31" s="31">
        <v>0</v>
      </c>
      <c r="W31" s="31">
        <v>0</v>
      </c>
      <c r="X31" s="31">
        <v>0</v>
      </c>
      <c r="Y31" s="31">
        <v>0</v>
      </c>
      <c r="Z31" s="33"/>
      <c r="AA31" s="31">
        <v>0</v>
      </c>
      <c r="AB31" s="31">
        <v>0</v>
      </c>
      <c r="AC31" s="31">
        <v>0</v>
      </c>
      <c r="AD31" s="31">
        <v>0</v>
      </c>
      <c r="AE31" s="31">
        <v>0</v>
      </c>
      <c r="AF31" s="31">
        <v>0</v>
      </c>
      <c r="AG31" s="33"/>
      <c r="AH31" s="31">
        <v>0</v>
      </c>
      <c r="AI31" s="31">
        <v>0</v>
      </c>
      <c r="AJ31" s="31">
        <v>0</v>
      </c>
      <c r="AK31" s="31">
        <v>0</v>
      </c>
      <c r="AL31" s="31">
        <v>0</v>
      </c>
    </row>
    <row r="32" spans="1:38">
      <c r="A32" s="11">
        <v>8331172</v>
      </c>
      <c r="B32" s="10" t="s">
        <v>137</v>
      </c>
      <c r="C32" s="10" t="s">
        <v>138</v>
      </c>
      <c r="D32" s="9" t="s">
        <v>139</v>
      </c>
      <c r="E32" s="11">
        <v>0</v>
      </c>
      <c r="F32" s="9" t="s">
        <v>77</v>
      </c>
      <c r="G32" s="11">
        <v>60</v>
      </c>
      <c r="H32" s="29">
        <v>25000</v>
      </c>
      <c r="I32" s="30">
        <v>51009.97</v>
      </c>
      <c r="J32" s="31">
        <v>0</v>
      </c>
      <c r="K32" s="31">
        <v>0</v>
      </c>
      <c r="L32" s="32" t="s">
        <v>78</v>
      </c>
      <c r="M32" s="32" t="s">
        <v>78</v>
      </c>
      <c r="N32" s="32" t="s">
        <v>78</v>
      </c>
      <c r="O32" s="31">
        <v>0</v>
      </c>
      <c r="P32" s="31">
        <v>0</v>
      </c>
      <c r="Q32" s="33"/>
      <c r="R32" s="31">
        <v>0</v>
      </c>
      <c r="S32" s="31">
        <v>0</v>
      </c>
      <c r="T32" s="31">
        <v>0</v>
      </c>
      <c r="U32" s="31">
        <v>0</v>
      </c>
      <c r="V32" s="31">
        <v>0</v>
      </c>
      <c r="W32" s="31">
        <v>0</v>
      </c>
      <c r="X32" s="31">
        <v>0</v>
      </c>
      <c r="Y32" s="31">
        <v>0</v>
      </c>
      <c r="Z32" s="33"/>
      <c r="AA32" s="31">
        <v>0</v>
      </c>
      <c r="AB32" s="31">
        <v>0</v>
      </c>
      <c r="AC32" s="31">
        <v>0</v>
      </c>
      <c r="AD32" s="31">
        <v>0</v>
      </c>
      <c r="AE32" s="31">
        <v>0</v>
      </c>
      <c r="AF32" s="31">
        <v>0</v>
      </c>
      <c r="AG32" s="33"/>
      <c r="AH32" s="31">
        <v>0</v>
      </c>
      <c r="AI32" s="31">
        <v>0</v>
      </c>
      <c r="AJ32" s="31">
        <v>0</v>
      </c>
      <c r="AK32" s="31">
        <v>0</v>
      </c>
      <c r="AL32" s="31">
        <v>0</v>
      </c>
    </row>
    <row r="33" spans="1:38">
      <c r="A33" s="11">
        <v>8286152</v>
      </c>
      <c r="B33" s="10" t="s">
        <v>140</v>
      </c>
      <c r="C33" s="10" t="s">
        <v>141</v>
      </c>
      <c r="D33" s="9" t="s">
        <v>142</v>
      </c>
      <c r="E33" s="11">
        <v>0</v>
      </c>
      <c r="F33" s="9" t="s">
        <v>77</v>
      </c>
      <c r="G33" s="11">
        <v>60</v>
      </c>
      <c r="H33" s="29">
        <v>25000</v>
      </c>
      <c r="I33" s="30">
        <v>47115</v>
      </c>
      <c r="J33" s="31">
        <v>0</v>
      </c>
      <c r="K33" s="31">
        <v>0</v>
      </c>
      <c r="L33" s="32" t="s">
        <v>78</v>
      </c>
      <c r="M33" s="32" t="s">
        <v>78</v>
      </c>
      <c r="N33" s="32" t="s">
        <v>78</v>
      </c>
      <c r="O33" s="31">
        <v>0</v>
      </c>
      <c r="P33" s="31">
        <v>0</v>
      </c>
      <c r="Q33" s="33"/>
      <c r="R33" s="31">
        <v>0</v>
      </c>
      <c r="S33" s="31">
        <v>0</v>
      </c>
      <c r="T33" s="31">
        <v>0</v>
      </c>
      <c r="U33" s="31">
        <v>0</v>
      </c>
      <c r="V33" s="31">
        <v>0</v>
      </c>
      <c r="W33" s="31">
        <v>0</v>
      </c>
      <c r="X33" s="31">
        <v>0</v>
      </c>
      <c r="Y33" s="31">
        <v>0</v>
      </c>
      <c r="Z33" s="33"/>
      <c r="AA33" s="31">
        <v>0</v>
      </c>
      <c r="AB33" s="31">
        <v>0</v>
      </c>
      <c r="AC33" s="31">
        <v>0</v>
      </c>
      <c r="AD33" s="31">
        <v>0</v>
      </c>
      <c r="AE33" s="31">
        <v>0</v>
      </c>
      <c r="AF33" s="31">
        <v>0</v>
      </c>
      <c r="AG33" s="33"/>
      <c r="AH33" s="31">
        <v>0</v>
      </c>
      <c r="AI33" s="31">
        <v>0</v>
      </c>
      <c r="AJ33" s="31">
        <v>0</v>
      </c>
      <c r="AK33" s="31">
        <v>0</v>
      </c>
      <c r="AL33" s="31">
        <v>0</v>
      </c>
    </row>
    <row r="34" spans="1:38">
      <c r="A34" s="11">
        <v>8220254</v>
      </c>
      <c r="B34" s="10" t="s">
        <v>143</v>
      </c>
      <c r="C34" s="10" t="s">
        <v>144</v>
      </c>
      <c r="D34" s="9" t="s">
        <v>145</v>
      </c>
      <c r="E34" s="11">
        <v>0</v>
      </c>
      <c r="F34" s="9" t="s">
        <v>77</v>
      </c>
      <c r="G34" s="11">
        <v>60</v>
      </c>
      <c r="H34" s="29">
        <v>25000</v>
      </c>
      <c r="I34" s="30">
        <v>44910.36</v>
      </c>
      <c r="J34" s="31">
        <v>0</v>
      </c>
      <c r="K34" s="31">
        <v>0</v>
      </c>
      <c r="L34" s="32" t="s">
        <v>78</v>
      </c>
      <c r="M34" s="32" t="s">
        <v>78</v>
      </c>
      <c r="N34" s="32" t="s">
        <v>78</v>
      </c>
      <c r="O34" s="31">
        <v>0</v>
      </c>
      <c r="P34" s="31">
        <v>0</v>
      </c>
      <c r="Q34" s="33"/>
      <c r="R34" s="31">
        <v>0</v>
      </c>
      <c r="S34" s="31">
        <v>0</v>
      </c>
      <c r="T34" s="31">
        <v>0</v>
      </c>
      <c r="U34" s="31">
        <v>0</v>
      </c>
      <c r="V34" s="31">
        <v>0</v>
      </c>
      <c r="W34" s="31">
        <v>0</v>
      </c>
      <c r="X34" s="31">
        <v>0</v>
      </c>
      <c r="Y34" s="31">
        <v>0</v>
      </c>
      <c r="Z34" s="33"/>
      <c r="AA34" s="31">
        <v>0</v>
      </c>
      <c r="AB34" s="31">
        <v>0</v>
      </c>
      <c r="AC34" s="31">
        <v>0</v>
      </c>
      <c r="AD34" s="31">
        <v>0</v>
      </c>
      <c r="AE34" s="31">
        <v>0</v>
      </c>
      <c r="AF34" s="31">
        <v>0</v>
      </c>
      <c r="AG34" s="33"/>
      <c r="AH34" s="31">
        <v>0</v>
      </c>
      <c r="AI34" s="31">
        <v>0</v>
      </c>
      <c r="AJ34" s="31">
        <v>0</v>
      </c>
      <c r="AK34" s="31">
        <v>0</v>
      </c>
      <c r="AL34" s="31">
        <v>0</v>
      </c>
    </row>
    <row r="35" spans="1:38">
      <c r="A35" s="11">
        <v>8314631</v>
      </c>
      <c r="B35" s="10" t="s">
        <v>143</v>
      </c>
      <c r="C35" s="10" t="s">
        <v>146</v>
      </c>
      <c r="D35" s="9" t="s">
        <v>147</v>
      </c>
      <c r="E35" s="11">
        <v>0</v>
      </c>
      <c r="F35" s="9" t="s">
        <v>77</v>
      </c>
      <c r="G35" s="11">
        <v>60</v>
      </c>
      <c r="H35" s="29">
        <v>25000</v>
      </c>
      <c r="I35" s="81">
        <v>49180</v>
      </c>
      <c r="J35" s="31">
        <v>0</v>
      </c>
      <c r="K35" s="31">
        <v>0</v>
      </c>
      <c r="L35" s="32" t="s">
        <v>78</v>
      </c>
      <c r="M35" s="32" t="s">
        <v>78</v>
      </c>
      <c r="N35" s="32" t="s">
        <v>78</v>
      </c>
      <c r="O35" s="31">
        <v>0</v>
      </c>
      <c r="P35" s="31">
        <v>0</v>
      </c>
      <c r="Q35" s="33"/>
      <c r="R35" s="31">
        <v>0</v>
      </c>
      <c r="S35" s="31">
        <v>0</v>
      </c>
      <c r="T35" s="31">
        <v>0</v>
      </c>
      <c r="U35" s="31">
        <v>0</v>
      </c>
      <c r="V35" s="31">
        <v>0</v>
      </c>
      <c r="W35" s="31">
        <v>0</v>
      </c>
      <c r="X35" s="31">
        <v>0</v>
      </c>
      <c r="Y35" s="31">
        <v>0</v>
      </c>
      <c r="Z35" s="33"/>
      <c r="AA35" s="31">
        <v>0</v>
      </c>
      <c r="AB35" s="31">
        <v>0</v>
      </c>
      <c r="AC35" s="31">
        <v>0</v>
      </c>
      <c r="AD35" s="31">
        <v>0</v>
      </c>
      <c r="AE35" s="31">
        <v>0</v>
      </c>
      <c r="AF35" s="31">
        <v>0</v>
      </c>
      <c r="AG35" s="33"/>
      <c r="AH35" s="31">
        <v>0</v>
      </c>
      <c r="AI35" s="31">
        <v>0</v>
      </c>
      <c r="AJ35" s="31">
        <v>0</v>
      </c>
      <c r="AK35" s="31">
        <v>0</v>
      </c>
      <c r="AL35" s="31">
        <v>0</v>
      </c>
    </row>
    <row r="36" spans="1:38">
      <c r="A36" s="11">
        <v>8303035</v>
      </c>
      <c r="B36" s="10" t="s">
        <v>143</v>
      </c>
      <c r="C36" s="10" t="s">
        <v>148</v>
      </c>
      <c r="D36" s="9" t="s">
        <v>147</v>
      </c>
      <c r="E36" s="11">
        <v>0</v>
      </c>
      <c r="F36" s="9" t="s">
        <v>77</v>
      </c>
      <c r="G36" s="11">
        <v>60</v>
      </c>
      <c r="H36" s="29">
        <v>25000</v>
      </c>
      <c r="I36" s="30">
        <v>51830.35</v>
      </c>
      <c r="J36" s="31">
        <v>0</v>
      </c>
      <c r="K36" s="31">
        <v>0</v>
      </c>
      <c r="L36" s="32" t="s">
        <v>78</v>
      </c>
      <c r="M36" s="32" t="s">
        <v>78</v>
      </c>
      <c r="N36" s="32" t="s">
        <v>78</v>
      </c>
      <c r="O36" s="31">
        <v>0</v>
      </c>
      <c r="P36" s="31">
        <v>0</v>
      </c>
      <c r="Q36" s="33"/>
      <c r="R36" s="31">
        <v>0</v>
      </c>
      <c r="S36" s="31">
        <v>0</v>
      </c>
      <c r="T36" s="31">
        <v>0</v>
      </c>
      <c r="U36" s="31">
        <v>0</v>
      </c>
      <c r="V36" s="31">
        <v>0</v>
      </c>
      <c r="W36" s="31">
        <v>0</v>
      </c>
      <c r="X36" s="31">
        <v>0</v>
      </c>
      <c r="Y36" s="31">
        <v>0</v>
      </c>
      <c r="Z36" s="33"/>
      <c r="AA36" s="31">
        <v>0</v>
      </c>
      <c r="AB36" s="31">
        <v>0</v>
      </c>
      <c r="AC36" s="31">
        <v>0</v>
      </c>
      <c r="AD36" s="31">
        <v>0</v>
      </c>
      <c r="AE36" s="31">
        <v>0</v>
      </c>
      <c r="AF36" s="31">
        <v>0</v>
      </c>
      <c r="AG36" s="33"/>
      <c r="AH36" s="31">
        <v>0</v>
      </c>
      <c r="AI36" s="31">
        <v>0</v>
      </c>
      <c r="AJ36" s="31">
        <v>0</v>
      </c>
      <c r="AK36" s="31">
        <v>0</v>
      </c>
      <c r="AL36" s="31">
        <v>0</v>
      </c>
    </row>
    <row r="37" spans="1:38">
      <c r="A37" s="11">
        <v>8273698</v>
      </c>
      <c r="B37" s="10" t="s">
        <v>149</v>
      </c>
      <c r="C37" s="10" t="s">
        <v>150</v>
      </c>
      <c r="D37" s="9" t="s">
        <v>151</v>
      </c>
      <c r="E37" s="11">
        <v>0</v>
      </c>
      <c r="F37" s="10" t="s">
        <v>77</v>
      </c>
      <c r="G37" s="11">
        <v>60</v>
      </c>
      <c r="H37" s="29">
        <v>25000</v>
      </c>
      <c r="I37" s="30">
        <v>45830</v>
      </c>
      <c r="J37" s="31">
        <v>0</v>
      </c>
      <c r="K37" s="31">
        <v>0</v>
      </c>
      <c r="L37" s="32" t="s">
        <v>78</v>
      </c>
      <c r="M37" s="32" t="s">
        <v>78</v>
      </c>
      <c r="N37" s="32" t="s">
        <v>78</v>
      </c>
      <c r="O37" s="31">
        <v>0</v>
      </c>
      <c r="P37" s="31">
        <v>0</v>
      </c>
      <c r="Q37" s="33"/>
      <c r="R37" s="31">
        <v>0</v>
      </c>
      <c r="S37" s="31">
        <v>0</v>
      </c>
      <c r="T37" s="31">
        <v>0</v>
      </c>
      <c r="U37" s="31">
        <v>0</v>
      </c>
      <c r="V37" s="31">
        <v>0</v>
      </c>
      <c r="W37" s="31">
        <v>0</v>
      </c>
      <c r="X37" s="31">
        <v>0</v>
      </c>
      <c r="Y37" s="31">
        <v>0</v>
      </c>
      <c r="Z37" s="33"/>
      <c r="AA37" s="31">
        <v>0</v>
      </c>
      <c r="AB37" s="31">
        <v>0</v>
      </c>
      <c r="AC37" s="31">
        <v>0</v>
      </c>
      <c r="AD37" s="31">
        <v>0</v>
      </c>
      <c r="AE37" s="31">
        <v>0</v>
      </c>
      <c r="AF37" s="31">
        <v>0</v>
      </c>
      <c r="AG37" s="33"/>
      <c r="AH37" s="31">
        <v>0</v>
      </c>
      <c r="AI37" s="31">
        <v>0</v>
      </c>
      <c r="AJ37" s="31">
        <v>0</v>
      </c>
      <c r="AK37" s="31">
        <v>0</v>
      </c>
      <c r="AL37" s="31">
        <v>0</v>
      </c>
    </row>
    <row r="38" spans="1:38">
      <c r="B38" s="10"/>
      <c r="H38" s="29"/>
      <c r="I38" s="34"/>
      <c r="J38" s="9"/>
      <c r="L38" s="36"/>
      <c r="N38" s="36"/>
      <c r="Q38" s="33"/>
      <c r="R38" s="30"/>
      <c r="S38" s="30"/>
      <c r="T38" s="30"/>
      <c r="U38" s="30"/>
      <c r="V38" s="30"/>
      <c r="W38" s="30"/>
      <c r="X38" s="30"/>
      <c r="Y38" s="30"/>
      <c r="Z38" s="33"/>
      <c r="AA38" s="30"/>
      <c r="AB38" s="30"/>
      <c r="AC38" s="30"/>
      <c r="AD38" s="30"/>
      <c r="AE38" s="30"/>
      <c r="AF38" s="30"/>
      <c r="AG38" s="33"/>
      <c r="AH38" s="30"/>
      <c r="AI38" s="30"/>
      <c r="AJ38" s="30"/>
      <c r="AK38" s="30"/>
      <c r="AL38" s="30"/>
    </row>
    <row r="39" spans="1:38" ht="15">
      <c r="A39" s="38" t="s">
        <v>152</v>
      </c>
      <c r="I39" s="13"/>
      <c r="J39" s="14"/>
      <c r="L39" s="36"/>
      <c r="N39" s="36"/>
    </row>
    <row r="40" spans="1:38" s="28" customFormat="1" ht="63.75">
      <c r="A40" s="20" t="s">
        <v>38</v>
      </c>
      <c r="B40" s="21" t="s">
        <v>39</v>
      </c>
      <c r="C40" s="21" t="s">
        <v>40</v>
      </c>
      <c r="D40" s="21" t="s">
        <v>41</v>
      </c>
      <c r="E40" s="20" t="s">
        <v>42</v>
      </c>
      <c r="F40" s="21" t="s">
        <v>43</v>
      </c>
      <c r="G40" s="20" t="s">
        <v>44</v>
      </c>
      <c r="H40" s="22" t="s">
        <v>45</v>
      </c>
      <c r="I40" s="23" t="s">
        <v>153</v>
      </c>
      <c r="J40" s="24" t="s">
        <v>154</v>
      </c>
      <c r="K40" s="24" t="s">
        <v>48</v>
      </c>
      <c r="L40" s="25" t="s">
        <v>49</v>
      </c>
      <c r="M40" s="25" t="s">
        <v>50</v>
      </c>
      <c r="N40" s="24" t="s">
        <v>51</v>
      </c>
      <c r="O40" s="24" t="s">
        <v>52</v>
      </c>
      <c r="P40" s="24" t="s">
        <v>53</v>
      </c>
      <c r="Q40" s="26"/>
      <c r="R40" s="24" t="s">
        <v>55</v>
      </c>
      <c r="S40" s="24" t="s">
        <v>56</v>
      </c>
      <c r="T40" s="24" t="s">
        <v>57</v>
      </c>
      <c r="U40" s="24" t="s">
        <v>58</v>
      </c>
      <c r="V40" s="24" t="s">
        <v>59</v>
      </c>
      <c r="W40" s="24" t="s">
        <v>60</v>
      </c>
      <c r="X40" s="24" t="s">
        <v>61</v>
      </c>
      <c r="Y40" s="27" t="s">
        <v>62</v>
      </c>
      <c r="Z40" s="26"/>
      <c r="AA40" s="24" t="s">
        <v>63</v>
      </c>
      <c r="AB40" s="24" t="s">
        <v>64</v>
      </c>
      <c r="AC40" s="24" t="s">
        <v>65</v>
      </c>
      <c r="AD40" s="24" t="s">
        <v>66</v>
      </c>
      <c r="AE40" s="24" t="s">
        <v>67</v>
      </c>
      <c r="AF40" s="24" t="s">
        <v>68</v>
      </c>
      <c r="AG40" s="26"/>
      <c r="AH40" s="24" t="s">
        <v>69</v>
      </c>
      <c r="AI40" s="24" t="s">
        <v>70</v>
      </c>
      <c r="AJ40" s="24" t="s">
        <v>71</v>
      </c>
      <c r="AK40" s="24" t="s">
        <v>72</v>
      </c>
      <c r="AL40" s="24" t="s">
        <v>73</v>
      </c>
    </row>
    <row r="41" spans="1:38">
      <c r="A41" s="86">
        <v>8276521</v>
      </c>
      <c r="B41" s="80" t="s">
        <v>155</v>
      </c>
      <c r="C41" s="80" t="s">
        <v>156</v>
      </c>
      <c r="D41" s="85" t="s">
        <v>157</v>
      </c>
      <c r="E41" s="11">
        <v>211</v>
      </c>
      <c r="F41" s="80" t="s">
        <v>158</v>
      </c>
      <c r="G41" s="11">
        <v>72</v>
      </c>
      <c r="H41" s="29">
        <v>30000</v>
      </c>
      <c r="I41" s="81">
        <v>42955</v>
      </c>
      <c r="J41" s="31">
        <v>0</v>
      </c>
      <c r="K41" s="31">
        <v>0</v>
      </c>
      <c r="L41" s="32" t="s">
        <v>78</v>
      </c>
      <c r="M41" s="32" t="s">
        <v>78</v>
      </c>
      <c r="N41" s="32" t="s">
        <v>78</v>
      </c>
      <c r="O41" s="31">
        <v>0</v>
      </c>
      <c r="P41" s="31">
        <v>0</v>
      </c>
      <c r="Q41" s="33"/>
      <c r="R41" s="31">
        <v>0</v>
      </c>
      <c r="S41" s="31">
        <v>0</v>
      </c>
      <c r="T41" s="31">
        <v>0</v>
      </c>
      <c r="U41" s="31">
        <v>0</v>
      </c>
      <c r="V41" s="31">
        <v>0</v>
      </c>
      <c r="W41" s="31">
        <v>0</v>
      </c>
      <c r="X41" s="31">
        <v>0</v>
      </c>
      <c r="Y41" s="31">
        <v>0</v>
      </c>
      <c r="Z41" s="33"/>
      <c r="AA41" s="31">
        <v>0</v>
      </c>
      <c r="AB41" s="31">
        <v>0</v>
      </c>
      <c r="AC41" s="31">
        <v>0</v>
      </c>
      <c r="AD41" s="31">
        <v>0</v>
      </c>
      <c r="AE41" s="31">
        <v>0</v>
      </c>
      <c r="AF41" s="31">
        <v>0</v>
      </c>
      <c r="AG41" s="33"/>
      <c r="AH41" s="31">
        <v>0</v>
      </c>
      <c r="AI41" s="31">
        <v>0</v>
      </c>
      <c r="AJ41" s="31">
        <v>0</v>
      </c>
      <c r="AK41" s="31">
        <v>0</v>
      </c>
      <c r="AL41" s="31">
        <v>0</v>
      </c>
    </row>
    <row r="42" spans="1:38">
      <c r="A42" s="86">
        <v>8120023</v>
      </c>
      <c r="B42" s="80" t="s">
        <v>111</v>
      </c>
      <c r="C42" s="80" t="s">
        <v>159</v>
      </c>
      <c r="D42" s="85" t="s">
        <v>160</v>
      </c>
      <c r="F42" s="80" t="s">
        <v>158</v>
      </c>
      <c r="G42" s="11">
        <v>72</v>
      </c>
      <c r="H42" s="29">
        <v>30000</v>
      </c>
      <c r="I42" s="81">
        <v>55183</v>
      </c>
      <c r="J42" s="31">
        <v>0</v>
      </c>
      <c r="K42" s="31">
        <v>0</v>
      </c>
      <c r="L42" s="32" t="s">
        <v>78</v>
      </c>
      <c r="M42" s="32" t="s">
        <v>78</v>
      </c>
      <c r="N42" s="32" t="s">
        <v>78</v>
      </c>
      <c r="O42" s="31">
        <v>0</v>
      </c>
      <c r="P42" s="31">
        <v>0</v>
      </c>
      <c r="Q42" s="33"/>
      <c r="R42" s="31">
        <v>0</v>
      </c>
      <c r="S42" s="31">
        <v>0</v>
      </c>
      <c r="T42" s="31">
        <v>0</v>
      </c>
      <c r="U42" s="31">
        <v>0</v>
      </c>
      <c r="V42" s="31">
        <v>0</v>
      </c>
      <c r="W42" s="31">
        <v>0</v>
      </c>
      <c r="X42" s="31">
        <v>0</v>
      </c>
      <c r="Y42" s="31">
        <v>0</v>
      </c>
      <c r="Z42" s="33"/>
      <c r="AA42" s="31">
        <v>0</v>
      </c>
      <c r="AB42" s="31">
        <v>0</v>
      </c>
      <c r="AC42" s="31">
        <v>0</v>
      </c>
      <c r="AD42" s="31">
        <v>0</v>
      </c>
      <c r="AE42" s="31">
        <v>0</v>
      </c>
      <c r="AF42" s="31">
        <v>0</v>
      </c>
      <c r="AG42" s="33"/>
      <c r="AH42" s="31">
        <v>0</v>
      </c>
      <c r="AI42" s="31">
        <v>0</v>
      </c>
      <c r="AJ42" s="31">
        <v>0</v>
      </c>
      <c r="AK42" s="31">
        <v>0</v>
      </c>
      <c r="AL42" s="31">
        <v>0</v>
      </c>
    </row>
    <row r="43" spans="1:38">
      <c r="A43" s="86">
        <v>8119983</v>
      </c>
      <c r="B43" s="80" t="s">
        <v>140</v>
      </c>
      <c r="C43" s="87" t="s">
        <v>161</v>
      </c>
      <c r="D43" s="85" t="s">
        <v>162</v>
      </c>
      <c r="E43" s="11">
        <v>196</v>
      </c>
      <c r="F43" s="80" t="s">
        <v>158</v>
      </c>
      <c r="G43" s="11">
        <v>72</v>
      </c>
      <c r="H43" s="29">
        <v>30000</v>
      </c>
      <c r="I43" s="81">
        <v>57080</v>
      </c>
      <c r="J43" s="31">
        <v>0</v>
      </c>
      <c r="K43" s="31">
        <v>0</v>
      </c>
      <c r="L43" s="32" t="s">
        <v>78</v>
      </c>
      <c r="M43" s="32" t="s">
        <v>78</v>
      </c>
      <c r="N43" s="32" t="s">
        <v>78</v>
      </c>
      <c r="O43" s="31">
        <v>0</v>
      </c>
      <c r="P43" s="31">
        <v>0</v>
      </c>
      <c r="Q43" s="33"/>
      <c r="R43" s="31">
        <v>0</v>
      </c>
      <c r="S43" s="31">
        <v>0</v>
      </c>
      <c r="T43" s="31">
        <v>0</v>
      </c>
      <c r="U43" s="31">
        <v>0</v>
      </c>
      <c r="V43" s="31">
        <v>0</v>
      </c>
      <c r="W43" s="31">
        <v>0</v>
      </c>
      <c r="X43" s="31">
        <v>0</v>
      </c>
      <c r="Y43" s="31">
        <v>0</v>
      </c>
      <c r="Z43" s="33"/>
      <c r="AA43" s="31">
        <v>0</v>
      </c>
      <c r="AB43" s="31">
        <v>0</v>
      </c>
      <c r="AC43" s="31">
        <v>0</v>
      </c>
      <c r="AD43" s="31">
        <v>0</v>
      </c>
      <c r="AE43" s="31">
        <v>0</v>
      </c>
      <c r="AF43" s="31">
        <v>0</v>
      </c>
      <c r="AG43" s="33"/>
      <c r="AH43" s="31">
        <v>0</v>
      </c>
      <c r="AI43" s="31">
        <v>0</v>
      </c>
      <c r="AJ43" s="31">
        <v>0</v>
      </c>
      <c r="AK43" s="31">
        <v>0</v>
      </c>
      <c r="AL43" s="31">
        <v>0</v>
      </c>
    </row>
    <row r="44" spans="1:38">
      <c r="A44" s="11">
        <v>7543630</v>
      </c>
      <c r="B44" s="82" t="s">
        <v>143</v>
      </c>
      <c r="C44" s="82" t="s">
        <v>163</v>
      </c>
      <c r="D44" s="82" t="s">
        <v>164</v>
      </c>
      <c r="E44" s="83">
        <v>201</v>
      </c>
      <c r="F44" s="82" t="s">
        <v>158</v>
      </c>
      <c r="G44" s="83">
        <v>72</v>
      </c>
      <c r="H44" s="84">
        <v>30000</v>
      </c>
      <c r="I44" s="81">
        <v>58278</v>
      </c>
      <c r="J44" s="31">
        <v>0</v>
      </c>
      <c r="K44" s="31">
        <v>0</v>
      </c>
      <c r="L44" s="32" t="s">
        <v>78</v>
      </c>
      <c r="M44" s="32" t="s">
        <v>78</v>
      </c>
      <c r="N44" s="32" t="s">
        <v>78</v>
      </c>
      <c r="O44" s="31">
        <v>0</v>
      </c>
      <c r="P44" s="31">
        <v>0</v>
      </c>
      <c r="Q44" s="33"/>
      <c r="R44" s="31">
        <v>0</v>
      </c>
      <c r="S44" s="31">
        <v>0</v>
      </c>
      <c r="T44" s="31">
        <v>0</v>
      </c>
      <c r="U44" s="31">
        <v>0</v>
      </c>
      <c r="V44" s="31">
        <v>0</v>
      </c>
      <c r="W44" s="31">
        <v>0</v>
      </c>
      <c r="X44" s="31">
        <v>0</v>
      </c>
      <c r="Y44" s="31">
        <v>0</v>
      </c>
      <c r="Z44" s="33"/>
      <c r="AA44" s="31">
        <v>0</v>
      </c>
      <c r="AB44" s="31">
        <v>0</v>
      </c>
      <c r="AC44" s="31">
        <v>0</v>
      </c>
      <c r="AD44" s="31">
        <v>0</v>
      </c>
      <c r="AE44" s="31">
        <v>0</v>
      </c>
      <c r="AF44" s="31">
        <v>0</v>
      </c>
      <c r="AG44" s="33"/>
      <c r="AH44" s="31">
        <v>0</v>
      </c>
      <c r="AI44" s="31">
        <v>0</v>
      </c>
      <c r="AJ44" s="31">
        <v>0</v>
      </c>
      <c r="AK44" s="31">
        <v>0</v>
      </c>
      <c r="AL44" s="31">
        <v>0</v>
      </c>
    </row>
    <row r="45" spans="1:38">
      <c r="A45" s="11">
        <v>8196385</v>
      </c>
      <c r="B45" s="80" t="s">
        <v>165</v>
      </c>
      <c r="C45" s="10" t="s">
        <v>166</v>
      </c>
      <c r="D45" s="10" t="s">
        <v>167</v>
      </c>
      <c r="E45" s="11">
        <v>0</v>
      </c>
      <c r="F45" s="80" t="s">
        <v>77</v>
      </c>
      <c r="G45" s="11">
        <v>72</v>
      </c>
      <c r="H45" s="29">
        <v>30000</v>
      </c>
      <c r="I45" s="81">
        <v>52877</v>
      </c>
      <c r="J45" s="31">
        <v>0</v>
      </c>
      <c r="K45" s="31">
        <v>0</v>
      </c>
      <c r="L45" s="32" t="s">
        <v>78</v>
      </c>
      <c r="M45" s="32" t="s">
        <v>78</v>
      </c>
      <c r="N45" s="32" t="s">
        <v>78</v>
      </c>
      <c r="O45" s="31">
        <v>0</v>
      </c>
      <c r="P45" s="31">
        <v>0</v>
      </c>
      <c r="Q45" s="33"/>
      <c r="R45" s="31">
        <v>0</v>
      </c>
      <c r="S45" s="31">
        <v>0</v>
      </c>
      <c r="T45" s="31">
        <v>0</v>
      </c>
      <c r="U45" s="31">
        <v>0</v>
      </c>
      <c r="V45" s="31">
        <v>0</v>
      </c>
      <c r="W45" s="31">
        <v>0</v>
      </c>
      <c r="X45" s="31">
        <v>0</v>
      </c>
      <c r="Y45" s="31">
        <v>0</v>
      </c>
      <c r="Z45" s="33"/>
      <c r="AA45" s="31">
        <v>0</v>
      </c>
      <c r="AB45" s="31">
        <v>0</v>
      </c>
      <c r="AC45" s="31">
        <v>0</v>
      </c>
      <c r="AD45" s="31">
        <v>0</v>
      </c>
      <c r="AE45" s="31">
        <v>0</v>
      </c>
      <c r="AF45" s="31">
        <v>0</v>
      </c>
      <c r="AG45" s="33"/>
      <c r="AH45" s="31">
        <v>0</v>
      </c>
      <c r="AI45" s="31">
        <v>0</v>
      </c>
      <c r="AJ45" s="31">
        <v>0</v>
      </c>
      <c r="AK45" s="31">
        <v>0</v>
      </c>
      <c r="AL45" s="31">
        <v>0</v>
      </c>
    </row>
    <row r="46" spans="1:38">
      <c r="A46" s="11">
        <v>8192883</v>
      </c>
      <c r="B46" s="80" t="s">
        <v>155</v>
      </c>
      <c r="C46" s="80" t="s">
        <v>156</v>
      </c>
      <c r="D46" s="10" t="s">
        <v>168</v>
      </c>
      <c r="E46" s="11">
        <v>0</v>
      </c>
      <c r="F46" s="80" t="s">
        <v>77</v>
      </c>
      <c r="G46" s="11">
        <v>72</v>
      </c>
      <c r="H46" s="29">
        <v>30000</v>
      </c>
      <c r="I46" s="30">
        <v>85426</v>
      </c>
      <c r="J46" s="31">
        <v>0</v>
      </c>
      <c r="K46" s="31">
        <v>0</v>
      </c>
      <c r="L46" s="32" t="s">
        <v>78</v>
      </c>
      <c r="M46" s="32" t="s">
        <v>78</v>
      </c>
      <c r="N46" s="32" t="s">
        <v>78</v>
      </c>
      <c r="O46" s="31">
        <v>0</v>
      </c>
      <c r="P46" s="31">
        <v>0</v>
      </c>
      <c r="Q46" s="33"/>
      <c r="R46" s="31">
        <v>0</v>
      </c>
      <c r="S46" s="31">
        <v>0</v>
      </c>
      <c r="T46" s="31">
        <v>0</v>
      </c>
      <c r="U46" s="31">
        <v>0</v>
      </c>
      <c r="V46" s="31">
        <v>0</v>
      </c>
      <c r="W46" s="31">
        <v>0</v>
      </c>
      <c r="X46" s="31">
        <v>0</v>
      </c>
      <c r="Y46" s="31">
        <v>0</v>
      </c>
      <c r="Z46" s="33"/>
      <c r="AA46" s="31">
        <v>0</v>
      </c>
      <c r="AB46" s="31">
        <v>0</v>
      </c>
      <c r="AC46" s="31">
        <v>0</v>
      </c>
      <c r="AD46" s="31">
        <v>0</v>
      </c>
      <c r="AE46" s="31">
        <v>0</v>
      </c>
      <c r="AF46" s="31">
        <v>0</v>
      </c>
      <c r="AG46" s="33"/>
      <c r="AH46" s="31">
        <v>0</v>
      </c>
      <c r="AI46" s="31">
        <v>0</v>
      </c>
      <c r="AJ46" s="31">
        <v>0</v>
      </c>
      <c r="AK46" s="31">
        <v>0</v>
      </c>
      <c r="AL46" s="31">
        <v>0</v>
      </c>
    </row>
    <row r="47" spans="1:38">
      <c r="A47" s="11">
        <v>8300552</v>
      </c>
      <c r="B47" s="80" t="s">
        <v>169</v>
      </c>
      <c r="C47" s="80" t="s">
        <v>170</v>
      </c>
      <c r="D47" s="10" t="s">
        <v>171</v>
      </c>
      <c r="E47" s="11">
        <v>0</v>
      </c>
      <c r="F47" s="80" t="s">
        <v>77</v>
      </c>
      <c r="G47" s="11">
        <v>72</v>
      </c>
      <c r="H47" s="29">
        <v>30000</v>
      </c>
      <c r="I47" s="30">
        <v>73471.199999999997</v>
      </c>
      <c r="J47" s="31">
        <v>0</v>
      </c>
      <c r="K47" s="31">
        <v>0</v>
      </c>
      <c r="L47" s="32" t="s">
        <v>78</v>
      </c>
      <c r="M47" s="32" t="s">
        <v>78</v>
      </c>
      <c r="N47" s="32" t="s">
        <v>78</v>
      </c>
      <c r="O47" s="31">
        <v>0</v>
      </c>
      <c r="P47" s="31">
        <v>0</v>
      </c>
      <c r="Q47" s="33"/>
      <c r="R47" s="31">
        <v>0</v>
      </c>
      <c r="S47" s="31">
        <v>0</v>
      </c>
      <c r="T47" s="31">
        <v>0</v>
      </c>
      <c r="U47" s="31">
        <v>0</v>
      </c>
      <c r="V47" s="31">
        <v>0</v>
      </c>
      <c r="W47" s="31">
        <v>0</v>
      </c>
      <c r="X47" s="31">
        <v>0</v>
      </c>
      <c r="Y47" s="31">
        <v>0</v>
      </c>
      <c r="Z47" s="33"/>
      <c r="AA47" s="31">
        <v>0</v>
      </c>
      <c r="AB47" s="31">
        <v>0</v>
      </c>
      <c r="AC47" s="31">
        <v>0</v>
      </c>
      <c r="AD47" s="31">
        <v>0</v>
      </c>
      <c r="AE47" s="31">
        <v>0</v>
      </c>
      <c r="AF47" s="31">
        <v>0</v>
      </c>
      <c r="AG47" s="33"/>
      <c r="AH47" s="31">
        <v>0</v>
      </c>
      <c r="AI47" s="31">
        <v>0</v>
      </c>
      <c r="AJ47" s="31">
        <v>0</v>
      </c>
      <c r="AK47" s="31">
        <v>0</v>
      </c>
      <c r="AL47" s="31">
        <v>0</v>
      </c>
    </row>
    <row r="48" spans="1:38">
      <c r="A48" s="11">
        <v>8182676</v>
      </c>
      <c r="B48" s="80" t="s">
        <v>172</v>
      </c>
      <c r="C48" s="80" t="s">
        <v>173</v>
      </c>
      <c r="D48" s="10" t="s">
        <v>174</v>
      </c>
      <c r="E48" s="11">
        <v>0</v>
      </c>
      <c r="F48" s="80" t="s">
        <v>77</v>
      </c>
      <c r="G48" s="11">
        <v>72</v>
      </c>
      <c r="H48" s="29">
        <v>30000</v>
      </c>
      <c r="I48" s="30">
        <v>38707.9</v>
      </c>
      <c r="J48" s="31">
        <v>0</v>
      </c>
      <c r="K48" s="31">
        <v>0</v>
      </c>
      <c r="L48" s="32" t="s">
        <v>78</v>
      </c>
      <c r="M48" s="32" t="s">
        <v>78</v>
      </c>
      <c r="N48" s="32" t="s">
        <v>78</v>
      </c>
      <c r="O48" s="31">
        <v>0</v>
      </c>
      <c r="P48" s="31">
        <v>0</v>
      </c>
      <c r="Q48" s="33"/>
      <c r="R48" s="31">
        <v>0</v>
      </c>
      <c r="S48" s="31">
        <v>0</v>
      </c>
      <c r="T48" s="31">
        <v>0</v>
      </c>
      <c r="U48" s="31">
        <v>0</v>
      </c>
      <c r="V48" s="31">
        <v>0</v>
      </c>
      <c r="W48" s="31">
        <v>0</v>
      </c>
      <c r="X48" s="31">
        <v>0</v>
      </c>
      <c r="Y48" s="31">
        <v>0</v>
      </c>
      <c r="Z48" s="33"/>
      <c r="AA48" s="31">
        <v>0</v>
      </c>
      <c r="AB48" s="31">
        <v>0</v>
      </c>
      <c r="AC48" s="31">
        <v>0</v>
      </c>
      <c r="AD48" s="31">
        <v>0</v>
      </c>
      <c r="AE48" s="31">
        <v>0</v>
      </c>
      <c r="AF48" s="31">
        <v>0</v>
      </c>
      <c r="AG48" s="33"/>
      <c r="AH48" s="31">
        <v>0</v>
      </c>
      <c r="AI48" s="31">
        <v>0</v>
      </c>
      <c r="AJ48" s="31">
        <v>0</v>
      </c>
      <c r="AK48" s="31">
        <v>0</v>
      </c>
      <c r="AL48" s="31">
        <v>0</v>
      </c>
    </row>
    <row r="49" spans="1:38">
      <c r="A49" s="11">
        <v>8303380</v>
      </c>
      <c r="B49" s="80" t="s">
        <v>175</v>
      </c>
      <c r="C49" s="80" t="s">
        <v>176</v>
      </c>
      <c r="D49" s="10" t="s">
        <v>177</v>
      </c>
      <c r="E49" s="11">
        <v>0</v>
      </c>
      <c r="F49" s="80" t="s">
        <v>77</v>
      </c>
      <c r="G49" s="11">
        <v>72</v>
      </c>
      <c r="H49" s="29">
        <v>30000</v>
      </c>
      <c r="I49" s="30">
        <v>59114.55</v>
      </c>
      <c r="J49" s="31">
        <v>0</v>
      </c>
      <c r="K49" s="31">
        <v>0</v>
      </c>
      <c r="L49" s="32" t="s">
        <v>78</v>
      </c>
      <c r="M49" s="32" t="s">
        <v>78</v>
      </c>
      <c r="N49" s="32" t="s">
        <v>78</v>
      </c>
      <c r="O49" s="31">
        <v>0</v>
      </c>
      <c r="P49" s="31">
        <v>0</v>
      </c>
      <c r="Q49" s="33"/>
      <c r="R49" s="31">
        <v>0</v>
      </c>
      <c r="S49" s="31">
        <v>0</v>
      </c>
      <c r="T49" s="31">
        <v>0</v>
      </c>
      <c r="U49" s="31">
        <v>0</v>
      </c>
      <c r="V49" s="31">
        <v>0</v>
      </c>
      <c r="W49" s="31">
        <v>0</v>
      </c>
      <c r="X49" s="31">
        <v>0</v>
      </c>
      <c r="Y49" s="31">
        <v>0</v>
      </c>
      <c r="Z49" s="33"/>
      <c r="AA49" s="31">
        <v>0</v>
      </c>
      <c r="AB49" s="31">
        <v>0</v>
      </c>
      <c r="AC49" s="31">
        <v>0</v>
      </c>
      <c r="AD49" s="31">
        <v>0</v>
      </c>
      <c r="AE49" s="31">
        <v>0</v>
      </c>
      <c r="AF49" s="31">
        <v>0</v>
      </c>
      <c r="AG49" s="33"/>
      <c r="AH49" s="31">
        <v>0</v>
      </c>
      <c r="AI49" s="31">
        <v>0</v>
      </c>
      <c r="AJ49" s="31">
        <v>0</v>
      </c>
      <c r="AK49" s="31">
        <v>0</v>
      </c>
      <c r="AL49" s="31">
        <v>0</v>
      </c>
    </row>
    <row r="50" spans="1:38">
      <c r="A50" s="11">
        <v>8225561</v>
      </c>
      <c r="B50" s="80" t="s">
        <v>111</v>
      </c>
      <c r="C50" s="80" t="s">
        <v>178</v>
      </c>
      <c r="D50" s="10" t="s">
        <v>167</v>
      </c>
      <c r="E50" s="11">
        <v>0</v>
      </c>
      <c r="F50" s="80" t="s">
        <v>77</v>
      </c>
      <c r="G50" s="11">
        <v>72</v>
      </c>
      <c r="H50" s="29">
        <v>30000</v>
      </c>
      <c r="I50" s="81">
        <v>52877</v>
      </c>
      <c r="J50" s="31">
        <v>0</v>
      </c>
      <c r="K50" s="31">
        <v>0</v>
      </c>
      <c r="L50" s="32" t="s">
        <v>78</v>
      </c>
      <c r="M50" s="32" t="s">
        <v>78</v>
      </c>
      <c r="N50" s="32" t="s">
        <v>78</v>
      </c>
      <c r="O50" s="31">
        <v>0</v>
      </c>
      <c r="P50" s="31">
        <v>0</v>
      </c>
      <c r="Q50" s="33"/>
      <c r="R50" s="31">
        <v>0</v>
      </c>
      <c r="S50" s="31">
        <v>0</v>
      </c>
      <c r="T50" s="31">
        <v>0</v>
      </c>
      <c r="U50" s="31">
        <v>0</v>
      </c>
      <c r="V50" s="31">
        <v>0</v>
      </c>
      <c r="W50" s="31">
        <v>0</v>
      </c>
      <c r="X50" s="31">
        <v>0</v>
      </c>
      <c r="Y50" s="31">
        <v>0</v>
      </c>
      <c r="Z50" s="33"/>
      <c r="AA50" s="31">
        <v>0</v>
      </c>
      <c r="AB50" s="31">
        <v>0</v>
      </c>
      <c r="AC50" s="31">
        <v>0</v>
      </c>
      <c r="AD50" s="31">
        <v>0</v>
      </c>
      <c r="AE50" s="31">
        <v>0</v>
      </c>
      <c r="AF50" s="31">
        <v>0</v>
      </c>
      <c r="AG50" s="33"/>
      <c r="AH50" s="31">
        <v>0</v>
      </c>
      <c r="AI50" s="31">
        <v>0</v>
      </c>
      <c r="AJ50" s="31">
        <v>0</v>
      </c>
      <c r="AK50" s="31">
        <v>0</v>
      </c>
      <c r="AL50" s="31">
        <v>0</v>
      </c>
    </row>
    <row r="51" spans="1:38">
      <c r="A51" s="11">
        <v>8194192</v>
      </c>
      <c r="B51" s="10" t="s">
        <v>118</v>
      </c>
      <c r="C51" s="10" t="s">
        <v>179</v>
      </c>
      <c r="D51" s="10" t="s">
        <v>167</v>
      </c>
      <c r="E51" s="11">
        <v>0</v>
      </c>
      <c r="F51" s="80" t="s">
        <v>77</v>
      </c>
      <c r="G51" s="11">
        <v>72</v>
      </c>
      <c r="H51" s="29">
        <v>30000</v>
      </c>
      <c r="I51" s="81">
        <v>52877</v>
      </c>
      <c r="J51" s="31">
        <v>0</v>
      </c>
      <c r="K51" s="31">
        <v>0</v>
      </c>
      <c r="L51" s="32" t="s">
        <v>78</v>
      </c>
      <c r="M51" s="32" t="s">
        <v>78</v>
      </c>
      <c r="N51" s="32" t="s">
        <v>78</v>
      </c>
      <c r="O51" s="31">
        <v>0</v>
      </c>
      <c r="P51" s="31">
        <v>0</v>
      </c>
      <c r="Q51" s="33"/>
      <c r="R51" s="31">
        <v>0</v>
      </c>
      <c r="S51" s="31">
        <v>0</v>
      </c>
      <c r="T51" s="31">
        <v>0</v>
      </c>
      <c r="U51" s="31">
        <v>0</v>
      </c>
      <c r="V51" s="31">
        <v>0</v>
      </c>
      <c r="W51" s="31">
        <v>0</v>
      </c>
      <c r="X51" s="31">
        <v>0</v>
      </c>
      <c r="Y51" s="31">
        <v>0</v>
      </c>
      <c r="Z51" s="33"/>
      <c r="AA51" s="31">
        <v>0</v>
      </c>
      <c r="AB51" s="31">
        <v>0</v>
      </c>
      <c r="AC51" s="31">
        <v>0</v>
      </c>
      <c r="AD51" s="31">
        <v>0</v>
      </c>
      <c r="AE51" s="31">
        <v>0</v>
      </c>
      <c r="AF51" s="31">
        <v>0</v>
      </c>
      <c r="AG51" s="33"/>
      <c r="AH51" s="31">
        <v>0</v>
      </c>
      <c r="AI51" s="31">
        <v>0</v>
      </c>
      <c r="AJ51" s="31">
        <v>0</v>
      </c>
      <c r="AK51" s="31">
        <v>0</v>
      </c>
      <c r="AL51" s="31">
        <v>0</v>
      </c>
    </row>
    <row r="52" spans="1:38">
      <c r="A52" s="86">
        <v>8226465</v>
      </c>
      <c r="B52" s="87" t="s">
        <v>140</v>
      </c>
      <c r="C52" s="87" t="s">
        <v>161</v>
      </c>
      <c r="D52" s="87" t="s">
        <v>180</v>
      </c>
      <c r="E52" s="86">
        <v>0</v>
      </c>
      <c r="F52" s="85" t="s">
        <v>77</v>
      </c>
      <c r="G52" s="86">
        <v>72</v>
      </c>
      <c r="H52" s="88">
        <v>30000</v>
      </c>
      <c r="I52" s="81">
        <v>63277</v>
      </c>
      <c r="J52" s="31">
        <v>0</v>
      </c>
      <c r="K52" s="31">
        <v>0</v>
      </c>
      <c r="L52" s="32" t="s">
        <v>78</v>
      </c>
      <c r="M52" s="32" t="s">
        <v>78</v>
      </c>
      <c r="N52" s="32" t="s">
        <v>78</v>
      </c>
      <c r="O52" s="31">
        <v>0</v>
      </c>
      <c r="P52" s="31">
        <v>0</v>
      </c>
      <c r="Q52" s="33"/>
      <c r="R52" s="31">
        <v>0</v>
      </c>
      <c r="S52" s="31">
        <v>0</v>
      </c>
      <c r="T52" s="31">
        <v>0</v>
      </c>
      <c r="U52" s="31">
        <v>0</v>
      </c>
      <c r="V52" s="31">
        <v>0</v>
      </c>
      <c r="W52" s="31">
        <v>0</v>
      </c>
      <c r="X52" s="31">
        <v>0</v>
      </c>
      <c r="Y52" s="31">
        <v>0</v>
      </c>
      <c r="Z52" s="33"/>
      <c r="AA52" s="31">
        <v>0</v>
      </c>
      <c r="AB52" s="31">
        <v>0</v>
      </c>
      <c r="AC52" s="31">
        <v>0</v>
      </c>
      <c r="AD52" s="31">
        <v>0</v>
      </c>
      <c r="AE52" s="31">
        <v>0</v>
      </c>
      <c r="AF52" s="31">
        <v>0</v>
      </c>
      <c r="AG52" s="33"/>
      <c r="AH52" s="31">
        <v>0</v>
      </c>
      <c r="AI52" s="31">
        <v>0</v>
      </c>
      <c r="AJ52" s="31">
        <v>0</v>
      </c>
      <c r="AK52" s="31">
        <v>0</v>
      </c>
      <c r="AL52" s="31">
        <v>0</v>
      </c>
    </row>
    <row r="53" spans="1:38">
      <c r="A53" s="11">
        <v>8327096</v>
      </c>
      <c r="B53" s="10" t="s">
        <v>143</v>
      </c>
      <c r="C53" s="10" t="s">
        <v>181</v>
      </c>
      <c r="D53" s="10" t="s">
        <v>182</v>
      </c>
      <c r="E53" s="11">
        <v>0</v>
      </c>
      <c r="F53" s="80" t="s">
        <v>77</v>
      </c>
      <c r="G53" s="11">
        <v>72</v>
      </c>
      <c r="H53" s="29">
        <v>30000</v>
      </c>
      <c r="I53" s="30">
        <v>55902</v>
      </c>
      <c r="J53" s="31">
        <v>0</v>
      </c>
      <c r="K53" s="31">
        <v>0</v>
      </c>
      <c r="L53" s="32" t="s">
        <v>78</v>
      </c>
      <c r="M53" s="32" t="s">
        <v>78</v>
      </c>
      <c r="N53" s="32" t="s">
        <v>78</v>
      </c>
      <c r="O53" s="31">
        <v>0</v>
      </c>
      <c r="P53" s="31">
        <v>0</v>
      </c>
      <c r="Q53" s="33"/>
      <c r="R53" s="31">
        <v>0</v>
      </c>
      <c r="S53" s="31">
        <v>0</v>
      </c>
      <c r="T53" s="31">
        <v>0</v>
      </c>
      <c r="U53" s="31">
        <v>0</v>
      </c>
      <c r="V53" s="31">
        <v>0</v>
      </c>
      <c r="W53" s="31">
        <v>0</v>
      </c>
      <c r="X53" s="31">
        <v>0</v>
      </c>
      <c r="Y53" s="31">
        <v>0</v>
      </c>
      <c r="Z53" s="33"/>
      <c r="AA53" s="31">
        <v>0</v>
      </c>
      <c r="AB53" s="31">
        <v>0</v>
      </c>
      <c r="AC53" s="31">
        <v>0</v>
      </c>
      <c r="AD53" s="31">
        <v>0</v>
      </c>
      <c r="AE53" s="31">
        <v>0</v>
      </c>
      <c r="AF53" s="31">
        <v>0</v>
      </c>
      <c r="AG53" s="33"/>
      <c r="AH53" s="31">
        <v>0</v>
      </c>
      <c r="AI53" s="31">
        <v>0</v>
      </c>
      <c r="AJ53" s="31">
        <v>0</v>
      </c>
      <c r="AK53" s="31">
        <v>0</v>
      </c>
      <c r="AL53" s="31">
        <v>0</v>
      </c>
    </row>
    <row r="54" spans="1:38">
      <c r="B54" s="10"/>
      <c r="H54" s="29"/>
      <c r="I54" s="30"/>
      <c r="J54" s="37"/>
      <c r="K54" s="30"/>
      <c r="L54" s="30"/>
      <c r="M54" s="30"/>
      <c r="N54" s="30"/>
      <c r="O54" s="30"/>
      <c r="P54" s="30"/>
      <c r="Q54" s="33"/>
      <c r="R54" s="30"/>
      <c r="S54" s="30"/>
      <c r="T54" s="31">
        <v>0</v>
      </c>
      <c r="U54" s="30"/>
      <c r="V54" s="30"/>
      <c r="W54" s="30"/>
      <c r="X54" s="30"/>
      <c r="Y54" s="30"/>
      <c r="Z54" s="33"/>
      <c r="AA54" s="30"/>
      <c r="AB54" s="30"/>
      <c r="AC54" s="30"/>
      <c r="AD54" s="30"/>
      <c r="AE54" s="30"/>
      <c r="AF54" s="30"/>
      <c r="AG54" s="33"/>
      <c r="AH54" s="30"/>
      <c r="AI54" s="30"/>
      <c r="AJ54" s="30"/>
      <c r="AK54" s="30"/>
      <c r="AL54" s="30"/>
    </row>
    <row r="55" spans="1:38">
      <c r="B55" s="10"/>
      <c r="H55" s="29"/>
      <c r="I55" s="30"/>
      <c r="J55" s="37"/>
      <c r="K55" s="30"/>
      <c r="L55" s="30"/>
      <c r="M55" s="30"/>
      <c r="N55" s="30"/>
      <c r="O55" s="30"/>
      <c r="P55" s="30"/>
      <c r="Q55" s="33"/>
      <c r="R55" s="30"/>
      <c r="S55" s="30"/>
      <c r="T55" s="31">
        <v>0</v>
      </c>
      <c r="U55" s="30"/>
      <c r="V55" s="30"/>
      <c r="W55" s="30"/>
      <c r="X55" s="30"/>
      <c r="Y55" s="30"/>
      <c r="Z55" s="33"/>
      <c r="AA55" s="30"/>
      <c r="AB55" s="30"/>
      <c r="AC55" s="30"/>
      <c r="AD55" s="30"/>
      <c r="AE55" s="30"/>
      <c r="AF55" s="30"/>
      <c r="AG55" s="33"/>
      <c r="AH55" s="30"/>
      <c r="AI55" s="30"/>
      <c r="AJ55" s="30"/>
      <c r="AK55" s="30"/>
      <c r="AL55" s="30"/>
    </row>
    <row r="56" spans="1:38">
      <c r="B56" s="10"/>
      <c r="H56" s="29"/>
      <c r="I56" s="30"/>
      <c r="K56" s="30"/>
      <c r="L56" s="30"/>
      <c r="M56" s="30"/>
      <c r="N56" s="30"/>
      <c r="O56" s="30"/>
      <c r="P56" s="30"/>
      <c r="Q56" s="33"/>
      <c r="R56" s="30"/>
      <c r="S56" s="30"/>
      <c r="T56" s="31">
        <v>0</v>
      </c>
      <c r="U56" s="30"/>
      <c r="V56" s="30"/>
      <c r="W56" s="30"/>
      <c r="X56" s="30"/>
      <c r="Y56" s="30"/>
      <c r="Z56" s="33"/>
      <c r="AA56" s="30"/>
      <c r="AB56" s="30"/>
      <c r="AC56" s="30"/>
      <c r="AD56" s="30"/>
      <c r="AE56" s="30"/>
      <c r="AF56" s="30"/>
      <c r="AG56" s="33"/>
      <c r="AH56" s="30"/>
      <c r="AI56" s="30"/>
      <c r="AJ56" s="30"/>
      <c r="AK56" s="30"/>
      <c r="AL56" s="30"/>
    </row>
    <row r="57" spans="1:38">
      <c r="B57" s="10"/>
      <c r="H57" s="29"/>
      <c r="I57" s="30"/>
      <c r="J57" s="37"/>
      <c r="Q57" s="33"/>
      <c r="R57" s="30"/>
      <c r="S57" s="30"/>
      <c r="T57" s="31">
        <v>0</v>
      </c>
      <c r="U57" s="30"/>
      <c r="V57" s="30"/>
      <c r="W57" s="30"/>
      <c r="X57" s="30"/>
      <c r="Y57" s="30"/>
      <c r="Z57" s="33"/>
      <c r="AA57" s="30"/>
      <c r="AB57" s="30"/>
      <c r="AC57" s="30"/>
      <c r="AD57" s="30"/>
      <c r="AE57" s="30"/>
      <c r="AF57" s="30"/>
      <c r="AG57" s="33"/>
      <c r="AH57" s="30"/>
      <c r="AI57" s="30"/>
      <c r="AJ57" s="30"/>
      <c r="AK57" s="30"/>
      <c r="AL57" s="30"/>
    </row>
    <row r="58" spans="1:38">
      <c r="H58" s="29"/>
      <c r="I58" s="30"/>
      <c r="J58" s="37"/>
      <c r="Q58" s="33"/>
      <c r="R58" s="30"/>
      <c r="S58" s="30"/>
      <c r="T58" s="31">
        <v>0</v>
      </c>
      <c r="U58" s="30"/>
      <c r="V58" s="30"/>
      <c r="W58" s="30"/>
      <c r="X58" s="30"/>
      <c r="Y58" s="30"/>
      <c r="Z58" s="33"/>
      <c r="AA58" s="30"/>
      <c r="AB58" s="30"/>
      <c r="AC58" s="30"/>
      <c r="AD58" s="30"/>
      <c r="AE58" s="30"/>
      <c r="AF58" s="30"/>
      <c r="AG58" s="33"/>
      <c r="AH58" s="30"/>
      <c r="AI58" s="30"/>
      <c r="AJ58" s="30"/>
      <c r="AK58" s="30"/>
      <c r="AL58" s="30"/>
    </row>
    <row r="59" spans="1:38">
      <c r="H59" s="29"/>
      <c r="I59" s="30"/>
      <c r="T59" s="31">
        <v>0</v>
      </c>
    </row>
    <row r="60" spans="1:38">
      <c r="B60" s="10"/>
      <c r="H60" s="29"/>
      <c r="I60" s="30"/>
      <c r="J60" s="37"/>
      <c r="T60" s="31">
        <v>0</v>
      </c>
    </row>
    <row r="61" spans="1:38">
      <c r="B61" s="10"/>
      <c r="H61" s="29"/>
      <c r="I61" s="30"/>
      <c r="J61" s="37"/>
      <c r="T61" s="31">
        <v>0</v>
      </c>
    </row>
    <row r="62" spans="1:38">
      <c r="B62" s="10"/>
      <c r="H62" s="29"/>
      <c r="I62" s="30"/>
      <c r="T62" s="31">
        <v>0</v>
      </c>
    </row>
    <row r="63" spans="1:38">
      <c r="B63" s="10"/>
      <c r="H63" s="29"/>
      <c r="I63" s="30"/>
      <c r="J63" s="37"/>
      <c r="T63" s="31">
        <v>0</v>
      </c>
    </row>
    <row r="64" spans="1:38">
      <c r="B64" s="10"/>
      <c r="H64" s="29"/>
      <c r="I64" s="30"/>
      <c r="J64" s="37"/>
      <c r="T64" s="31">
        <v>0</v>
      </c>
    </row>
    <row r="65" spans="2:20">
      <c r="B65" s="10"/>
      <c r="D65" s="10"/>
      <c r="H65" s="29"/>
      <c r="I65" s="30"/>
      <c r="T65" s="31">
        <v>0</v>
      </c>
    </row>
    <row r="66" spans="2:20">
      <c r="B66" s="10"/>
      <c r="H66" s="29"/>
      <c r="I66" s="30"/>
      <c r="J66" s="37"/>
      <c r="T66" s="31">
        <v>0</v>
      </c>
    </row>
    <row r="67" spans="2:20">
      <c r="H67" s="29"/>
      <c r="I67" s="30"/>
      <c r="T67" s="31">
        <v>0</v>
      </c>
    </row>
    <row r="68" spans="2:20">
      <c r="H68" s="29"/>
      <c r="I68" s="30"/>
      <c r="T68" s="31">
        <v>0</v>
      </c>
    </row>
    <row r="69" spans="2:20">
      <c r="H69" s="29"/>
      <c r="I69" s="30"/>
      <c r="T69" s="31">
        <v>0</v>
      </c>
    </row>
    <row r="70" spans="2:20">
      <c r="B70" s="10"/>
      <c r="H70" s="29"/>
      <c r="I70" s="30"/>
      <c r="J70" s="37"/>
      <c r="T70" s="31">
        <v>0</v>
      </c>
    </row>
    <row r="71" spans="2:20">
      <c r="B71" s="10"/>
      <c r="H71" s="29"/>
      <c r="I71" s="30"/>
      <c r="T71" s="31">
        <v>0</v>
      </c>
    </row>
    <row r="72" spans="2:20">
      <c r="B72" s="10"/>
      <c r="H72" s="29"/>
      <c r="I72" s="30"/>
      <c r="J72" s="37"/>
      <c r="T72" s="31">
        <v>0</v>
      </c>
    </row>
    <row r="73" spans="2:20">
      <c r="H73" s="29"/>
      <c r="I73" s="30"/>
      <c r="T73" s="31">
        <v>0</v>
      </c>
    </row>
    <row r="74" spans="2:20">
      <c r="B74" s="10"/>
      <c r="H74" s="29"/>
      <c r="I74" s="30"/>
      <c r="T74" s="31">
        <v>0</v>
      </c>
    </row>
    <row r="75" spans="2:20">
      <c r="B75" s="10"/>
      <c r="H75" s="29"/>
      <c r="I75" s="30"/>
      <c r="J75" s="37"/>
      <c r="K75" s="30"/>
      <c r="L75" s="30"/>
      <c r="M75" s="30"/>
      <c r="N75" s="30"/>
      <c r="O75" s="30"/>
      <c r="P75" s="30"/>
      <c r="T75" s="31">
        <v>0</v>
      </c>
    </row>
    <row r="76" spans="2:20">
      <c r="B76" s="10"/>
      <c r="H76" s="29"/>
      <c r="I76" s="30"/>
      <c r="J76" s="37"/>
      <c r="K76" s="30"/>
      <c r="L76" s="30"/>
      <c r="M76" s="30"/>
      <c r="N76" s="30"/>
      <c r="O76" s="30"/>
      <c r="P76" s="30"/>
      <c r="T76" s="31">
        <v>0</v>
      </c>
    </row>
    <row r="77" spans="2:20">
      <c r="B77" s="10"/>
      <c r="H77" s="29"/>
      <c r="I77" s="30"/>
      <c r="K77" s="30"/>
      <c r="L77" s="30"/>
      <c r="M77" s="30"/>
      <c r="N77" s="30"/>
      <c r="O77" s="30"/>
      <c r="P77" s="30"/>
      <c r="T77" s="31">
        <v>0</v>
      </c>
    </row>
    <row r="78" spans="2:20">
      <c r="B78" s="10"/>
      <c r="H78" s="29"/>
      <c r="I78" s="30"/>
      <c r="J78" s="37"/>
      <c r="K78" s="30"/>
      <c r="L78" s="30"/>
      <c r="M78" s="30"/>
      <c r="N78" s="30"/>
      <c r="O78" s="30"/>
      <c r="P78" s="30"/>
      <c r="T78" s="31">
        <v>0</v>
      </c>
    </row>
    <row r="79" spans="2:20">
      <c r="B79" s="10"/>
      <c r="H79" s="29"/>
      <c r="I79" s="30"/>
      <c r="J79" s="37"/>
      <c r="T79" s="31">
        <v>0</v>
      </c>
    </row>
    <row r="80" spans="2:20">
      <c r="B80" s="10"/>
      <c r="H80" s="29"/>
      <c r="I80" s="30"/>
      <c r="K80" s="30"/>
      <c r="L80" s="30"/>
      <c r="M80" s="30"/>
      <c r="N80" s="30"/>
      <c r="O80" s="30"/>
      <c r="P80" s="30"/>
      <c r="T80" s="31">
        <v>0</v>
      </c>
    </row>
    <row r="81" spans="2:20">
      <c r="B81" s="10"/>
      <c r="H81" s="29"/>
      <c r="I81" s="30"/>
      <c r="J81" s="37"/>
      <c r="K81" s="30"/>
      <c r="L81" s="30"/>
      <c r="M81" s="30"/>
      <c r="N81" s="30"/>
      <c r="O81" s="30"/>
      <c r="P81" s="30"/>
      <c r="T81" s="31">
        <v>0</v>
      </c>
    </row>
    <row r="82" spans="2:20">
      <c r="H82" s="29"/>
      <c r="I82" s="30"/>
      <c r="J82" s="37"/>
      <c r="K82" s="30"/>
      <c r="L82" s="30"/>
      <c r="M82" s="30"/>
      <c r="N82" s="30"/>
      <c r="O82" s="30"/>
      <c r="P82" s="30"/>
    </row>
    <row r="83" spans="2:20">
      <c r="B83" s="10"/>
      <c r="H83" s="29"/>
      <c r="I83" s="30"/>
    </row>
    <row r="84" spans="2:20">
      <c r="B84" s="10"/>
      <c r="H84" s="29"/>
      <c r="I84" s="30"/>
      <c r="J84" s="37"/>
    </row>
    <row r="85" spans="2:20">
      <c r="B85" s="10"/>
      <c r="H85" s="29"/>
      <c r="I85" s="30"/>
      <c r="J85" s="37"/>
    </row>
    <row r="86" spans="2:20">
      <c r="B86" s="10"/>
      <c r="H86" s="29"/>
      <c r="I86" s="30"/>
      <c r="K86" s="30"/>
      <c r="L86" s="30"/>
      <c r="M86" s="30"/>
      <c r="N86" s="30"/>
      <c r="O86" s="30"/>
      <c r="P86" s="30"/>
    </row>
    <row r="87" spans="2:20">
      <c r="B87" s="10"/>
      <c r="H87" s="29"/>
      <c r="I87" s="30"/>
      <c r="J87" s="37"/>
      <c r="K87" s="30"/>
      <c r="L87" s="30"/>
      <c r="M87" s="30"/>
      <c r="N87" s="30"/>
      <c r="O87" s="30"/>
      <c r="P87" s="30"/>
    </row>
    <row r="88" spans="2:20">
      <c r="B88" s="10"/>
      <c r="H88" s="29"/>
      <c r="I88" s="30"/>
      <c r="J88" s="37"/>
      <c r="K88" s="30"/>
      <c r="L88" s="30"/>
      <c r="M88" s="30"/>
      <c r="N88" s="30"/>
      <c r="O88" s="30"/>
      <c r="P88" s="30"/>
    </row>
    <row r="89" spans="2:20">
      <c r="B89" s="10"/>
      <c r="H89" s="29"/>
      <c r="I89" s="30"/>
      <c r="K89" s="30"/>
      <c r="L89" s="30"/>
      <c r="M89" s="30"/>
      <c r="N89" s="30"/>
      <c r="O89" s="30"/>
      <c r="P89" s="30"/>
    </row>
    <row r="90" spans="2:20">
      <c r="B90" s="10"/>
      <c r="H90" s="29"/>
      <c r="I90" s="30"/>
      <c r="J90" s="37"/>
    </row>
    <row r="91" spans="2:20">
      <c r="B91" s="10"/>
      <c r="H91" s="29"/>
      <c r="I91" s="30"/>
      <c r="J91" s="37"/>
      <c r="K91" s="30"/>
      <c r="L91" s="30"/>
      <c r="M91" s="30"/>
      <c r="N91" s="30"/>
      <c r="O91" s="30"/>
      <c r="P91" s="30"/>
    </row>
    <row r="92" spans="2:20">
      <c r="B92" s="10"/>
      <c r="H92" s="29"/>
      <c r="I92" s="30"/>
    </row>
    <row r="93" spans="2:20">
      <c r="B93" s="10"/>
      <c r="D93" s="10"/>
      <c r="F93" s="10"/>
      <c r="H93" s="29"/>
      <c r="I93" s="30"/>
      <c r="J93" s="37"/>
      <c r="K93" s="30"/>
      <c r="L93" s="30"/>
      <c r="M93" s="30"/>
      <c r="N93" s="30"/>
      <c r="O93" s="30"/>
      <c r="P93" s="30"/>
    </row>
    <row r="94" spans="2:20">
      <c r="B94" s="10"/>
      <c r="H94" s="29"/>
      <c r="I94" s="30"/>
      <c r="J94" s="37"/>
    </row>
    <row r="95" spans="2:20">
      <c r="B95" s="10"/>
      <c r="H95" s="29"/>
      <c r="I95" s="30"/>
      <c r="K95" s="30"/>
      <c r="L95" s="30"/>
      <c r="M95" s="30"/>
      <c r="N95" s="30"/>
      <c r="O95" s="30"/>
      <c r="P95" s="30"/>
    </row>
    <row r="96" spans="2:20">
      <c r="B96" s="10"/>
      <c r="H96" s="29"/>
      <c r="I96" s="30"/>
      <c r="J96" s="37"/>
      <c r="K96" s="30"/>
      <c r="L96" s="30"/>
      <c r="M96" s="30"/>
      <c r="N96" s="30"/>
      <c r="O96" s="30"/>
      <c r="P96" s="30"/>
    </row>
    <row r="97" spans="2:16">
      <c r="B97" s="10"/>
      <c r="H97" s="29"/>
      <c r="I97" s="30"/>
      <c r="J97" s="37"/>
      <c r="K97" s="30"/>
      <c r="L97" s="30"/>
      <c r="M97" s="30"/>
      <c r="N97" s="30"/>
      <c r="O97" s="30"/>
      <c r="P97" s="30"/>
    </row>
    <row r="98" spans="2:16">
      <c r="B98" s="10"/>
      <c r="H98" s="29"/>
      <c r="I98" s="30"/>
      <c r="K98" s="30"/>
      <c r="L98" s="30"/>
      <c r="M98" s="30"/>
      <c r="N98" s="30"/>
      <c r="O98" s="30"/>
      <c r="P98" s="30"/>
    </row>
    <row r="99" spans="2:16">
      <c r="B99" s="10"/>
      <c r="H99" s="29"/>
      <c r="I99" s="30"/>
      <c r="J99" s="37"/>
      <c r="K99" s="30"/>
      <c r="L99" s="30"/>
      <c r="M99" s="30"/>
      <c r="N99" s="30"/>
      <c r="O99" s="30"/>
      <c r="P99" s="30"/>
    </row>
    <row r="100" spans="2:16">
      <c r="B100" s="10"/>
      <c r="H100" s="29"/>
      <c r="I100" s="30"/>
      <c r="J100" s="37"/>
      <c r="K100" s="30"/>
      <c r="L100" s="30"/>
      <c r="M100" s="30"/>
      <c r="N100" s="30"/>
      <c r="O100" s="30"/>
      <c r="P100" s="30"/>
    </row>
    <row r="101" spans="2:16">
      <c r="B101" s="10"/>
      <c r="H101" s="29"/>
      <c r="I101" s="30"/>
      <c r="K101" s="30"/>
      <c r="L101" s="30"/>
      <c r="M101" s="30"/>
      <c r="N101" s="30"/>
      <c r="O101" s="30"/>
      <c r="P101" s="30"/>
    </row>
    <row r="102" spans="2:16">
      <c r="B102" s="10"/>
      <c r="H102" s="29"/>
      <c r="I102" s="30"/>
      <c r="J102" s="37"/>
      <c r="K102" s="30"/>
      <c r="L102" s="30"/>
      <c r="M102" s="30"/>
      <c r="N102" s="30"/>
      <c r="O102" s="30"/>
      <c r="P102" s="30"/>
    </row>
    <row r="103" spans="2:16">
      <c r="B103" s="10"/>
      <c r="H103" s="29"/>
      <c r="I103" s="30"/>
      <c r="J103" s="37"/>
    </row>
    <row r="104" spans="2:16">
      <c r="H104" s="29"/>
      <c r="I104" s="30"/>
    </row>
    <row r="105" spans="2:16">
      <c r="B105" s="10"/>
      <c r="H105" s="29"/>
      <c r="I105" s="30"/>
      <c r="J105" s="37"/>
    </row>
    <row r="106" spans="2:16">
      <c r="B106" s="10"/>
      <c r="H106" s="29"/>
      <c r="I106" s="30"/>
      <c r="J106" s="37"/>
      <c r="K106" s="30"/>
      <c r="L106" s="30"/>
      <c r="M106" s="30"/>
      <c r="N106" s="30"/>
      <c r="O106" s="30"/>
      <c r="P106" s="30"/>
    </row>
    <row r="107" spans="2:16">
      <c r="B107" s="10"/>
      <c r="H107" s="29"/>
      <c r="I107" s="30"/>
    </row>
    <row r="108" spans="2:16">
      <c r="B108" s="10"/>
      <c r="H108" s="29"/>
      <c r="I108" s="30"/>
      <c r="J108" s="37"/>
    </row>
    <row r="109" spans="2:16">
      <c r="B109" s="10"/>
      <c r="H109" s="29"/>
      <c r="I109" s="30"/>
      <c r="J109" s="37"/>
      <c r="K109" s="30"/>
      <c r="L109" s="30"/>
      <c r="M109" s="30"/>
      <c r="N109" s="30"/>
      <c r="O109" s="30"/>
      <c r="P109" s="30"/>
    </row>
    <row r="110" spans="2:16">
      <c r="B110" s="10"/>
      <c r="H110" s="29"/>
      <c r="I110" s="30"/>
      <c r="K110" s="30"/>
      <c r="L110" s="30"/>
      <c r="M110" s="30"/>
      <c r="N110" s="30"/>
      <c r="O110" s="30"/>
      <c r="P110" s="30"/>
    </row>
    <row r="111" spans="2:16">
      <c r="B111" s="10"/>
      <c r="H111" s="29"/>
      <c r="I111" s="30"/>
      <c r="J111" s="37"/>
      <c r="K111" s="30"/>
      <c r="L111" s="30"/>
      <c r="M111" s="30"/>
      <c r="N111" s="30"/>
      <c r="O111" s="30"/>
      <c r="P111" s="30"/>
    </row>
    <row r="112" spans="2:16">
      <c r="B112" s="10"/>
      <c r="H112" s="29"/>
      <c r="I112" s="30"/>
      <c r="J112" s="37"/>
    </row>
    <row r="113" spans="2:16">
      <c r="B113" s="10"/>
      <c r="H113" s="29"/>
      <c r="I113" s="30"/>
    </row>
    <row r="114" spans="2:16">
      <c r="B114" s="10"/>
      <c r="H114" s="29"/>
      <c r="I114" s="30"/>
      <c r="J114" s="37"/>
      <c r="K114" s="30"/>
      <c r="L114" s="30"/>
      <c r="M114" s="30"/>
      <c r="N114" s="30"/>
      <c r="O114" s="30"/>
      <c r="P114" s="30"/>
    </row>
    <row r="115" spans="2:16">
      <c r="B115" s="10"/>
      <c r="H115" s="29"/>
      <c r="I115" s="30"/>
      <c r="J115" s="37"/>
    </row>
    <row r="116" spans="2:16">
      <c r="B116" s="10"/>
      <c r="H116" s="29"/>
      <c r="I116" s="30"/>
      <c r="K116" s="30"/>
      <c r="L116" s="30"/>
      <c r="M116" s="30"/>
      <c r="N116" s="30"/>
      <c r="O116" s="30"/>
      <c r="P116" s="30"/>
    </row>
    <row r="117" spans="2:16">
      <c r="B117" s="10"/>
      <c r="H117" s="29"/>
      <c r="I117" s="30"/>
      <c r="J117" s="37"/>
      <c r="K117" s="30"/>
      <c r="L117" s="30"/>
      <c r="M117" s="30"/>
      <c r="N117" s="30"/>
      <c r="O117" s="30"/>
      <c r="P117" s="30"/>
    </row>
    <row r="118" spans="2:16">
      <c r="B118" s="10"/>
      <c r="H118" s="29"/>
      <c r="I118" s="30"/>
      <c r="J118" s="37"/>
    </row>
    <row r="119" spans="2:16">
      <c r="B119" s="10"/>
      <c r="H119" s="29"/>
      <c r="I119" s="30"/>
      <c r="K119" s="30"/>
      <c r="L119" s="30"/>
      <c r="M119" s="30"/>
      <c r="N119" s="30"/>
      <c r="O119" s="30"/>
      <c r="P119" s="30"/>
    </row>
    <row r="120" spans="2:16">
      <c r="B120" s="10"/>
      <c r="H120" s="29"/>
      <c r="I120" s="30"/>
      <c r="J120" s="37"/>
      <c r="K120" s="30"/>
      <c r="L120" s="30"/>
      <c r="M120" s="30"/>
      <c r="N120" s="30"/>
      <c r="O120" s="30"/>
      <c r="P120" s="30"/>
    </row>
    <row r="121" spans="2:16">
      <c r="B121" s="10"/>
      <c r="H121" s="29"/>
      <c r="I121" s="30"/>
      <c r="J121" s="37"/>
    </row>
    <row r="122" spans="2:16">
      <c r="B122" s="10"/>
      <c r="H122" s="29"/>
      <c r="I122" s="30"/>
    </row>
    <row r="123" spans="2:16">
      <c r="B123" s="10"/>
      <c r="H123" s="29"/>
      <c r="I123" s="30"/>
      <c r="J123" s="37"/>
      <c r="K123" s="30"/>
      <c r="L123" s="30"/>
      <c r="M123" s="30"/>
      <c r="N123" s="30"/>
      <c r="O123" s="30"/>
      <c r="P123" s="30"/>
    </row>
    <row r="124" spans="2:16">
      <c r="H124" s="29"/>
      <c r="I124" s="30"/>
      <c r="J124" s="37"/>
      <c r="K124" s="30"/>
      <c r="L124" s="30"/>
      <c r="M124" s="30"/>
      <c r="N124" s="30"/>
      <c r="O124" s="30"/>
      <c r="P124" s="30"/>
    </row>
    <row r="125" spans="2:16">
      <c r="B125" s="10"/>
      <c r="H125" s="29"/>
      <c r="I125" s="30"/>
      <c r="K125" s="30"/>
      <c r="L125" s="30"/>
      <c r="M125" s="30"/>
      <c r="N125" s="30"/>
      <c r="O125" s="30"/>
      <c r="P125" s="30"/>
    </row>
    <row r="126" spans="2:16">
      <c r="B126" s="10"/>
      <c r="H126" s="29"/>
      <c r="I126" s="30"/>
      <c r="J126" s="37"/>
      <c r="K126" s="30"/>
      <c r="L126" s="30"/>
      <c r="M126" s="30"/>
      <c r="N126" s="30"/>
      <c r="O126" s="30"/>
      <c r="P126" s="30"/>
    </row>
    <row r="127" spans="2:16">
      <c r="B127" s="10"/>
      <c r="H127" s="29"/>
      <c r="I127" s="30"/>
      <c r="J127" s="37"/>
    </row>
    <row r="128" spans="2:16">
      <c r="B128" s="10"/>
      <c r="H128" s="29"/>
      <c r="I128" s="30"/>
    </row>
    <row r="129" spans="2:10">
      <c r="B129" s="10"/>
      <c r="H129" s="29"/>
      <c r="I129" s="30"/>
      <c r="J129" s="37"/>
    </row>
    <row r="130" spans="2:10">
      <c r="B130" s="10"/>
      <c r="H130" s="29"/>
      <c r="I130" s="30"/>
      <c r="J130" s="37"/>
    </row>
    <row r="131" spans="2:10">
      <c r="B131" s="10"/>
      <c r="H131" s="29"/>
      <c r="I131" s="30"/>
    </row>
    <row r="132" spans="2:10">
      <c r="B132" s="10"/>
      <c r="H132" s="29"/>
      <c r="I132" s="30"/>
      <c r="J132" s="37"/>
    </row>
    <row r="133" spans="2:10">
      <c r="B133" s="10"/>
      <c r="H133" s="29"/>
      <c r="I133" s="30"/>
      <c r="J133" s="37"/>
    </row>
    <row r="134" spans="2:10">
      <c r="B134" s="10"/>
      <c r="H134" s="29"/>
      <c r="I134" s="30"/>
    </row>
    <row r="135" spans="2:10">
      <c r="B135" s="10"/>
      <c r="D135" s="10"/>
      <c r="F135" s="10"/>
      <c r="H135" s="29"/>
      <c r="I135" s="30"/>
      <c r="J135" s="37"/>
    </row>
    <row r="136" spans="2:10">
      <c r="B136" s="10"/>
      <c r="H136" s="29"/>
      <c r="I136" s="30"/>
      <c r="J136" s="37"/>
    </row>
    <row r="137" spans="2:10">
      <c r="B137" s="10"/>
      <c r="H137" s="29"/>
      <c r="I137" s="30"/>
    </row>
    <row r="138" spans="2:10">
      <c r="B138" s="10"/>
      <c r="H138" s="29"/>
      <c r="I138" s="30"/>
      <c r="J138" s="37"/>
    </row>
    <row r="139" spans="2:10">
      <c r="B139" s="10"/>
      <c r="H139" s="29"/>
      <c r="I139" s="30"/>
      <c r="J139" s="37"/>
    </row>
    <row r="140" spans="2:10">
      <c r="B140" s="10"/>
      <c r="H140" s="29"/>
      <c r="I140" s="30"/>
    </row>
    <row r="141" spans="2:10">
      <c r="B141" s="10"/>
      <c r="H141" s="29"/>
      <c r="I141" s="30"/>
      <c r="J141" s="37"/>
    </row>
    <row r="142" spans="2:10">
      <c r="B142" s="10"/>
      <c r="H142" s="29"/>
      <c r="I142" s="30"/>
      <c r="J142" s="37"/>
    </row>
    <row r="143" spans="2:10">
      <c r="B143" s="10"/>
      <c r="H143" s="29"/>
      <c r="I143" s="30"/>
    </row>
    <row r="144" spans="2:10">
      <c r="B144" s="10"/>
      <c r="H144" s="29"/>
      <c r="I144" s="30"/>
      <c r="J144" s="37"/>
    </row>
    <row r="145" spans="2:10">
      <c r="B145" s="10"/>
      <c r="H145" s="29"/>
      <c r="I145" s="30"/>
      <c r="J145" s="37"/>
    </row>
    <row r="146" spans="2:10">
      <c r="B146" s="10"/>
      <c r="D146" s="10"/>
      <c r="F146" s="10"/>
      <c r="H146" s="29"/>
      <c r="I146" s="30"/>
    </row>
    <row r="147" spans="2:10">
      <c r="B147" s="10"/>
      <c r="D147" s="10"/>
      <c r="F147" s="10"/>
      <c r="H147" s="29"/>
      <c r="I147" s="30"/>
      <c r="J147" s="37"/>
    </row>
    <row r="148" spans="2:10">
      <c r="B148" s="10"/>
      <c r="H148" s="29"/>
      <c r="I148" s="30"/>
      <c r="J148" s="37"/>
    </row>
  </sheetData>
  <sortState xmlns:xlrd2="http://schemas.microsoft.com/office/spreadsheetml/2017/richdata2" ref="A2:J152">
    <sortCondition ref="B2:B152"/>
    <sortCondition ref="C2:C152"/>
    <sortCondition ref="A2:A152"/>
  </sortState>
  <mergeCells count="4">
    <mergeCell ref="AA2:AF2"/>
    <mergeCell ref="R2:Y2"/>
    <mergeCell ref="J2:P2"/>
    <mergeCell ref="AH2:AL2"/>
  </mergeCells>
  <pageMargins left="0.70866141732283472" right="0.70866141732283472" top="0.74803149606299213" bottom="0.74803149606299213" header="0.31496062992125984" footer="0.31496062992125984"/>
  <pageSetup paperSize="9" scale="22" fitToHeight="0" orientation="landscape" r:id="rId1"/>
  <headerFooter>
    <oddFooter>&amp;LGVB Europese aanbesteding Operationele autolease en turn-key aflevering&amp;RPagina &amp;P van &amp;N
Printdatum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8"/>
  <sheetViews>
    <sheetView zoomScaleNormal="100" workbookViewId="0"/>
  </sheetViews>
  <sheetFormatPr defaultColWidth="8.85546875" defaultRowHeight="15"/>
  <cols>
    <col min="1" max="1" width="19.140625" style="40" customWidth="1"/>
    <col min="2" max="2" width="102.7109375" style="9" customWidth="1"/>
    <col min="3" max="3" width="20.7109375" style="9" customWidth="1"/>
    <col min="4" max="4" width="52.7109375" style="9" customWidth="1"/>
    <col min="5" max="16384" width="8.85546875" style="9"/>
  </cols>
  <sheetData>
    <row r="1" spans="1:4" ht="20.25">
      <c r="A1" s="39" t="s">
        <v>183</v>
      </c>
      <c r="D1" s="90" t="s">
        <v>4</v>
      </c>
    </row>
    <row r="2" spans="1:4">
      <c r="A2" s="40" t="s">
        <v>184</v>
      </c>
    </row>
    <row r="3" spans="1:4">
      <c r="A3" s="41" t="s">
        <v>185</v>
      </c>
      <c r="B3" s="41" t="s">
        <v>186</v>
      </c>
      <c r="C3" s="41" t="s">
        <v>187</v>
      </c>
      <c r="D3" s="41" t="s">
        <v>188</v>
      </c>
    </row>
    <row r="4" spans="1:4" ht="14.25">
      <c r="A4" s="165" t="s">
        <v>189</v>
      </c>
      <c r="B4" s="42" t="s">
        <v>190</v>
      </c>
      <c r="C4" s="43">
        <v>0</v>
      </c>
      <c r="D4" s="42" t="s">
        <v>191</v>
      </c>
    </row>
    <row r="5" spans="1:4" ht="14.25">
      <c r="A5" s="163"/>
      <c r="B5" s="42" t="s">
        <v>192</v>
      </c>
      <c r="C5" s="43">
        <v>0</v>
      </c>
      <c r="D5" s="42" t="s">
        <v>191</v>
      </c>
    </row>
    <row r="6" spans="1:4" ht="14.45" customHeight="1" thickBot="1">
      <c r="A6" s="169" t="s">
        <v>193</v>
      </c>
      <c r="B6" s="170"/>
      <c r="C6" s="77">
        <f>(C4+C5)/2</f>
        <v>0</v>
      </c>
      <c r="D6" s="78" t="s">
        <v>194</v>
      </c>
    </row>
    <row r="7" spans="1:4" thickTop="1">
      <c r="A7" s="163" t="s">
        <v>195</v>
      </c>
      <c r="B7" s="75" t="s">
        <v>196</v>
      </c>
      <c r="C7" s="76">
        <v>0</v>
      </c>
      <c r="D7" s="75" t="s">
        <v>191</v>
      </c>
    </row>
    <row r="8" spans="1:4" ht="14.25">
      <c r="A8" s="163"/>
      <c r="B8" s="42" t="s">
        <v>197</v>
      </c>
      <c r="C8" s="43">
        <v>0</v>
      </c>
      <c r="D8" s="42" t="s">
        <v>191</v>
      </c>
    </row>
    <row r="9" spans="1:4" ht="14.45" customHeight="1" thickBot="1">
      <c r="A9" s="169" t="s">
        <v>198</v>
      </c>
      <c r="B9" s="170"/>
      <c r="C9" s="77">
        <f>(C7+C8)/2</f>
        <v>0</v>
      </c>
      <c r="D9" s="78" t="s">
        <v>194</v>
      </c>
    </row>
    <row r="10" spans="1:4" thickTop="1">
      <c r="A10" s="163" t="s">
        <v>199</v>
      </c>
      <c r="B10" s="75" t="s">
        <v>200</v>
      </c>
      <c r="C10" s="76">
        <v>0</v>
      </c>
      <c r="D10" s="79" t="s">
        <v>201</v>
      </c>
    </row>
    <row r="11" spans="1:4" ht="14.25">
      <c r="A11" s="163"/>
      <c r="B11" s="42" t="s">
        <v>202</v>
      </c>
      <c r="C11" s="43">
        <v>0</v>
      </c>
      <c r="D11" s="45" t="s">
        <v>201</v>
      </c>
    </row>
    <row r="12" spans="1:4" ht="14.25">
      <c r="A12" s="163"/>
      <c r="B12" s="42" t="s">
        <v>203</v>
      </c>
      <c r="C12" s="43">
        <v>0</v>
      </c>
      <c r="D12" s="42" t="s">
        <v>204</v>
      </c>
    </row>
    <row r="13" spans="1:4" ht="14.25">
      <c r="A13" s="163"/>
      <c r="B13" s="42" t="s">
        <v>205</v>
      </c>
      <c r="C13" s="43">
        <v>0</v>
      </c>
      <c r="D13" s="42" t="s">
        <v>204</v>
      </c>
    </row>
    <row r="14" spans="1:4" ht="14.25">
      <c r="A14" s="163"/>
      <c r="B14" s="42" t="s">
        <v>206</v>
      </c>
      <c r="C14" s="43">
        <v>0</v>
      </c>
      <c r="D14" s="42" t="s">
        <v>204</v>
      </c>
    </row>
    <row r="15" spans="1:4" ht="28.5">
      <c r="A15" s="164"/>
      <c r="B15" s="46" t="s">
        <v>207</v>
      </c>
      <c r="C15" s="47">
        <v>0</v>
      </c>
      <c r="D15" s="45" t="s">
        <v>201</v>
      </c>
    </row>
    <row r="16" spans="1:4" ht="14.45" customHeight="1" thickBot="1">
      <c r="A16" s="169" t="s">
        <v>208</v>
      </c>
      <c r="B16" s="170"/>
      <c r="C16" s="77">
        <f>((C10+C11)/2)+((C12+C13+C14)/3)+C15</f>
        <v>0</v>
      </c>
      <c r="D16" s="78" t="s">
        <v>209</v>
      </c>
    </row>
    <row r="17" spans="1:4" thickTop="1">
      <c r="A17" s="163" t="s">
        <v>210</v>
      </c>
      <c r="B17" s="75" t="s">
        <v>211</v>
      </c>
      <c r="C17" s="76">
        <v>0</v>
      </c>
      <c r="D17" s="75" t="s">
        <v>191</v>
      </c>
    </row>
    <row r="18" spans="1:4" ht="14.25">
      <c r="A18" s="163"/>
      <c r="B18" s="42" t="s">
        <v>212</v>
      </c>
      <c r="C18" s="43">
        <v>0</v>
      </c>
      <c r="D18" s="42" t="s">
        <v>191</v>
      </c>
    </row>
    <row r="19" spans="1:4" ht="14.25">
      <c r="A19" s="163"/>
      <c r="B19" s="42" t="s">
        <v>213</v>
      </c>
      <c r="C19" s="43">
        <v>0</v>
      </c>
      <c r="D19" s="42" t="s">
        <v>214</v>
      </c>
    </row>
    <row r="20" spans="1:4" ht="14.25">
      <c r="A20" s="163"/>
      <c r="B20" s="48" t="s">
        <v>215</v>
      </c>
      <c r="C20" s="43">
        <v>0</v>
      </c>
      <c r="D20" s="48" t="s">
        <v>216</v>
      </c>
    </row>
    <row r="21" spans="1:4" ht="14.25">
      <c r="A21" s="163"/>
      <c r="B21" s="48" t="s">
        <v>217</v>
      </c>
      <c r="C21" s="43">
        <v>0</v>
      </c>
      <c r="D21" s="48" t="s">
        <v>216</v>
      </c>
    </row>
    <row r="22" spans="1:4" ht="14.25">
      <c r="A22" s="164"/>
      <c r="B22" s="48" t="s">
        <v>218</v>
      </c>
      <c r="C22" s="43">
        <v>0</v>
      </c>
      <c r="D22" s="48" t="s">
        <v>216</v>
      </c>
    </row>
    <row r="23" spans="1:4" ht="14.45" customHeight="1" thickBot="1">
      <c r="A23" s="169" t="s">
        <v>219</v>
      </c>
      <c r="B23" s="170"/>
      <c r="C23" s="77">
        <f>SUM(C17:C22)</f>
        <v>0</v>
      </c>
      <c r="D23" s="78" t="s">
        <v>220</v>
      </c>
    </row>
    <row r="24" spans="1:4" ht="15.75" thickTop="1">
      <c r="C24" s="49"/>
    </row>
    <row r="25" spans="1:4">
      <c r="A25" s="40" t="s">
        <v>221</v>
      </c>
    </row>
    <row r="26" spans="1:4">
      <c r="A26" s="50" t="s">
        <v>185</v>
      </c>
      <c r="B26" s="50" t="s">
        <v>186</v>
      </c>
      <c r="C26" s="50" t="s">
        <v>187</v>
      </c>
      <c r="D26" s="50" t="s">
        <v>188</v>
      </c>
    </row>
    <row r="27" spans="1:4">
      <c r="A27" s="44" t="s">
        <v>222</v>
      </c>
      <c r="B27" s="42" t="s">
        <v>223</v>
      </c>
      <c r="C27" s="43">
        <v>0</v>
      </c>
      <c r="D27" s="42" t="s">
        <v>224</v>
      </c>
    </row>
    <row r="28" spans="1:4">
      <c r="A28" s="44"/>
      <c r="B28" s="48" t="s">
        <v>215</v>
      </c>
      <c r="C28" s="43">
        <v>0</v>
      </c>
      <c r="D28" s="48" t="s">
        <v>216</v>
      </c>
    </row>
    <row r="29" spans="1:4">
      <c r="A29" s="44"/>
      <c r="B29" s="48" t="s">
        <v>217</v>
      </c>
      <c r="C29" s="43">
        <v>0</v>
      </c>
      <c r="D29" s="48" t="s">
        <v>216</v>
      </c>
    </row>
    <row r="30" spans="1:4">
      <c r="A30" s="44"/>
      <c r="B30" s="48" t="s">
        <v>218</v>
      </c>
      <c r="C30" s="43">
        <v>0</v>
      </c>
      <c r="D30" s="48" t="s">
        <v>216</v>
      </c>
    </row>
    <row r="31" spans="1:4" ht="14.45" customHeight="1">
      <c r="A31" s="171" t="s">
        <v>225</v>
      </c>
      <c r="B31" s="172"/>
      <c r="C31" s="73">
        <f>SUM(C27:C30)</f>
        <v>0</v>
      </c>
      <c r="D31" s="74" t="s">
        <v>224</v>
      </c>
    </row>
    <row r="33" spans="1:4">
      <c r="A33" s="40" t="s">
        <v>226</v>
      </c>
    </row>
    <row r="34" spans="1:4">
      <c r="A34" s="50" t="s">
        <v>185</v>
      </c>
      <c r="B34" s="50"/>
      <c r="C34" s="50" t="s">
        <v>227</v>
      </c>
      <c r="D34" s="50" t="s">
        <v>228</v>
      </c>
    </row>
    <row r="35" spans="1:4">
      <c r="A35" s="51" t="s">
        <v>189</v>
      </c>
      <c r="B35" s="52" t="s">
        <v>229</v>
      </c>
      <c r="C35" s="53"/>
      <c r="D35" s="54"/>
    </row>
    <row r="36" spans="1:4" ht="14.25">
      <c r="A36" s="166" t="s">
        <v>195</v>
      </c>
      <c r="B36" s="52" t="s">
        <v>230</v>
      </c>
      <c r="C36" s="53"/>
      <c r="D36" s="54"/>
    </row>
    <row r="37" spans="1:4" ht="28.5">
      <c r="A37" s="167"/>
      <c r="B37" s="52" t="s">
        <v>231</v>
      </c>
      <c r="C37" s="53" t="s">
        <v>232</v>
      </c>
      <c r="D37" s="54" t="s">
        <v>233</v>
      </c>
    </row>
    <row r="38" spans="1:4" ht="28.5">
      <c r="A38" s="168"/>
      <c r="B38" s="52" t="s">
        <v>234</v>
      </c>
      <c r="C38" s="53" t="s">
        <v>232</v>
      </c>
      <c r="D38" s="54" t="s">
        <v>235</v>
      </c>
    </row>
  </sheetData>
  <mergeCells count="10">
    <mergeCell ref="A10:A15"/>
    <mergeCell ref="A17:A22"/>
    <mergeCell ref="A4:A5"/>
    <mergeCell ref="A7:A8"/>
    <mergeCell ref="A36:A38"/>
    <mergeCell ref="A6:B6"/>
    <mergeCell ref="A9:B9"/>
    <mergeCell ref="A23:B23"/>
    <mergeCell ref="A16:B16"/>
    <mergeCell ref="A31:B31"/>
  </mergeCells>
  <dataValidations count="1">
    <dataValidation type="list" allowBlank="1" showInputMessage="1" showErrorMessage="1" sqref="C37:C38" xr:uid="{00000000-0002-0000-0300-000000000000}">
      <formula1>"Kies:,JA,JA onder voorwaarden:,NEE,"</formula1>
    </dataValidation>
  </dataValidations>
  <pageMargins left="0.70866141732283472" right="0.70866141732283472" top="0.74803149606299213" bottom="0.74803149606299213" header="0.31496062992125984" footer="0.31496062992125984"/>
  <pageSetup paperSize="9" scale="65" orientation="landscape" r:id="rId1"/>
  <headerFooter>
    <oddFooter>&amp;LGVB Europese aanbesteding Operationele autolease en turn-key aflevering&amp;RPagina &amp;P van &amp;N
Printdatum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0"/>
  <sheetViews>
    <sheetView topLeftCell="B1" workbookViewId="0">
      <selection activeCell="I1" sqref="I1:K1"/>
    </sheetView>
  </sheetViews>
  <sheetFormatPr defaultColWidth="8.85546875" defaultRowHeight="14.25"/>
  <cols>
    <col min="1" max="1" width="12.42578125" style="9" customWidth="1"/>
    <col min="2" max="2" width="38.28515625" style="9" bestFit="1" customWidth="1"/>
    <col min="3" max="3" width="11.5703125" style="9" customWidth="1"/>
    <col min="4" max="4" width="16.5703125" style="9" bestFit="1" customWidth="1"/>
    <col min="5" max="11" width="17.28515625" style="9" customWidth="1"/>
    <col min="12" max="16384" width="8.85546875" style="9"/>
  </cols>
  <sheetData>
    <row r="1" spans="1:11" ht="20.25">
      <c r="A1" s="39" t="s">
        <v>236</v>
      </c>
      <c r="I1" s="173" t="s">
        <v>4</v>
      </c>
      <c r="J1" s="173"/>
      <c r="K1" s="173"/>
    </row>
    <row r="2" spans="1:11" ht="25.5">
      <c r="A2" s="55" t="s">
        <v>237</v>
      </c>
      <c r="B2" s="56" t="s">
        <v>238</v>
      </c>
      <c r="C2" s="55" t="s">
        <v>239</v>
      </c>
      <c r="D2" s="57" t="s">
        <v>240</v>
      </c>
      <c r="E2" s="58" t="s">
        <v>241</v>
      </c>
      <c r="F2" s="58" t="s">
        <v>242</v>
      </c>
      <c r="G2" s="58" t="s">
        <v>243</v>
      </c>
      <c r="H2" s="58" t="s">
        <v>244</v>
      </c>
      <c r="I2" s="58" t="s">
        <v>245</v>
      </c>
      <c r="J2" s="58" t="s">
        <v>246</v>
      </c>
      <c r="K2" s="58" t="s">
        <v>247</v>
      </c>
    </row>
    <row r="3" spans="1:11">
      <c r="A3" s="59" t="s">
        <v>248</v>
      </c>
      <c r="B3" s="42" t="s">
        <v>249</v>
      </c>
      <c r="C3" s="59" t="s">
        <v>250</v>
      </c>
      <c r="D3" s="60" t="s">
        <v>251</v>
      </c>
      <c r="E3" s="113">
        <v>0</v>
      </c>
      <c r="F3" s="113">
        <v>0</v>
      </c>
      <c r="G3" s="113">
        <v>0</v>
      </c>
      <c r="H3" s="113">
        <v>0</v>
      </c>
      <c r="I3" s="113">
        <v>0</v>
      </c>
      <c r="J3" s="113">
        <v>0</v>
      </c>
      <c r="K3" s="114">
        <v>0</v>
      </c>
    </row>
    <row r="4" spans="1:11">
      <c r="A4" s="174" t="s">
        <v>252</v>
      </c>
      <c r="B4" s="42" t="s">
        <v>253</v>
      </c>
      <c r="C4" s="59" t="s">
        <v>250</v>
      </c>
      <c r="D4" s="60" t="s">
        <v>251</v>
      </c>
      <c r="E4" s="113">
        <v>0</v>
      </c>
      <c r="F4" s="113">
        <v>0</v>
      </c>
      <c r="G4" s="113">
        <v>0</v>
      </c>
      <c r="H4" s="113">
        <v>0</v>
      </c>
      <c r="I4" s="113">
        <v>0</v>
      </c>
      <c r="J4" s="113">
        <v>0</v>
      </c>
      <c r="K4" s="114">
        <v>0</v>
      </c>
    </row>
    <row r="5" spans="1:11">
      <c r="A5" s="174"/>
      <c r="B5" s="42" t="s">
        <v>254</v>
      </c>
      <c r="C5" s="59" t="s">
        <v>255</v>
      </c>
      <c r="D5" s="60" t="s">
        <v>256</v>
      </c>
      <c r="E5" s="113">
        <v>0</v>
      </c>
      <c r="F5" s="113">
        <v>0</v>
      </c>
      <c r="G5" s="113">
        <v>0</v>
      </c>
      <c r="H5" s="113">
        <v>0</v>
      </c>
      <c r="I5" s="113">
        <v>0</v>
      </c>
      <c r="J5" s="113">
        <v>0</v>
      </c>
      <c r="K5" s="114">
        <v>0</v>
      </c>
    </row>
    <row r="6" spans="1:11">
      <c r="A6" s="174" t="s">
        <v>257</v>
      </c>
      <c r="B6" s="42" t="s">
        <v>258</v>
      </c>
      <c r="C6" s="59" t="s">
        <v>250</v>
      </c>
      <c r="D6" s="60" t="s">
        <v>251</v>
      </c>
      <c r="E6" s="113">
        <v>0</v>
      </c>
      <c r="F6" s="113">
        <v>0</v>
      </c>
      <c r="G6" s="113">
        <v>0</v>
      </c>
      <c r="H6" s="113">
        <v>0</v>
      </c>
      <c r="I6" s="113">
        <v>0</v>
      </c>
      <c r="J6" s="113">
        <v>0</v>
      </c>
      <c r="K6" s="114">
        <v>0</v>
      </c>
    </row>
    <row r="7" spans="1:11">
      <c r="A7" s="174"/>
      <c r="B7" s="42" t="s">
        <v>259</v>
      </c>
      <c r="C7" s="59" t="s">
        <v>255</v>
      </c>
      <c r="D7" s="60" t="s">
        <v>256</v>
      </c>
      <c r="E7" s="113">
        <v>0</v>
      </c>
      <c r="F7" s="113">
        <v>0</v>
      </c>
      <c r="G7" s="113">
        <v>0</v>
      </c>
      <c r="H7" s="113">
        <v>0</v>
      </c>
      <c r="I7" s="113">
        <v>0</v>
      </c>
      <c r="J7" s="113">
        <v>0</v>
      </c>
      <c r="K7" s="114">
        <v>0</v>
      </c>
    </row>
    <row r="8" spans="1:11">
      <c r="A8" s="59" t="s">
        <v>260</v>
      </c>
      <c r="B8" s="42" t="s">
        <v>261</v>
      </c>
      <c r="C8" s="59" t="s">
        <v>250</v>
      </c>
      <c r="D8" s="60" t="s">
        <v>251</v>
      </c>
      <c r="E8" s="113">
        <v>0</v>
      </c>
      <c r="F8" s="113">
        <v>0</v>
      </c>
      <c r="G8" s="113">
        <v>0</v>
      </c>
      <c r="H8" s="113">
        <v>0</v>
      </c>
      <c r="I8" s="113">
        <v>0</v>
      </c>
      <c r="J8" s="113">
        <v>0</v>
      </c>
      <c r="K8" s="114">
        <v>0</v>
      </c>
    </row>
    <row r="9" spans="1:11">
      <c r="A9" s="61" t="s">
        <v>262</v>
      </c>
      <c r="B9" s="42" t="s">
        <v>263</v>
      </c>
      <c r="C9" s="59" t="s">
        <v>250</v>
      </c>
      <c r="D9" s="60" t="s">
        <v>251</v>
      </c>
      <c r="E9" s="113">
        <v>0</v>
      </c>
      <c r="F9" s="113">
        <v>0</v>
      </c>
      <c r="G9" s="113">
        <v>0</v>
      </c>
      <c r="H9" s="113">
        <v>0</v>
      </c>
      <c r="I9" s="113">
        <v>0</v>
      </c>
      <c r="J9" s="113">
        <v>0</v>
      </c>
      <c r="K9" s="114">
        <v>0</v>
      </c>
    </row>
    <row r="10" spans="1:11">
      <c r="A10" s="59" t="s">
        <v>264</v>
      </c>
      <c r="B10" s="42" t="s">
        <v>265</v>
      </c>
      <c r="C10" s="59" t="s">
        <v>250</v>
      </c>
      <c r="D10" s="60" t="s">
        <v>251</v>
      </c>
      <c r="E10" s="113">
        <v>0</v>
      </c>
      <c r="F10" s="113">
        <v>0</v>
      </c>
      <c r="G10" s="113">
        <v>0</v>
      </c>
      <c r="H10" s="113">
        <v>0</v>
      </c>
      <c r="I10" s="113">
        <v>0</v>
      </c>
      <c r="J10" s="113">
        <v>0</v>
      </c>
      <c r="K10" s="114">
        <v>0</v>
      </c>
    </row>
    <row r="11" spans="1:11">
      <c r="A11" s="174" t="s">
        <v>266</v>
      </c>
      <c r="B11" s="42" t="s">
        <v>267</v>
      </c>
      <c r="C11" s="59" t="s">
        <v>250</v>
      </c>
      <c r="D11" s="60" t="s">
        <v>251</v>
      </c>
      <c r="E11" s="113">
        <v>0</v>
      </c>
      <c r="F11" s="113">
        <v>0</v>
      </c>
      <c r="G11" s="113">
        <v>0</v>
      </c>
      <c r="H11" s="113">
        <v>0</v>
      </c>
      <c r="I11" s="113">
        <v>0</v>
      </c>
      <c r="J11" s="113">
        <v>0</v>
      </c>
      <c r="K11" s="114">
        <v>0</v>
      </c>
    </row>
    <row r="12" spans="1:11">
      <c r="A12" s="174"/>
      <c r="B12" s="42" t="s">
        <v>268</v>
      </c>
      <c r="C12" s="59" t="s">
        <v>255</v>
      </c>
      <c r="D12" s="60" t="s">
        <v>256</v>
      </c>
      <c r="E12" s="113">
        <v>0</v>
      </c>
      <c r="F12" s="113">
        <v>0</v>
      </c>
      <c r="G12" s="113">
        <v>0</v>
      </c>
      <c r="H12" s="113">
        <v>0</v>
      </c>
      <c r="I12" s="113">
        <v>0</v>
      </c>
      <c r="J12" s="113">
        <v>0</v>
      </c>
      <c r="K12" s="114">
        <v>0</v>
      </c>
    </row>
    <row r="13" spans="1:11">
      <c r="A13" s="174" t="s">
        <v>269</v>
      </c>
      <c r="B13" s="42" t="s">
        <v>270</v>
      </c>
      <c r="C13" s="59" t="s">
        <v>250</v>
      </c>
      <c r="D13" s="60" t="s">
        <v>251</v>
      </c>
      <c r="E13" s="113">
        <v>0</v>
      </c>
      <c r="F13" s="113">
        <v>0</v>
      </c>
      <c r="G13" s="113">
        <v>0</v>
      </c>
      <c r="H13" s="113">
        <v>0</v>
      </c>
      <c r="I13" s="113">
        <v>0</v>
      </c>
      <c r="J13" s="113">
        <v>0</v>
      </c>
      <c r="K13" s="114">
        <v>0</v>
      </c>
    </row>
    <row r="14" spans="1:11">
      <c r="A14" s="174"/>
      <c r="B14" s="42" t="s">
        <v>271</v>
      </c>
      <c r="C14" s="59" t="s">
        <v>255</v>
      </c>
      <c r="D14" s="60" t="s">
        <v>256</v>
      </c>
      <c r="E14" s="113">
        <v>0</v>
      </c>
      <c r="F14" s="113">
        <v>0</v>
      </c>
      <c r="G14" s="113">
        <v>0</v>
      </c>
      <c r="H14" s="113">
        <v>0</v>
      </c>
      <c r="I14" s="113">
        <v>0</v>
      </c>
      <c r="J14" s="113">
        <v>0</v>
      </c>
      <c r="K14" s="114">
        <v>0</v>
      </c>
    </row>
    <row r="15" spans="1:11">
      <c r="A15" s="174" t="s">
        <v>272</v>
      </c>
      <c r="B15" s="42" t="s">
        <v>273</v>
      </c>
      <c r="C15" s="59" t="s">
        <v>250</v>
      </c>
      <c r="D15" s="60" t="s">
        <v>256</v>
      </c>
      <c r="E15" s="113">
        <v>0</v>
      </c>
      <c r="F15" s="113">
        <v>0</v>
      </c>
      <c r="G15" s="113">
        <v>0</v>
      </c>
      <c r="H15" s="113">
        <v>0</v>
      </c>
      <c r="I15" s="113">
        <v>0</v>
      </c>
      <c r="J15" s="113">
        <v>0</v>
      </c>
      <c r="K15" s="114">
        <v>0</v>
      </c>
    </row>
    <row r="16" spans="1:11">
      <c r="A16" s="174"/>
      <c r="B16" s="42" t="s">
        <v>274</v>
      </c>
      <c r="C16" s="59" t="s">
        <v>255</v>
      </c>
      <c r="D16" s="60" t="s">
        <v>256</v>
      </c>
      <c r="E16" s="113">
        <v>0</v>
      </c>
      <c r="F16" s="113">
        <v>0</v>
      </c>
      <c r="G16" s="113">
        <v>0</v>
      </c>
      <c r="H16" s="113">
        <v>0</v>
      </c>
      <c r="I16" s="113">
        <v>0</v>
      </c>
      <c r="J16" s="113">
        <v>0</v>
      </c>
      <c r="K16" s="114">
        <v>0</v>
      </c>
    </row>
    <row r="17" spans="1:11">
      <c r="A17" s="59" t="s">
        <v>275</v>
      </c>
      <c r="B17" s="42" t="s">
        <v>276</v>
      </c>
      <c r="C17" s="59" t="s">
        <v>250</v>
      </c>
      <c r="D17" s="60" t="s">
        <v>256</v>
      </c>
      <c r="E17" s="113">
        <v>0</v>
      </c>
      <c r="F17" s="113">
        <v>0</v>
      </c>
      <c r="G17" s="113">
        <v>0</v>
      </c>
      <c r="H17" s="113">
        <v>0</v>
      </c>
      <c r="I17" s="113">
        <v>0</v>
      </c>
      <c r="J17" s="113">
        <v>0</v>
      </c>
      <c r="K17" s="114">
        <v>0</v>
      </c>
    </row>
    <row r="18" spans="1:11">
      <c r="A18" s="59" t="s">
        <v>277</v>
      </c>
      <c r="B18" s="42" t="s">
        <v>278</v>
      </c>
      <c r="C18" s="59" t="s">
        <v>250</v>
      </c>
      <c r="D18" s="60" t="s">
        <v>256</v>
      </c>
      <c r="E18" s="113">
        <v>0</v>
      </c>
      <c r="F18" s="113">
        <v>0</v>
      </c>
      <c r="G18" s="113">
        <v>0</v>
      </c>
      <c r="H18" s="113">
        <v>0</v>
      </c>
      <c r="I18" s="113">
        <v>0</v>
      </c>
      <c r="J18" s="113">
        <v>0</v>
      </c>
      <c r="K18" s="114">
        <v>0</v>
      </c>
    </row>
    <row r="19" spans="1:11">
      <c r="A19" s="174" t="s">
        <v>279</v>
      </c>
      <c r="B19" s="42" t="s">
        <v>280</v>
      </c>
      <c r="C19" s="59" t="s">
        <v>250</v>
      </c>
      <c r="D19" s="60" t="s">
        <v>256</v>
      </c>
      <c r="E19" s="113">
        <v>0</v>
      </c>
      <c r="F19" s="113">
        <v>0</v>
      </c>
      <c r="G19" s="113">
        <v>0</v>
      </c>
      <c r="H19" s="113">
        <v>0</v>
      </c>
      <c r="I19" s="113">
        <v>0</v>
      </c>
      <c r="J19" s="113">
        <v>0</v>
      </c>
      <c r="K19" s="114">
        <v>0</v>
      </c>
    </row>
    <row r="20" spans="1:11">
      <c r="A20" s="174"/>
      <c r="B20" s="42" t="s">
        <v>281</v>
      </c>
      <c r="C20" s="59" t="s">
        <v>255</v>
      </c>
      <c r="D20" s="60" t="s">
        <v>256</v>
      </c>
      <c r="E20" s="113">
        <v>0</v>
      </c>
      <c r="F20" s="113">
        <v>0</v>
      </c>
      <c r="G20" s="113">
        <v>0</v>
      </c>
      <c r="H20" s="113">
        <v>0</v>
      </c>
      <c r="I20" s="113">
        <v>0</v>
      </c>
      <c r="J20" s="113">
        <v>0</v>
      </c>
      <c r="K20" s="114">
        <v>0</v>
      </c>
    </row>
    <row r="21" spans="1:11">
      <c r="A21" s="174" t="s">
        <v>282</v>
      </c>
      <c r="B21" s="42" t="s">
        <v>283</v>
      </c>
      <c r="C21" s="59" t="s">
        <v>250</v>
      </c>
      <c r="D21" s="60" t="s">
        <v>251</v>
      </c>
      <c r="E21" s="113">
        <v>0</v>
      </c>
      <c r="F21" s="113">
        <v>0</v>
      </c>
      <c r="G21" s="113">
        <v>0</v>
      </c>
      <c r="H21" s="113">
        <v>0</v>
      </c>
      <c r="I21" s="113">
        <v>0</v>
      </c>
      <c r="J21" s="113">
        <v>0</v>
      </c>
      <c r="K21" s="114">
        <v>0</v>
      </c>
    </row>
    <row r="22" spans="1:11">
      <c r="A22" s="174"/>
      <c r="B22" s="42" t="s">
        <v>284</v>
      </c>
      <c r="C22" s="59" t="s">
        <v>255</v>
      </c>
      <c r="D22" s="60" t="s">
        <v>256</v>
      </c>
      <c r="E22" s="113">
        <v>0</v>
      </c>
      <c r="F22" s="113">
        <v>0</v>
      </c>
      <c r="G22" s="113">
        <v>0</v>
      </c>
      <c r="H22" s="113">
        <v>0</v>
      </c>
      <c r="I22" s="113">
        <v>0</v>
      </c>
      <c r="J22" s="113">
        <v>0</v>
      </c>
      <c r="K22" s="114">
        <v>0</v>
      </c>
    </row>
    <row r="23" spans="1:11">
      <c r="A23" s="174" t="s">
        <v>285</v>
      </c>
      <c r="B23" s="42" t="s">
        <v>286</v>
      </c>
      <c r="C23" s="59" t="s">
        <v>287</v>
      </c>
      <c r="D23" s="60" t="s">
        <v>251</v>
      </c>
      <c r="E23" s="113">
        <v>0</v>
      </c>
      <c r="F23" s="113">
        <v>0</v>
      </c>
      <c r="G23" s="113">
        <v>0</v>
      </c>
      <c r="H23" s="113">
        <v>0</v>
      </c>
      <c r="I23" s="113">
        <v>0</v>
      </c>
      <c r="J23" s="113">
        <v>0</v>
      </c>
      <c r="K23" s="114">
        <v>0</v>
      </c>
    </row>
    <row r="24" spans="1:11">
      <c r="A24" s="174"/>
      <c r="B24" s="42" t="s">
        <v>288</v>
      </c>
      <c r="C24" s="59" t="s">
        <v>255</v>
      </c>
      <c r="D24" s="60" t="s">
        <v>256</v>
      </c>
      <c r="E24" s="113">
        <v>0</v>
      </c>
      <c r="F24" s="113">
        <v>0</v>
      </c>
      <c r="G24" s="113">
        <v>0</v>
      </c>
      <c r="H24" s="113">
        <v>0</v>
      </c>
      <c r="I24" s="113">
        <v>0</v>
      </c>
      <c r="J24" s="113">
        <v>0</v>
      </c>
      <c r="K24" s="114">
        <v>0</v>
      </c>
    </row>
    <row r="25" spans="1:11">
      <c r="A25" s="174" t="s">
        <v>289</v>
      </c>
      <c r="B25" s="42" t="s">
        <v>290</v>
      </c>
      <c r="C25" s="59" t="s">
        <v>287</v>
      </c>
      <c r="D25" s="60" t="s">
        <v>251</v>
      </c>
      <c r="E25" s="113">
        <v>0</v>
      </c>
      <c r="F25" s="113">
        <v>0</v>
      </c>
      <c r="G25" s="113">
        <v>0</v>
      </c>
      <c r="H25" s="113">
        <v>0</v>
      </c>
      <c r="I25" s="113">
        <v>0</v>
      </c>
      <c r="J25" s="113">
        <v>0</v>
      </c>
      <c r="K25" s="114">
        <v>0</v>
      </c>
    </row>
    <row r="26" spans="1:11">
      <c r="A26" s="174"/>
      <c r="B26" s="42" t="s">
        <v>291</v>
      </c>
      <c r="C26" s="59" t="s">
        <v>255</v>
      </c>
      <c r="D26" s="60" t="s">
        <v>256</v>
      </c>
      <c r="E26" s="113">
        <v>0</v>
      </c>
      <c r="F26" s="113">
        <v>0</v>
      </c>
      <c r="G26" s="113">
        <v>0</v>
      </c>
      <c r="H26" s="113">
        <v>0</v>
      </c>
      <c r="I26" s="113">
        <v>0</v>
      </c>
      <c r="J26" s="113">
        <v>0</v>
      </c>
      <c r="K26" s="114">
        <v>0</v>
      </c>
    </row>
    <row r="27" spans="1:11">
      <c r="A27" s="174" t="s">
        <v>292</v>
      </c>
      <c r="B27" s="42" t="s">
        <v>293</v>
      </c>
      <c r="C27" s="59" t="s">
        <v>287</v>
      </c>
      <c r="D27" s="60" t="s">
        <v>251</v>
      </c>
      <c r="E27" s="113">
        <v>0</v>
      </c>
      <c r="F27" s="113">
        <v>0</v>
      </c>
      <c r="G27" s="113">
        <v>0</v>
      </c>
      <c r="H27" s="113">
        <v>0</v>
      </c>
      <c r="I27" s="113">
        <v>0</v>
      </c>
      <c r="J27" s="113">
        <v>0</v>
      </c>
      <c r="K27" s="114">
        <v>0</v>
      </c>
    </row>
    <row r="28" spans="1:11">
      <c r="A28" s="174"/>
      <c r="B28" s="42" t="s">
        <v>294</v>
      </c>
      <c r="C28" s="59" t="s">
        <v>255</v>
      </c>
      <c r="D28" s="60" t="s">
        <v>256</v>
      </c>
      <c r="E28" s="113">
        <v>0</v>
      </c>
      <c r="F28" s="113">
        <v>0</v>
      </c>
      <c r="G28" s="113">
        <v>0</v>
      </c>
      <c r="H28" s="113">
        <v>0</v>
      </c>
      <c r="I28" s="113">
        <v>0</v>
      </c>
      <c r="J28" s="113">
        <v>0</v>
      </c>
      <c r="K28" s="114">
        <v>0</v>
      </c>
    </row>
    <row r="29" spans="1:11">
      <c r="A29" s="174" t="s">
        <v>295</v>
      </c>
      <c r="B29" s="42" t="s">
        <v>296</v>
      </c>
      <c r="C29" s="59" t="s">
        <v>287</v>
      </c>
      <c r="D29" s="60" t="s">
        <v>251</v>
      </c>
      <c r="E29" s="113">
        <v>0</v>
      </c>
      <c r="F29" s="113">
        <v>0</v>
      </c>
      <c r="G29" s="113">
        <v>0</v>
      </c>
      <c r="H29" s="113">
        <v>0</v>
      </c>
      <c r="I29" s="113">
        <v>0</v>
      </c>
      <c r="J29" s="113">
        <v>0</v>
      </c>
      <c r="K29" s="114">
        <v>0</v>
      </c>
    </row>
    <row r="30" spans="1:11">
      <c r="A30" s="174"/>
      <c r="B30" s="42" t="s">
        <v>297</v>
      </c>
      <c r="C30" s="59" t="s">
        <v>255</v>
      </c>
      <c r="D30" s="60" t="s">
        <v>256</v>
      </c>
      <c r="E30" s="113">
        <v>0</v>
      </c>
      <c r="F30" s="113">
        <v>0</v>
      </c>
      <c r="G30" s="113">
        <v>0</v>
      </c>
      <c r="H30" s="113">
        <v>0</v>
      </c>
      <c r="I30" s="113">
        <v>0</v>
      </c>
      <c r="J30" s="113">
        <v>0</v>
      </c>
      <c r="K30" s="114">
        <v>0</v>
      </c>
    </row>
    <row r="31" spans="1:11">
      <c r="A31" s="11"/>
      <c r="C31" s="11"/>
      <c r="D31" s="11"/>
      <c r="E31" s="115"/>
      <c r="F31" s="115"/>
      <c r="G31" s="115"/>
      <c r="H31" s="115"/>
      <c r="I31" s="115"/>
      <c r="J31" s="115"/>
      <c r="K31" s="11"/>
    </row>
    <row r="32" spans="1:11">
      <c r="A32" s="11"/>
      <c r="C32" s="11"/>
      <c r="D32" s="11"/>
      <c r="E32" s="11"/>
      <c r="F32" s="11"/>
      <c r="G32" s="11"/>
      <c r="H32" s="11"/>
      <c r="I32" s="11"/>
      <c r="J32" s="11"/>
      <c r="K32" s="11"/>
    </row>
    <row r="33" spans="1:11">
      <c r="A33" s="175" t="s">
        <v>298</v>
      </c>
      <c r="B33" s="176"/>
      <c r="C33" s="62" t="s">
        <v>299</v>
      </c>
      <c r="D33" s="179" t="s">
        <v>300</v>
      </c>
      <c r="E33" s="180"/>
      <c r="F33" s="11"/>
      <c r="G33" s="11"/>
      <c r="H33" s="11"/>
      <c r="I33" s="11"/>
      <c r="J33" s="11"/>
      <c r="K33" s="11"/>
    </row>
    <row r="34" spans="1:11">
      <c r="A34" s="177" t="s">
        <v>301</v>
      </c>
      <c r="B34" s="178"/>
      <c r="C34" s="63">
        <v>0</v>
      </c>
      <c r="D34" s="177" t="s">
        <v>302</v>
      </c>
      <c r="E34" s="178"/>
      <c r="F34" s="11"/>
      <c r="G34" s="11"/>
      <c r="H34" s="11"/>
      <c r="I34" s="11"/>
      <c r="J34" s="11"/>
      <c r="K34" s="11"/>
    </row>
    <row r="35" spans="1:11">
      <c r="A35" s="177" t="s">
        <v>303</v>
      </c>
      <c r="B35" s="178"/>
      <c r="C35" s="63">
        <v>0</v>
      </c>
      <c r="D35" s="177" t="s">
        <v>304</v>
      </c>
      <c r="E35" s="178"/>
      <c r="F35" s="11"/>
      <c r="G35" s="11"/>
      <c r="H35" s="11"/>
      <c r="I35" s="11"/>
      <c r="J35" s="11"/>
      <c r="K35" s="11"/>
    </row>
    <row r="36" spans="1:11">
      <c r="A36" s="177" t="s">
        <v>305</v>
      </c>
      <c r="B36" s="178"/>
      <c r="C36" s="63">
        <v>0</v>
      </c>
      <c r="D36" s="177" t="s">
        <v>306</v>
      </c>
      <c r="E36" s="178"/>
      <c r="F36" s="11"/>
      <c r="G36" s="11"/>
      <c r="H36" s="11"/>
      <c r="I36" s="11"/>
      <c r="J36" s="11"/>
      <c r="K36" s="11"/>
    </row>
    <row r="37" spans="1:11">
      <c r="A37" s="177" t="s">
        <v>307</v>
      </c>
      <c r="B37" s="178"/>
      <c r="C37" s="63">
        <v>0</v>
      </c>
      <c r="D37" s="181"/>
      <c r="E37" s="182"/>
      <c r="F37" s="11"/>
      <c r="G37" s="11"/>
      <c r="H37" s="11"/>
      <c r="I37" s="11"/>
      <c r="J37" s="11"/>
      <c r="K37" s="11"/>
    </row>
    <row r="38" spans="1:11">
      <c r="A38" s="177" t="s">
        <v>308</v>
      </c>
      <c r="B38" s="178"/>
      <c r="C38" s="63">
        <v>0</v>
      </c>
      <c r="D38" s="181"/>
      <c r="E38" s="182"/>
      <c r="F38" s="11"/>
      <c r="G38" s="11"/>
      <c r="H38" s="11"/>
      <c r="I38" s="11"/>
      <c r="J38" s="11"/>
      <c r="K38" s="11"/>
    </row>
    <row r="39" spans="1:11">
      <c r="A39" s="177" t="s">
        <v>309</v>
      </c>
      <c r="B39" s="178"/>
      <c r="C39" s="63">
        <v>0</v>
      </c>
      <c r="D39" s="181"/>
      <c r="E39" s="182"/>
      <c r="F39" s="11"/>
      <c r="G39" s="11"/>
      <c r="H39" s="11"/>
      <c r="I39" s="11"/>
      <c r="J39" s="11"/>
      <c r="K39" s="11"/>
    </row>
    <row r="40" spans="1:11">
      <c r="A40" s="177" t="s">
        <v>310</v>
      </c>
      <c r="B40" s="178"/>
      <c r="C40" s="63">
        <v>0</v>
      </c>
      <c r="D40" s="181"/>
      <c r="E40" s="182"/>
      <c r="F40" s="11"/>
      <c r="G40" s="11"/>
      <c r="H40" s="11"/>
      <c r="I40" s="11"/>
      <c r="J40" s="11"/>
      <c r="K40" s="11"/>
    </row>
  </sheetData>
  <mergeCells count="28">
    <mergeCell ref="A40:B40"/>
    <mergeCell ref="D33:E33"/>
    <mergeCell ref="D34:E34"/>
    <mergeCell ref="D35:E35"/>
    <mergeCell ref="D36:E36"/>
    <mergeCell ref="D37:E37"/>
    <mergeCell ref="D38:E38"/>
    <mergeCell ref="D39:E39"/>
    <mergeCell ref="D40:E40"/>
    <mergeCell ref="A34:B34"/>
    <mergeCell ref="A35:B35"/>
    <mergeCell ref="A36:B36"/>
    <mergeCell ref="A37:B37"/>
    <mergeCell ref="A38:B38"/>
    <mergeCell ref="A39:B39"/>
    <mergeCell ref="A33:B33"/>
    <mergeCell ref="A21:A22"/>
    <mergeCell ref="A23:A24"/>
    <mergeCell ref="A25:A26"/>
    <mergeCell ref="A27:A28"/>
    <mergeCell ref="A29:A30"/>
    <mergeCell ref="I1:K1"/>
    <mergeCell ref="A19:A20"/>
    <mergeCell ref="A4:A5"/>
    <mergeCell ref="A6:A7"/>
    <mergeCell ref="A11:A12"/>
    <mergeCell ref="A13:A14"/>
    <mergeCell ref="A15:A16"/>
  </mergeCells>
  <pageMargins left="0.70866141732283472" right="0.70866141732283472" top="0.74803149606299213" bottom="0.74803149606299213" header="0.31496062992125984" footer="0.31496062992125984"/>
  <pageSetup paperSize="9" scale="73" orientation="landscape" r:id="rId1"/>
  <headerFooter>
    <oddFooter>&amp;LGVB Europese aanbesteding Operationele autolease en turn-key aflevering&amp;RPagina &amp;P van &amp;N
Printdatum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41210b-fc67-4666-b8e8-b112f27a4979">
      <Terms xmlns="http://schemas.microsoft.com/office/infopath/2007/PartnerControls"/>
    </lcf76f155ced4ddcb4097134ff3c332f>
    <TaxCatchAll xmlns="77a85309-419d-43e9-8848-42181953a9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3EF673F36667458E8C7C4B28D8F498" ma:contentTypeVersion="9" ma:contentTypeDescription="Een nieuw document maken." ma:contentTypeScope="" ma:versionID="8fa63f81c5145fe4696ac7c1f476f580">
  <xsd:schema xmlns:xsd="http://www.w3.org/2001/XMLSchema" xmlns:xs="http://www.w3.org/2001/XMLSchema" xmlns:p="http://schemas.microsoft.com/office/2006/metadata/properties" xmlns:ns2="4d41210b-fc67-4666-b8e8-b112f27a4979" xmlns:ns3="77a85309-419d-43e9-8848-42181953a944" targetNamespace="http://schemas.microsoft.com/office/2006/metadata/properties" ma:root="true" ma:fieldsID="b4a21e29dfc8f9b359e051628c55ec28" ns2:_="" ns3:_="">
    <xsd:import namespace="4d41210b-fc67-4666-b8e8-b112f27a4979"/>
    <xsd:import namespace="77a85309-419d-43e9-8848-42181953a9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41210b-fc67-4666-b8e8-b112f27a49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a85309-419d-43e9-8848-42181953a94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7a5954f6-d313-481f-9b29-91166b4b1071}" ma:internalName="TaxCatchAll" ma:showField="CatchAllData" ma:web="77a85309-419d-43e9-8848-42181953a9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1F88F4-136A-4146-AA57-4D0E7C71DD1C}">
  <ds:schemaRefs>
    <ds:schemaRef ds:uri="http://schemas.microsoft.com/sharepoint/v3/contenttype/forms"/>
  </ds:schemaRefs>
</ds:datastoreItem>
</file>

<file path=customXml/itemProps2.xml><?xml version="1.0" encoding="utf-8"?>
<ds:datastoreItem xmlns:ds="http://schemas.openxmlformats.org/officeDocument/2006/customXml" ds:itemID="{1863590C-0E93-4F1C-8E37-793B19CA4C20}">
  <ds:schemaRefs>
    <ds:schemaRef ds:uri="http://schemas.openxmlformats.org/package/2006/metadata/core-properties"/>
    <ds:schemaRef ds:uri="http://purl.org/dc/terms/"/>
    <ds:schemaRef ds:uri="http://purl.org/dc/elements/1.1/"/>
    <ds:schemaRef ds:uri="http://purl.org/dc/dcmitype/"/>
    <ds:schemaRef ds:uri="4d41210b-fc67-4666-b8e8-b112f27a4979"/>
    <ds:schemaRef ds:uri="http://schemas.microsoft.com/office/2006/metadata/properties"/>
    <ds:schemaRef ds:uri="77a85309-419d-43e9-8848-42181953a944"/>
    <ds:schemaRef ds:uri="http://schemas.microsoft.com/office/2006/documentManagement/typ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31CDBC17-C767-4D94-A18B-19BC6B507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41210b-fc67-4666-b8e8-b112f27a4979"/>
    <ds:schemaRef ds:uri="77a85309-419d-43e9-8848-42181953a9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Invulinstructie</vt:lpstr>
      <vt:lpstr>Inschrijfstaat</vt:lpstr>
      <vt:lpstr>1. Leasevoertuigen</vt:lpstr>
      <vt:lpstr>2. Deeloplossing</vt:lpstr>
      <vt:lpstr>3. Losse inhuur en voorloop</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bieri</cp:lastModifiedBy>
  <cp:revision/>
  <dcterms:created xsi:type="dcterms:W3CDTF">2014-10-15T14:06:13Z</dcterms:created>
  <dcterms:modified xsi:type="dcterms:W3CDTF">2023-01-27T15:18:32Z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0x010100EB3EF673F36667458E8C7C4B28D8F498</vt:lpwstr>
  </property>
  <property fmtid="{D5CDD505-2E9C-101B-9397-08002B2CF9AE}" pid="4" name="MediaServiceImageTags">
    <vt:lpwstr/>
  </property>
</Properties>
</file>