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mc:AlternateContent xmlns:mc="http://schemas.openxmlformats.org/markup-compatibility/2006">
    <mc:Choice Requires="x15">
      <x15ac:absPath xmlns:x15ac="http://schemas.microsoft.com/office/spreadsheetml/2010/11/ac" url="https://ingenionnl.sharepoint.com/sites/SP-Projecten/Shared Documents/PROO Leiden/EA AK (2023)/Werkdocumenten/"/>
    </mc:Choice>
  </mc:AlternateContent>
  <xr:revisionPtr revIDLastSave="791" documentId="8_{B60D8054-BA41-4254-88F6-2C3092E2EAE1}" xr6:coauthVersionLast="47" xr6:coauthVersionMax="47" xr10:uidLastSave="{F08869E5-AA7B-43FB-A44D-D69B01430824}"/>
  <bookViews>
    <workbookView xWindow="-28920" yWindow="-60" windowWidth="29040" windowHeight="15720" tabRatio="748" xr2:uid="{00000000-000D-0000-FFFF-FFFF00000000}"/>
  </bookViews>
  <sheets>
    <sheet name="Toelichting" sheetId="10" r:id="rId1"/>
    <sheet name="Totaalprijs Pakketten+Dienstv." sheetId="11" r:id="rId2"/>
  </sheets>
  <definedNames>
    <definedName name="_xlnm.Print_Area" localSheetId="1">'Totaalprijs Pakketten+Dienstv.'!$A$1:$E$124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2" i="11" l="1"/>
  <c r="F131" i="11"/>
  <c r="F130" i="11"/>
  <c r="F129" i="11"/>
  <c r="F128" i="11"/>
  <c r="F127" i="11"/>
  <c r="F126" i="11"/>
  <c r="F125" i="11"/>
  <c r="F124" i="11"/>
  <c r="F123" i="11"/>
  <c r="F119" i="11"/>
  <c r="F118" i="11"/>
  <c r="F117" i="11"/>
  <c r="E120" i="11" s="1"/>
  <c r="F116" i="11"/>
  <c r="F115" i="11"/>
  <c r="F114" i="11"/>
  <c r="F113" i="11"/>
  <c r="F112" i="11"/>
  <c r="F111" i="11"/>
  <c r="F110" i="11"/>
  <c r="F106" i="11"/>
  <c r="F105" i="11"/>
  <c r="F104" i="11"/>
  <c r="F103" i="11"/>
  <c r="F102" i="11"/>
  <c r="F101" i="11"/>
  <c r="F100" i="11"/>
  <c r="F99" i="11"/>
  <c r="F98" i="11"/>
  <c r="F97" i="11"/>
  <c r="F79" i="11"/>
  <c r="F93" i="11"/>
  <c r="F92" i="11"/>
  <c r="F91" i="11"/>
  <c r="F90" i="11"/>
  <c r="F89" i="11"/>
  <c r="F88" i="11"/>
  <c r="E94" i="11" s="1"/>
  <c r="F87" i="11"/>
  <c r="F86" i="11"/>
  <c r="F85" i="11"/>
  <c r="F84" i="11"/>
  <c r="F67" i="11"/>
  <c r="E68" i="11" s="1"/>
  <c r="F72" i="11"/>
  <c r="F73" i="11"/>
  <c r="F74" i="11"/>
  <c r="F75" i="11"/>
  <c r="F76" i="11"/>
  <c r="F77" i="11"/>
  <c r="F78" i="11"/>
  <c r="F80" i="11"/>
  <c r="F71" i="11"/>
  <c r="D19" i="11"/>
  <c r="D25" i="11"/>
  <c r="D32" i="11"/>
  <c r="C10" i="11"/>
  <c r="D64" i="11"/>
  <c r="E133" i="11" l="1"/>
  <c r="E107" i="11"/>
  <c r="E81" i="11"/>
  <c r="D11" i="11"/>
  <c r="D135" i="11" l="1"/>
  <c r="E136" i="11" s="1"/>
</calcChain>
</file>

<file path=xl/sharedStrings.xml><?xml version="1.0" encoding="utf-8"?>
<sst xmlns="http://schemas.openxmlformats.org/spreadsheetml/2006/main" count="171" uniqueCount="103">
  <si>
    <t>Algemeen</t>
  </si>
  <si>
    <t>Verwijzing</t>
  </si>
  <si>
    <t>Toelichting</t>
  </si>
  <si>
    <t>Prijs</t>
  </si>
  <si>
    <t>Terug naar het tabblad Toelichting</t>
  </si>
  <si>
    <t>Gebruikersgroep</t>
  </si>
  <si>
    <t>Aantal</t>
  </si>
  <si>
    <t xml:space="preserve">PSA-pakket </t>
  </si>
  <si>
    <t>Jaar 1</t>
  </si>
  <si>
    <t>Jaar 2</t>
  </si>
  <si>
    <t>Jaar 3</t>
  </si>
  <si>
    <t>Jaar 4</t>
  </si>
  <si>
    <t>Jaar 5</t>
  </si>
  <si>
    <t>Jaar 6</t>
  </si>
  <si>
    <t>Uren</t>
  </si>
  <si>
    <t>Totaal Implementatie / Migratiekosten</t>
  </si>
  <si>
    <t>Controller</t>
  </si>
  <si>
    <t xml:space="preserve">Administratief medewerker </t>
  </si>
  <si>
    <r>
      <t xml:space="preserve">In de cellen in kolom A van dit werkblad staan onderstreept de namen van de andere tabbladen. De namen bevatten een snelkoppeling. Door op de naam te klikken gaat u rechtstreeks naar het betreffende tabblad. Op ieder tabblad vindt u eenzelfde soort link met de naam </t>
    </r>
    <r>
      <rPr>
        <sz val="11"/>
        <color theme="5"/>
        <rFont val="Calibri"/>
        <family val="2"/>
      </rPr>
      <t>"</t>
    </r>
    <r>
      <rPr>
        <u/>
        <sz val="11"/>
        <color theme="5"/>
        <rFont val="Calibri"/>
        <family val="2"/>
      </rPr>
      <t>Terug naar het tabblad Toelichting</t>
    </r>
    <r>
      <rPr>
        <sz val="11"/>
        <color theme="5"/>
        <rFont val="Calibri"/>
        <family val="2"/>
      </rPr>
      <t>"</t>
    </r>
    <r>
      <rPr>
        <sz val="11"/>
        <color theme="1"/>
        <rFont val="Calibri"/>
        <family val="2"/>
      </rPr>
      <t xml:space="preserve">. Door hierop te klikken keert u weer terug naar het huidige tabblad.
</t>
    </r>
  </si>
  <si>
    <t xml:space="preserve">Dit werkblad bevat meerdere berekeningen en functies. Als de Inschrijver gebruik wenst te maken van de gegevens uit dit werkblad raden wij haar aan te werken met een kopie. De bladen zijn niet beveiligd om Inschrijver in gelegenheid te stellen haar eigen berekeningen in een kopie te hanteren. Echter in het up te laden document dient de Inschrijver slechts de gevraagde cellen in te vullen en verder geen wijzigingen aan te brengen in reeds ingevulde gegevens of formules, anders wordt de Inschrijving ter zijde gelegd en is de Inschrijver uitgesloten van deelname.
</t>
  </si>
  <si>
    <t xml:space="preserve">De in het werkblad gehanteerde begrippen zijn in overeenstemming met die uit de Uitnodiging tot Inschrijving en geschreven met een begin hoofdletter. Voor een omschrijving van deze begrippen en definities wordt verwezen naar de Uitnodiging tot Inschrijving.
 </t>
  </si>
  <si>
    <t xml:space="preserve">De opgegeven prijzen zijn volgens het gestelde in de Uitnodiging tot Inschrijving en het Programma van Eisen (o.a. Commerciële eisen)
</t>
  </si>
  <si>
    <t xml:space="preserve">Aan de aantallen uit dit Exceldocument kan de Inschrijver op geen enkele wijze conclusies verbinden, rechten of afnamegaranties ontlenen.
</t>
  </si>
  <si>
    <r>
      <t xml:space="preserve">Uitsluitend de groen gekleurde cellen in </t>
    </r>
    <r>
      <rPr>
        <b/>
        <sz val="11"/>
        <color theme="1"/>
        <rFont val="Calibri"/>
        <family val="2"/>
      </rPr>
      <t>kolommen D</t>
    </r>
    <r>
      <rPr>
        <sz val="11"/>
        <color theme="1"/>
        <rFont val="Calibri"/>
        <family val="2"/>
      </rPr>
      <t xml:space="preserve"> en </t>
    </r>
    <r>
      <rPr>
        <b/>
        <sz val="11"/>
        <color theme="1"/>
        <rFont val="Calibri"/>
        <family val="2"/>
      </rPr>
      <t>E</t>
    </r>
    <r>
      <rPr>
        <sz val="11"/>
        <color theme="1"/>
        <rFont val="Calibri"/>
        <family val="2"/>
      </rPr>
      <t xml:space="preserve"> (volgende tabblad) dienen te worden ingevuld. Aan de hand van formules worden vervolgens de wegingen toegepast en wordt in het werkblad de totaalprijs zichtbaar. Deze totaalprijs wordt gebruikt voor de beoordeling op prijs.
</t>
    </r>
  </si>
  <si>
    <t xml:space="preserve">De opgegeven Pakketten en Diensten dienen volledig te voldoen aan het gestelde in de Uitnodiging tot Inschrijving. Als hierbij (naderhand) wordt geconstateerd dat de verstrekte gegevens onjuist, onwaar of onvolledig zijn, heeft PROOLeiden-Leiderdorp het recht om de Inschrijver uit te sluiten van deelname aan deze aanbesteding dan wel het recht om de gesloten Overeenkomst met onmiddellijke ingang te ontbinden.
</t>
  </si>
  <si>
    <t>Kolommen D + E
(tabblad Totaalprijs Pakketten+Dienstv.)</t>
  </si>
  <si>
    <t xml:space="preserve">Totaalprijs Pakketten en Dienstverlening     </t>
  </si>
  <si>
    <t>Totaal licentiekosten PSA-pakket p/m x 120 =</t>
  </si>
  <si>
    <t>HRM-medewerker B</t>
  </si>
  <si>
    <t>Leidinggevende</t>
  </si>
  <si>
    <t xml:space="preserve">FA-pakket </t>
  </si>
  <si>
    <t>Licentiekosten per gebruiker per maand</t>
  </si>
  <si>
    <t>Uurtarief</t>
  </si>
  <si>
    <t>Jaar 7</t>
  </si>
  <si>
    <t>Jaar 8</t>
  </si>
  <si>
    <t>Jaar 9</t>
  </si>
  <si>
    <t>Jaar 10</t>
  </si>
  <si>
    <t xml:space="preserve">Totaal ondersteunende werkzaamheden </t>
  </si>
  <si>
    <t>Uurtarieven t.b.v. ondersteunende werkzaamheden (voor de periode van 10 jaar)</t>
  </si>
  <si>
    <t>Ondersteunende werkzaamheden op het gebied van FA en PSA door Inschrijver. 
Deze werkzaamheden zijn beschreven in het Programma van Eisen (Bijlage 04). De aanname hierbij is dat de werkzaamheden de eerste drie jaar (na jaar 1) met in totaal 60% zullen afnemen.</t>
  </si>
  <si>
    <t>ParnasSys</t>
  </si>
  <si>
    <t>WMK</t>
  </si>
  <si>
    <t>Huisvesting</t>
  </si>
  <si>
    <t>Koppelingskosten PSA-pakket met:</t>
  </si>
  <si>
    <t>Koppelingskosten FA-pakket met:</t>
  </si>
  <si>
    <t>PSA-pakket (loonjournaalposten)</t>
  </si>
  <si>
    <t xml:space="preserve">Banken PROO Leiden-Leiderdorp </t>
  </si>
  <si>
    <t>Belastingdienst</t>
  </si>
  <si>
    <t>Aangifte loonheffing</t>
  </si>
  <si>
    <t>XBRL</t>
  </si>
  <si>
    <t>GEFIS</t>
  </si>
  <si>
    <t>ProActive</t>
  </si>
  <si>
    <t>WIS Collect</t>
  </si>
  <si>
    <t>SocialSchools</t>
  </si>
  <si>
    <t>SchouderCom</t>
  </si>
  <si>
    <t>DMS</t>
  </si>
  <si>
    <t>Cogix en of Capisci</t>
  </si>
  <si>
    <t xml:space="preserve">ParnasSys </t>
  </si>
  <si>
    <t xml:space="preserve">lmplementatie/ Migratiekosten </t>
  </si>
  <si>
    <t>Eénmalige kosten</t>
  </si>
  <si>
    <t>Alle kosten benodigd voor het storingsvrij en werkend opleveren van ALLE functionaliteiten van het PSA-pakket conform de eisen en wensen beschreven in de Uitnodiging tot Inschrijving.</t>
  </si>
  <si>
    <t>Alle kosten benodigd voor het storingsvrij en werkend opleveren van ALLE functionaliteiten van het FA-pakket conform de eisen en wensen beschreven in de Uitnodiging tot Inschrijving.</t>
  </si>
  <si>
    <t xml:space="preserve">Kosten voor Beheer PSA-pakket </t>
  </si>
  <si>
    <t xml:space="preserve">Kosten voor Beheer FA-pakket </t>
  </si>
  <si>
    <t xml:space="preserve">Het aantal uren en een uurtarief dat Inschrijver nodig heeft voor het Beheer van het PSA-pakket. </t>
  </si>
  <si>
    <t xml:space="preserve">Totaal kosten Beheer PSA-pakket </t>
  </si>
  <si>
    <t xml:space="preserve">Totaal kosten Beheer FA-pakket </t>
  </si>
  <si>
    <t xml:space="preserve">Beheer van het FA-pakket  (voor de periode van 10 jaar)
Beheer = Functioneel-, technisch- en applicatiebeheer inclusief alle vormen van onderhoud op de aangeboden Pakketten. </t>
  </si>
  <si>
    <t xml:space="preserve">Beheer van het PSA-pakket  (voor de periode van 10 jaar)
Beheer = Functioneel-, technisch- en applicatiebeheer inclusief alle vormen van onderhoud op de aangeboden Pakketten. </t>
  </si>
  <si>
    <t>Huisvestingsmodule</t>
  </si>
  <si>
    <t>Teamleider Huisvesting</t>
  </si>
  <si>
    <t>HRM-medewerker</t>
  </si>
  <si>
    <t>Overige medewerker</t>
  </si>
  <si>
    <r>
      <rPr>
        <b/>
        <sz val="16"/>
        <color theme="1"/>
        <rFont val="Calibri"/>
        <family val="2"/>
      </rPr>
      <t>TOTAALPRIJS</t>
    </r>
    <r>
      <rPr>
        <sz val="16"/>
        <color theme="1"/>
        <rFont val="Calibri"/>
        <family val="2"/>
      </rPr>
      <t xml:space="preserve"> </t>
    </r>
    <r>
      <rPr>
        <sz val="11"/>
        <color theme="1"/>
        <rFont val="Calibri"/>
        <family val="2"/>
      </rPr>
      <t>(de prijs die wordt beoordeeld)</t>
    </r>
  </si>
  <si>
    <t>Tarief per uur</t>
  </si>
  <si>
    <t>excl. BTW</t>
  </si>
  <si>
    <t xml:space="preserve">Uurtarieven t.b.v. ondersteunende werkzaamheden </t>
  </si>
  <si>
    <t xml:space="preserve">Type bijscholing </t>
  </si>
  <si>
    <t>Kosten voor bijscholing</t>
  </si>
  <si>
    <t xml:space="preserve">Totaal kosten bijscholing PSA-pakket </t>
  </si>
  <si>
    <t xml:space="preserve">Totaal kosten bijscholing FA-pakket </t>
  </si>
  <si>
    <t>Kosten voor scholing</t>
  </si>
  <si>
    <t>In de loop van tijd worden nieuwe functionaliteiten uitgebracht. Hiervoor is mogelijk bijscholing vereist. Deze kosten zijn de maximale kosten die Inschrijver hiervoor kan rekenen, uitgaande van de Gebruikersaantallen als hierboven opgegeven.</t>
  </si>
  <si>
    <t>*Tarievenlijst t.b.v. advisering en diensten (in te zetten functionarissen)
Door leverancier in te vullen</t>
  </si>
  <si>
    <t>Overall dashboard en rapportagemodule</t>
  </si>
  <si>
    <t xml:space="preserve">Kosten om de Gebruikers wegwijs in en bekend te maken met alle aangeboden Pakketten (en modules). </t>
  </si>
  <si>
    <t xml:space="preserve">Het aantal uren en een uurtarief dat Inschrijver nodig heeft voor het instrueren van alle Gebruikers voor alle Pakketten. </t>
  </si>
  <si>
    <t>Totaal kosten scholing</t>
  </si>
  <si>
    <t>Type bijscholing</t>
  </si>
  <si>
    <t>HRM-medewerker PSA</t>
  </si>
  <si>
    <t>UWV</t>
  </si>
  <si>
    <t>ABP</t>
  </si>
  <si>
    <t xml:space="preserve">Bank van PROOLeiden-Leiderdorp </t>
  </si>
  <si>
    <t xml:space="preserve">Arbodienst van PROOLeiden-Leiderdorp </t>
  </si>
  <si>
    <t>RI&amp;E-signalering</t>
  </si>
  <si>
    <t>Vervangingsfonds</t>
  </si>
  <si>
    <t>Meesterbaan (of vergelijkbare wervingsites)</t>
  </si>
  <si>
    <t>Jaar 2 (-30%)</t>
  </si>
  <si>
    <t>Jaar 3 (-20%)</t>
  </si>
  <si>
    <t>Jaar 4 (-10%)</t>
  </si>
  <si>
    <t>Heavy user</t>
  </si>
  <si>
    <t>Light user</t>
  </si>
  <si>
    <t xml:space="preserve">Alle groene cellen uit deze kolommen dienen te worden ingevuld.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</si>
</sst>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quot;€&quot;\ * #,##0_-;_-&quot;€&quot;\ * #,##0\-;_-&quot;€&quot;\ * &quot;-&quot;??_-;_-@_-"/>
    <numFmt numFmtId="166" formatCode="0.0%"/>
    <numFmt numFmtId="167" formatCode="#,##0\ &quot;uur&quot;"/>
  </numFmts>
  <fonts count="23" x14ac:knownFonts="1">
    <font>
      <sz val="11"/>
      <color theme="1"/>
      <name val="Calibri"/>
      <family val="2"/>
      <scheme val="minor"/>
    </font>
    <font>
      <sz val="11"/>
      <color theme="1"/>
      <name val="Calibri"/>
      <family val="2"/>
      <scheme val="minor"/>
    </font>
    <font>
      <u/>
      <sz val="11"/>
      <color theme="10"/>
      <name val="Calibri"/>
      <family val="2"/>
      <scheme val="minor"/>
    </font>
    <font>
      <u/>
      <sz val="16"/>
      <color theme="10"/>
      <name val="Calibri"/>
      <family val="2"/>
      <scheme val="minor"/>
    </font>
    <font>
      <sz val="8"/>
      <name val="Calibri"/>
      <family val="2"/>
      <scheme val="minor"/>
    </font>
    <font>
      <b/>
      <sz val="14"/>
      <color theme="0"/>
      <name val="Calibri"/>
      <family val="2"/>
    </font>
    <font>
      <sz val="16"/>
      <color theme="1"/>
      <name val="Calibri"/>
      <family val="2"/>
    </font>
    <font>
      <sz val="11"/>
      <color theme="5"/>
      <name val="Calibri"/>
      <family val="2"/>
    </font>
    <font>
      <u/>
      <sz val="11"/>
      <color theme="5"/>
      <name val="Calibri"/>
      <family val="2"/>
    </font>
    <font>
      <sz val="11"/>
      <color theme="1"/>
      <name val="Calibri"/>
      <family val="2"/>
    </font>
    <font>
      <b/>
      <sz val="11"/>
      <color theme="1"/>
      <name val="Calibri"/>
      <family val="2"/>
    </font>
    <font>
      <b/>
      <sz val="11"/>
      <color theme="0"/>
      <name val="Calibri"/>
      <family val="2"/>
    </font>
    <font>
      <sz val="11"/>
      <name val="Calibri"/>
      <family val="2"/>
    </font>
    <font>
      <b/>
      <i/>
      <sz val="11"/>
      <name val="Calibri"/>
      <family val="2"/>
    </font>
    <font>
      <b/>
      <sz val="16"/>
      <color rgb="FFFF0000"/>
      <name val="Calibri"/>
      <family val="2"/>
    </font>
    <font>
      <b/>
      <i/>
      <sz val="18"/>
      <name val="Calibri"/>
      <family val="2"/>
    </font>
    <font>
      <u/>
      <sz val="11"/>
      <color theme="10"/>
      <name val="Calibri"/>
      <family val="2"/>
    </font>
    <font>
      <b/>
      <sz val="11"/>
      <name val="Calibri"/>
      <family val="2"/>
    </font>
    <font>
      <b/>
      <sz val="16"/>
      <color theme="1"/>
      <name val="Calibri"/>
      <family val="2"/>
    </font>
    <font>
      <b/>
      <sz val="11"/>
      <color theme="0"/>
      <name val="Calibri"/>
      <family val="2"/>
      <scheme val="minor"/>
    </font>
    <font>
      <sz val="10"/>
      <name val="Arial"/>
      <family val="2"/>
    </font>
    <font>
      <sz val="11"/>
      <name val="Calibri"/>
      <family val="2"/>
      <scheme val="minor"/>
    </font>
    <font>
      <b/>
      <sz val="10"/>
      <color theme="0"/>
      <name val="Arial"/>
      <family val="2"/>
    </font>
  </fonts>
  <fills count="11">
    <fill>
      <patternFill patternType="none"/>
    </fill>
    <fill>
      <patternFill patternType="gray125"/>
    </fill>
    <fill>
      <patternFill patternType="solid">
        <fgColor rgb="FFFFFF00"/>
        <bgColor indexed="64"/>
      </patternFill>
    </fill>
    <fill>
      <patternFill patternType="solid">
        <fgColor rgb="FF00FF99"/>
        <bgColor indexed="64"/>
      </patternFill>
    </fill>
    <fill>
      <patternFill patternType="solid">
        <fgColor theme="3" tint="0.39997558519241921"/>
        <bgColor indexed="64"/>
      </patternFill>
    </fill>
    <fill>
      <patternFill patternType="solid">
        <fgColor theme="5" tint="0.249977111117893"/>
        <bgColor indexed="64"/>
      </patternFill>
    </fill>
    <fill>
      <patternFill patternType="solid">
        <fgColor theme="3" tint="0.79998168889431442"/>
        <bgColor indexed="64"/>
      </patternFill>
    </fill>
    <fill>
      <patternFill patternType="solid">
        <fgColor theme="5" tint="0.89999084444715716"/>
        <bgColor indexed="64"/>
      </patternFill>
    </fill>
    <fill>
      <patternFill patternType="solid">
        <fgColor rgb="FFFFC000"/>
        <bgColor indexed="64"/>
      </patternFill>
    </fill>
    <fill>
      <patternFill patternType="solid">
        <fgColor rgb="FFFF6600"/>
        <bgColor indexed="64"/>
      </patternFill>
    </fill>
    <fill>
      <patternFill patternType="solid">
        <fgColor rgb="FFD3F38D"/>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style="thin">
        <color indexed="64"/>
      </left>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s>
  <cellStyleXfs count="6">
    <xf numFmtId="0" fontId="0" fillId="0" borderId="0"/>
    <xf numFmtId="164" fontId="1" fillId="0" borderId="0" applyFont="0" applyFill="0" applyBorder="0" applyAlignment="0" applyProtection="0"/>
    <xf numFmtId="0" fontId="2" fillId="0" borderId="0" applyNumberFormat="0" applyFill="0" applyBorder="0" applyAlignment="0" applyProtection="0"/>
    <xf numFmtId="9" fontId="1" fillId="0" borderId="0" applyFont="0" applyFill="0" applyBorder="0" applyAlignment="0" applyProtection="0"/>
    <xf numFmtId="0" fontId="20" fillId="0" borderId="0"/>
    <xf numFmtId="44" fontId="20" fillId="0" borderId="0" applyFont="0" applyFill="0" applyBorder="0" applyAlignment="0" applyProtection="0"/>
  </cellStyleXfs>
  <cellXfs count="79">
    <xf numFmtId="0" fontId="0" fillId="0" borderId="0" xfId="0"/>
    <xf numFmtId="0" fontId="3" fillId="3" borderId="1" xfId="2" applyFont="1" applyFill="1" applyBorder="1" applyAlignment="1">
      <alignment vertical="center" wrapText="1"/>
    </xf>
    <xf numFmtId="0" fontId="5" fillId="5" borderId="1" xfId="0" applyFont="1" applyFill="1" applyBorder="1"/>
    <xf numFmtId="0" fontId="6" fillId="7" borderId="1" xfId="0" applyFont="1" applyFill="1" applyBorder="1" applyAlignment="1">
      <alignment vertical="center"/>
    </xf>
    <xf numFmtId="0" fontId="9" fillId="0" borderId="1" xfId="0" applyFont="1" applyBorder="1" applyAlignment="1">
      <alignment wrapText="1"/>
    </xf>
    <xf numFmtId="0" fontId="9" fillId="0" borderId="1" xfId="0" applyFont="1" applyBorder="1" applyAlignment="1">
      <alignment vertical="top" wrapText="1"/>
    </xf>
    <xf numFmtId="0" fontId="11" fillId="5" borderId="1" xfId="0" applyFont="1" applyFill="1" applyBorder="1" applyAlignment="1">
      <alignment vertical="center"/>
    </xf>
    <xf numFmtId="0" fontId="11" fillId="5" borderId="3" xfId="0" applyFont="1" applyFill="1" applyBorder="1" applyAlignment="1">
      <alignment vertical="center"/>
    </xf>
    <xf numFmtId="0" fontId="11" fillId="5" borderId="1" xfId="0" applyFont="1" applyFill="1" applyBorder="1" applyAlignment="1">
      <alignment horizontal="center" vertical="center" wrapText="1"/>
    </xf>
    <xf numFmtId="0" fontId="9" fillId="0" borderId="6" xfId="0" applyFont="1" applyBorder="1" applyAlignment="1">
      <alignment horizontal="center" vertical="center" wrapText="1"/>
    </xf>
    <xf numFmtId="164" fontId="12" fillId="0" borderId="8" xfId="1" applyFont="1" applyFill="1" applyBorder="1"/>
    <xf numFmtId="0" fontId="9" fillId="0" borderId="4" xfId="0" applyFont="1" applyBorder="1" applyAlignment="1">
      <alignment horizontal="justify" vertical="center" wrapText="1"/>
    </xf>
    <xf numFmtId="0" fontId="9" fillId="7" borderId="3" xfId="0" applyFont="1" applyFill="1" applyBorder="1" applyAlignment="1">
      <alignment horizontal="justify" vertical="center" wrapText="1"/>
    </xf>
    <xf numFmtId="164" fontId="12" fillId="3" borderId="1" xfId="1" applyFont="1" applyFill="1" applyBorder="1"/>
    <xf numFmtId="0" fontId="9" fillId="0" borderId="5" xfId="0" applyFont="1" applyBorder="1" applyAlignment="1">
      <alignment horizontal="justify" vertical="center" wrapText="1"/>
    </xf>
    <xf numFmtId="0" fontId="9" fillId="0" borderId="5" xfId="0" applyFont="1" applyBorder="1" applyAlignment="1">
      <alignment horizontal="justify" vertical="center"/>
    </xf>
    <xf numFmtId="0" fontId="9" fillId="7" borderId="1" xfId="0" applyFont="1" applyFill="1" applyBorder="1" applyAlignment="1">
      <alignment horizontal="justify" vertical="center" wrapText="1"/>
    </xf>
    <xf numFmtId="0" fontId="9" fillId="7" borderId="1" xfId="0" applyFont="1" applyFill="1" applyBorder="1" applyAlignment="1">
      <alignment horizontal="center" vertical="center" wrapText="1"/>
    </xf>
    <xf numFmtId="0" fontId="9" fillId="0" borderId="6" xfId="0" applyFont="1" applyBorder="1"/>
    <xf numFmtId="164" fontId="13" fillId="8" borderId="1" xfId="1" applyFont="1" applyFill="1" applyBorder="1"/>
    <xf numFmtId="0" fontId="9" fillId="0" borderId="0" xfId="0" applyFont="1"/>
    <xf numFmtId="49" fontId="9" fillId="0" borderId="0" xfId="0" applyNumberFormat="1" applyFont="1" applyAlignment="1">
      <alignment horizontal="center" vertical="center"/>
    </xf>
    <xf numFmtId="0" fontId="14" fillId="0" borderId="0" xfId="0" applyFont="1" applyAlignment="1">
      <alignment horizontal="right" vertical="top"/>
    </xf>
    <xf numFmtId="0" fontId="9" fillId="7" borderId="1" xfId="0" applyFont="1" applyFill="1" applyBorder="1" applyAlignment="1">
      <alignment vertical="center" wrapText="1"/>
    </xf>
    <xf numFmtId="0" fontId="9" fillId="0" borderId="10" xfId="0" applyFont="1" applyBorder="1"/>
    <xf numFmtId="167" fontId="9" fillId="3" borderId="9" xfId="0" applyNumberFormat="1" applyFont="1" applyFill="1" applyBorder="1"/>
    <xf numFmtId="0" fontId="9" fillId="0" borderId="7" xfId="0" applyFont="1" applyBorder="1"/>
    <xf numFmtId="0" fontId="12" fillId="6" borderId="1" xfId="0" applyFont="1" applyFill="1" applyBorder="1" applyAlignment="1">
      <alignment horizontal="left" vertical="center" wrapText="1"/>
    </xf>
    <xf numFmtId="0" fontId="9" fillId="6" borderId="6" xfId="0" applyFont="1" applyFill="1" applyBorder="1" applyAlignment="1">
      <alignment horizontal="left" vertical="center" wrapText="1"/>
    </xf>
    <xf numFmtId="0" fontId="10" fillId="0" borderId="0" xfId="0" applyFont="1" applyAlignment="1">
      <alignment vertical="center"/>
    </xf>
    <xf numFmtId="0" fontId="10" fillId="0" borderId="0" xfId="0" applyFont="1" applyAlignment="1">
      <alignment horizontal="right" vertical="center"/>
    </xf>
    <xf numFmtId="0" fontId="16" fillId="2" borderId="2" xfId="2" applyFont="1" applyFill="1" applyBorder="1" applyAlignment="1">
      <alignment horizontal="center" vertical="center" wrapText="1"/>
    </xf>
    <xf numFmtId="166" fontId="9" fillId="0" borderId="0" xfId="3" applyNumberFormat="1" applyFont="1" applyBorder="1"/>
    <xf numFmtId="165" fontId="9" fillId="0" borderId="0" xfId="0" applyNumberFormat="1" applyFont="1"/>
    <xf numFmtId="9" fontId="9" fillId="0" borderId="0" xfId="3" applyFont="1" applyBorder="1"/>
    <xf numFmtId="166" fontId="9" fillId="0" borderId="0" xfId="0" applyNumberFormat="1" applyFont="1"/>
    <xf numFmtId="44" fontId="9" fillId="0" borderId="0" xfId="0" applyNumberFormat="1" applyFont="1"/>
    <xf numFmtId="0" fontId="9" fillId="0" borderId="0" xfId="0" applyFont="1" applyAlignment="1">
      <alignment horizontal="center" vertical="center"/>
    </xf>
    <xf numFmtId="164" fontId="9" fillId="0" borderId="0" xfId="0" applyNumberFormat="1" applyFont="1"/>
    <xf numFmtId="165" fontId="12" fillId="4" borderId="3" xfId="1" applyNumberFormat="1" applyFont="1" applyFill="1" applyBorder="1"/>
    <xf numFmtId="0" fontId="9" fillId="9" borderId="13" xfId="0" applyFont="1" applyFill="1" applyBorder="1"/>
    <xf numFmtId="0" fontId="6" fillId="9" borderId="14" xfId="0" applyFont="1" applyFill="1" applyBorder="1" applyAlignment="1">
      <alignment horizontal="right"/>
    </xf>
    <xf numFmtId="0" fontId="12" fillId="6" borderId="11" xfId="0" applyFont="1" applyFill="1" applyBorder="1" applyAlignment="1">
      <alignment horizontal="left" vertical="center" wrapText="1"/>
    </xf>
    <xf numFmtId="0" fontId="9" fillId="7" borderId="1" xfId="0" applyFont="1" applyFill="1" applyBorder="1" applyAlignment="1">
      <alignment horizontal="left" vertical="center" wrapText="1"/>
    </xf>
    <xf numFmtId="0" fontId="9" fillId="7" borderId="7" xfId="0" applyFont="1" applyFill="1" applyBorder="1" applyAlignment="1">
      <alignment vertical="center" wrapText="1"/>
    </xf>
    <xf numFmtId="0" fontId="17" fillId="0" borderId="8" xfId="0" applyFont="1" applyBorder="1"/>
    <xf numFmtId="0" fontId="17" fillId="0" borderId="8" xfId="0" applyFont="1" applyBorder="1" applyAlignment="1">
      <alignment horizontal="right"/>
    </xf>
    <xf numFmtId="0" fontId="22" fillId="5" borderId="4" xfId="4" applyFont="1" applyFill="1" applyBorder="1" applyAlignment="1">
      <alignment horizontal="center"/>
    </xf>
    <xf numFmtId="0" fontId="22" fillId="5" borderId="6" xfId="4" applyFont="1" applyFill="1" applyBorder="1" applyAlignment="1">
      <alignment horizontal="center"/>
    </xf>
    <xf numFmtId="164" fontId="12" fillId="3" borderId="1" xfId="1" applyFont="1" applyFill="1" applyBorder="1" applyAlignment="1">
      <alignment vertical="center"/>
    </xf>
    <xf numFmtId="0" fontId="12" fillId="6" borderId="11" xfId="0" applyFont="1" applyFill="1" applyBorder="1" applyAlignment="1">
      <alignment horizontal="left" vertical="center" wrapText="1"/>
    </xf>
    <xf numFmtId="0" fontId="12" fillId="6" borderId="10" xfId="0" applyFont="1" applyFill="1" applyBorder="1" applyAlignment="1">
      <alignment horizontal="left" vertical="center" wrapText="1"/>
    </xf>
    <xf numFmtId="0" fontId="19" fillId="5" borderId="1" xfId="4" applyFont="1" applyFill="1" applyBorder="1" applyAlignment="1">
      <alignment horizontal="left" vertical="center" wrapText="1"/>
    </xf>
    <xf numFmtId="0" fontId="19" fillId="5" borderId="7" xfId="4" applyFont="1" applyFill="1" applyBorder="1" applyAlignment="1">
      <alignment horizontal="left" vertical="center" wrapText="1"/>
    </xf>
    <xf numFmtId="0" fontId="12" fillId="6" borderId="4" xfId="0" applyFont="1" applyFill="1" applyBorder="1" applyAlignment="1">
      <alignment horizontal="left" vertical="center" wrapText="1"/>
    </xf>
    <xf numFmtId="0" fontId="12" fillId="6" borderId="5" xfId="0" applyFont="1" applyFill="1" applyBorder="1" applyAlignment="1">
      <alignment horizontal="left" vertical="center" wrapText="1"/>
    </xf>
    <xf numFmtId="0" fontId="12" fillId="6" borderId="12" xfId="0" applyFont="1" applyFill="1" applyBorder="1" applyAlignment="1">
      <alignment horizontal="left" vertical="center" wrapText="1"/>
    </xf>
    <xf numFmtId="0" fontId="9" fillId="7" borderId="1" xfId="0" applyFont="1" applyFill="1" applyBorder="1" applyAlignment="1">
      <alignment horizontal="left" vertical="center" wrapText="1"/>
    </xf>
    <xf numFmtId="0" fontId="9" fillId="7" borderId="12" xfId="0" applyFont="1" applyFill="1" applyBorder="1" applyAlignment="1">
      <alignment vertical="center" wrapText="1"/>
    </xf>
    <xf numFmtId="0" fontId="12" fillId="6" borderId="17" xfId="0" applyFont="1" applyFill="1" applyBorder="1" applyAlignment="1">
      <alignment horizontal="left" vertical="center" wrapText="1"/>
    </xf>
    <xf numFmtId="0" fontId="9" fillId="7" borderId="18" xfId="0" applyFont="1" applyFill="1" applyBorder="1" applyAlignment="1">
      <alignment vertical="center" wrapText="1"/>
    </xf>
    <xf numFmtId="164" fontId="12" fillId="3" borderId="17" xfId="1" applyFont="1" applyFill="1" applyBorder="1" applyAlignment="1">
      <alignment vertical="center"/>
    </xf>
    <xf numFmtId="164" fontId="12" fillId="3" borderId="4" xfId="1" applyFont="1" applyFill="1" applyBorder="1" applyAlignment="1">
      <alignment vertical="center"/>
    </xf>
    <xf numFmtId="164" fontId="15" fillId="9" borderId="15" xfId="1" applyFont="1" applyFill="1" applyBorder="1" applyAlignment="1">
      <alignment horizontal="center"/>
    </xf>
    <xf numFmtId="167" fontId="9" fillId="3" borderId="1" xfId="0" applyNumberFormat="1" applyFont="1" applyFill="1" applyBorder="1" applyAlignment="1">
      <alignment vertical="center"/>
    </xf>
    <xf numFmtId="167" fontId="9" fillId="3" borderId="1" xfId="0" applyNumberFormat="1" applyFont="1" applyFill="1" applyBorder="1"/>
    <xf numFmtId="0" fontId="9" fillId="7" borderId="4" xfId="0" applyFont="1" applyFill="1" applyBorder="1" applyAlignment="1">
      <alignment horizontal="left" vertical="center" wrapText="1"/>
    </xf>
    <xf numFmtId="0" fontId="9" fillId="7" borderId="5" xfId="0" applyFont="1" applyFill="1" applyBorder="1" applyAlignment="1">
      <alignment horizontal="left" vertical="center" wrapText="1"/>
    </xf>
    <xf numFmtId="0" fontId="9" fillId="7" borderId="6" xfId="0" applyFont="1" applyFill="1" applyBorder="1" applyAlignment="1">
      <alignment horizontal="left" vertical="center" wrapText="1"/>
    </xf>
    <xf numFmtId="0" fontId="9" fillId="0" borderId="16" xfId="0" applyFont="1" applyBorder="1"/>
    <xf numFmtId="164" fontId="15" fillId="9" borderId="14" xfId="1" applyFont="1" applyFill="1" applyBorder="1" applyAlignment="1">
      <alignment horizontal="center"/>
    </xf>
    <xf numFmtId="0" fontId="9" fillId="7" borderId="3" xfId="0" applyFont="1" applyFill="1" applyBorder="1" applyAlignment="1">
      <alignment horizontal="center" vertical="center" wrapText="1"/>
    </xf>
    <xf numFmtId="0" fontId="9" fillId="7" borderId="1"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17" xfId="0" applyFont="1" applyFill="1" applyBorder="1" applyAlignment="1">
      <alignment horizontal="center" vertical="center"/>
    </xf>
    <xf numFmtId="0" fontId="20" fillId="10" borderId="7" xfId="4" applyFill="1" applyBorder="1" applyAlignment="1">
      <alignment horizontal="center"/>
    </xf>
    <xf numFmtId="0" fontId="20" fillId="10" borderId="16" xfId="4" applyFill="1" applyBorder="1" applyAlignment="1">
      <alignment horizontal="center"/>
    </xf>
    <xf numFmtId="0" fontId="20" fillId="10" borderId="3" xfId="4" applyFill="1" applyBorder="1" applyAlignment="1">
      <alignment horizontal="center"/>
    </xf>
    <xf numFmtId="44" fontId="21" fillId="10" borderId="1" xfId="5" applyFont="1" applyFill="1" applyBorder="1"/>
  </cellXfs>
  <cellStyles count="6">
    <cellStyle name="Hyperlink" xfId="2" builtinId="8"/>
    <cellStyle name="Procent" xfId="3" builtinId="5"/>
    <cellStyle name="Standaard" xfId="0" builtinId="0"/>
    <cellStyle name="Standaard 2" xfId="4" xr:uid="{E0FEFB80-60CF-448B-98B3-12BE166A2E36}"/>
    <cellStyle name="Valuta" xfId="1" builtinId="4"/>
    <cellStyle name="Valuta 2" xfId="5" xr:uid="{E9D63B31-FD35-4E29-B196-5B0D25C96C79}"/>
  </cellStyles>
  <dxfs count="35">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s>
  <tableStyles count="0" defaultTableStyle="TableStyleMedium9" defaultPivotStyle="PivotStyleLight16"/>
  <colors>
    <mruColors>
      <color rgb="FFD3F38D"/>
      <color rgb="FF00FF99"/>
      <color rgb="FFFF6600"/>
      <color rgb="FF000000"/>
      <color rgb="FF1A74A6"/>
      <color rgb="FF7E001B"/>
      <color rgb="FFFFDDDF"/>
      <color rgb="FF63B7E7"/>
      <color rgb="FF8CC415"/>
      <color rgb="FFECFA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600075</xdr:colOff>
      <xdr:row>0</xdr:row>
      <xdr:rowOff>142876</xdr:rowOff>
    </xdr:from>
    <xdr:to>
      <xdr:col>1</xdr:col>
      <xdr:colOff>1266825</xdr:colOff>
      <xdr:row>0</xdr:row>
      <xdr:rowOff>1125939</xdr:rowOff>
    </xdr:to>
    <xdr:pic>
      <xdr:nvPicPr>
        <xdr:cNvPr id="4" name="Afbeelding 3">
          <a:extLst>
            <a:ext uri="{FF2B5EF4-FFF2-40B4-BE49-F238E27FC236}">
              <a16:creationId xmlns:a16="http://schemas.microsoft.com/office/drawing/2014/main" id="{C124837C-0A11-5EB4-7F10-033F0ECCD9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075" y="142876"/>
          <a:ext cx="2254250" cy="983063"/>
        </a:xfrm>
        <a:prstGeom prst="rect">
          <a:avLst/>
        </a:prstGeom>
      </xdr:spPr>
    </xdr:pic>
    <xdr:clientData/>
  </xdr:twoCellAnchor>
</xdr:wsDr>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showGridLines="0" tabSelected="1" zoomScaleNormal="100" workbookViewId="0"/>
  </sheetViews>
  <sheetFormatPr defaultColWidth="9.1796875" defaultRowHeight="14.5" x14ac:dyDescent="0.35"/>
  <cols>
    <col min="1" max="1" width="31.54296875" bestFit="1" customWidth="1"/>
    <col min="2" max="2" width="130.54296875" customWidth="1"/>
    <col min="3" max="4" width="9.1796875" customWidth="1"/>
  </cols>
  <sheetData>
    <row r="1" spans="1:2" ht="18.5" x14ac:dyDescent="0.45">
      <c r="A1" s="2" t="s">
        <v>1</v>
      </c>
      <c r="B1" s="2" t="s">
        <v>2</v>
      </c>
    </row>
    <row r="2" spans="1:2" ht="72.5" x14ac:dyDescent="0.35">
      <c r="A2" s="3" t="s">
        <v>0</v>
      </c>
      <c r="B2" s="4" t="s">
        <v>19</v>
      </c>
    </row>
    <row r="3" spans="1:2" ht="58" x14ac:dyDescent="0.35">
      <c r="A3" s="3" t="s">
        <v>0</v>
      </c>
      <c r="B3" s="4" t="s">
        <v>18</v>
      </c>
    </row>
    <row r="4" spans="1:2" ht="43.5" x14ac:dyDescent="0.35">
      <c r="A4" s="3" t="s">
        <v>0</v>
      </c>
      <c r="B4" s="4" t="s">
        <v>20</v>
      </c>
    </row>
    <row r="5" spans="1:2" ht="29" x14ac:dyDescent="0.35">
      <c r="A5" s="3" t="s">
        <v>0</v>
      </c>
      <c r="B5" s="4" t="s">
        <v>21</v>
      </c>
    </row>
    <row r="6" spans="1:2" ht="29" x14ac:dyDescent="0.35">
      <c r="A6" s="3" t="s">
        <v>0</v>
      </c>
      <c r="B6" s="4" t="s">
        <v>22</v>
      </c>
    </row>
    <row r="7" spans="1:2" ht="43.5" x14ac:dyDescent="0.35">
      <c r="A7" s="3" t="s">
        <v>0</v>
      </c>
      <c r="B7" s="4" t="s">
        <v>23</v>
      </c>
    </row>
    <row r="8" spans="1:2" ht="58" x14ac:dyDescent="0.35">
      <c r="A8" s="3" t="s">
        <v>0</v>
      </c>
      <c r="B8" s="4" t="s">
        <v>24</v>
      </c>
    </row>
    <row r="9" spans="1:2" ht="63" x14ac:dyDescent="0.35">
      <c r="A9" s="1" t="s">
        <v>25</v>
      </c>
      <c r="B9" s="5" t="s">
        <v>102</v>
      </c>
    </row>
  </sheetData>
  <hyperlinks>
    <hyperlink ref="A9" location="Toelichting!A1" display="Toelichting!A1" xr:uid="{F5A82A26-7047-4210-8085-AC69C64C0C0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43"/>
  <sheetViews>
    <sheetView showGridLines="0" topLeftCell="A120" workbookViewId="0">
      <selection activeCell="C147" sqref="C147"/>
    </sheetView>
  </sheetViews>
  <sheetFormatPr defaultColWidth="9.1796875" defaultRowHeight="14.5" x14ac:dyDescent="0.35"/>
  <cols>
    <col min="1" max="1" width="22.7265625" style="20" customWidth="1"/>
    <col min="2" max="2" width="35.6328125" style="20" customWidth="1"/>
    <col min="3" max="3" width="13.6328125" style="20" customWidth="1"/>
    <col min="4" max="4" width="16.1796875" style="37" customWidth="1"/>
    <col min="5" max="5" width="13.6328125" style="20" customWidth="1"/>
    <col min="6" max="6" width="14.1796875" style="20" hidden="1" customWidth="1"/>
    <col min="7" max="7" width="9.1796875" style="20"/>
    <col min="8" max="8" width="10.1796875" style="20" bestFit="1" customWidth="1"/>
    <col min="9" max="9" width="10.90625" style="20" bestFit="1" customWidth="1"/>
    <col min="10" max="16384" width="9.1796875" style="20"/>
  </cols>
  <sheetData>
    <row r="1" spans="1:11" ht="94.5" customHeight="1" thickBot="1" x14ac:dyDescent="0.4">
      <c r="A1" s="29"/>
      <c r="B1" s="29"/>
      <c r="C1" s="29"/>
      <c r="D1" s="30" t="s">
        <v>26</v>
      </c>
      <c r="E1" s="31" t="s">
        <v>4</v>
      </c>
      <c r="F1" s="30"/>
    </row>
    <row r="2" spans="1:11" x14ac:dyDescent="0.35">
      <c r="D2" s="21"/>
    </row>
    <row r="3" spans="1:11" x14ac:dyDescent="0.35">
      <c r="A3" s="6" t="s">
        <v>7</v>
      </c>
      <c r="B3" s="7"/>
      <c r="C3" s="7"/>
      <c r="D3" s="8" t="s">
        <v>3</v>
      </c>
    </row>
    <row r="4" spans="1:11" ht="29" x14ac:dyDescent="0.35">
      <c r="A4" s="28" t="s">
        <v>31</v>
      </c>
      <c r="B4" s="9" t="s">
        <v>5</v>
      </c>
      <c r="C4" s="9" t="s">
        <v>6</v>
      </c>
      <c r="D4" s="10"/>
    </row>
    <row r="5" spans="1:11" x14ac:dyDescent="0.35">
      <c r="A5" s="11" t="s">
        <v>100</v>
      </c>
      <c r="B5" s="12" t="s">
        <v>89</v>
      </c>
      <c r="C5" s="71">
        <v>1</v>
      </c>
      <c r="D5" s="13">
        <v>0</v>
      </c>
      <c r="I5" s="32"/>
    </row>
    <row r="6" spans="1:11" x14ac:dyDescent="0.35">
      <c r="A6" s="14" t="s">
        <v>100</v>
      </c>
      <c r="B6" s="12" t="s">
        <v>28</v>
      </c>
      <c r="C6" s="71">
        <v>3</v>
      </c>
      <c r="D6" s="13">
        <v>0</v>
      </c>
      <c r="I6" s="32"/>
    </row>
    <row r="7" spans="1:11" x14ac:dyDescent="0.35">
      <c r="A7" s="14" t="s">
        <v>100</v>
      </c>
      <c r="B7" s="12" t="s">
        <v>16</v>
      </c>
      <c r="C7" s="71">
        <v>1</v>
      </c>
      <c r="D7" s="13">
        <v>0</v>
      </c>
      <c r="I7" s="32"/>
    </row>
    <row r="8" spans="1:11" x14ac:dyDescent="0.35">
      <c r="A8" s="15" t="s">
        <v>100</v>
      </c>
      <c r="B8" s="12" t="s">
        <v>17</v>
      </c>
      <c r="C8" s="71">
        <v>10</v>
      </c>
      <c r="D8" s="13">
        <v>0</v>
      </c>
    </row>
    <row r="9" spans="1:11" x14ac:dyDescent="0.35">
      <c r="A9" s="15" t="s">
        <v>100</v>
      </c>
      <c r="B9" s="16" t="s">
        <v>29</v>
      </c>
      <c r="C9" s="17">
        <v>25</v>
      </c>
      <c r="D9" s="13">
        <v>0</v>
      </c>
    </row>
    <row r="10" spans="1:11" x14ac:dyDescent="0.35">
      <c r="A10" s="15" t="s">
        <v>101</v>
      </c>
      <c r="B10" s="16" t="s">
        <v>72</v>
      </c>
      <c r="C10" s="17">
        <f>608-C9-C8-C7-C6-C5</f>
        <v>568</v>
      </c>
      <c r="D10" s="13">
        <v>0</v>
      </c>
    </row>
    <row r="11" spans="1:11" ht="16" customHeight="1" x14ac:dyDescent="0.35">
      <c r="A11" s="18"/>
      <c r="B11" s="45" t="s">
        <v>27</v>
      </c>
      <c r="C11" s="46"/>
      <c r="D11" s="19">
        <f>((C5*D5)+(C6*D6)+(C7*D7)+(C8*D8)+(C9*D9)+(C10*D10))*120</f>
        <v>0</v>
      </c>
      <c r="E11" s="33"/>
      <c r="H11" s="34"/>
      <c r="K11" s="32"/>
    </row>
    <row r="12" spans="1:11" ht="30" customHeight="1" x14ac:dyDescent="0.35">
      <c r="D12" s="21"/>
      <c r="H12" s="34"/>
      <c r="K12" s="35"/>
    </row>
    <row r="13" spans="1:11" x14ac:dyDescent="0.35">
      <c r="A13" s="6" t="s">
        <v>30</v>
      </c>
      <c r="B13" s="7"/>
      <c r="C13" s="7"/>
      <c r="D13" s="8" t="s">
        <v>3</v>
      </c>
    </row>
    <row r="14" spans="1:11" ht="29" x14ac:dyDescent="0.35">
      <c r="A14" s="28" t="s">
        <v>31</v>
      </c>
      <c r="B14" s="9" t="s">
        <v>5</v>
      </c>
      <c r="C14" s="9" t="s">
        <v>6</v>
      </c>
      <c r="D14" s="10"/>
    </row>
    <row r="15" spans="1:11" x14ac:dyDescent="0.35">
      <c r="A15" s="14"/>
      <c r="B15" s="12" t="s">
        <v>16</v>
      </c>
      <c r="C15" s="71">
        <v>1</v>
      </c>
      <c r="D15" s="13">
        <v>0</v>
      </c>
      <c r="I15" s="32"/>
    </row>
    <row r="16" spans="1:11" x14ac:dyDescent="0.35">
      <c r="A16" s="14"/>
      <c r="B16" s="12" t="s">
        <v>17</v>
      </c>
      <c r="C16" s="71">
        <v>10</v>
      </c>
      <c r="D16" s="13">
        <v>0</v>
      </c>
      <c r="I16" s="32"/>
    </row>
    <row r="17" spans="1:11" x14ac:dyDescent="0.35">
      <c r="A17" s="15"/>
      <c r="B17" s="12" t="s">
        <v>71</v>
      </c>
      <c r="C17" s="71">
        <v>4</v>
      </c>
      <c r="D17" s="13">
        <v>0</v>
      </c>
    </row>
    <row r="18" spans="1:11" x14ac:dyDescent="0.35">
      <c r="A18" s="15"/>
      <c r="B18" s="16" t="s">
        <v>29</v>
      </c>
      <c r="C18" s="17">
        <v>25</v>
      </c>
      <c r="D18" s="13">
        <v>0</v>
      </c>
    </row>
    <row r="19" spans="1:11" ht="16" customHeight="1" x14ac:dyDescent="0.35">
      <c r="A19" s="18"/>
      <c r="B19" s="45" t="s">
        <v>27</v>
      </c>
      <c r="C19" s="46"/>
      <c r="D19" s="19">
        <f>((C15*D15)+(C16*D16)+(C17*D17)+(C18*D18))*120</f>
        <v>0</v>
      </c>
      <c r="H19" s="34"/>
      <c r="K19" s="32"/>
    </row>
    <row r="20" spans="1:11" ht="30" customHeight="1" x14ac:dyDescent="0.35">
      <c r="D20" s="21"/>
      <c r="H20" s="34"/>
      <c r="K20" s="35"/>
    </row>
    <row r="21" spans="1:11" ht="30" customHeight="1" x14ac:dyDescent="0.35">
      <c r="A21" s="6" t="s">
        <v>69</v>
      </c>
      <c r="B21" s="7"/>
      <c r="C21" s="7"/>
      <c r="D21" s="8" t="s">
        <v>3</v>
      </c>
      <c r="H21" s="34"/>
      <c r="K21" s="35"/>
    </row>
    <row r="22" spans="1:11" ht="30" customHeight="1" x14ac:dyDescent="0.35">
      <c r="A22" s="28" t="s">
        <v>31</v>
      </c>
      <c r="B22" s="9" t="s">
        <v>5</v>
      </c>
      <c r="C22" s="9" t="s">
        <v>6</v>
      </c>
      <c r="D22" s="10"/>
      <c r="H22" s="34"/>
      <c r="K22" s="35"/>
    </row>
    <row r="23" spans="1:11" x14ac:dyDescent="0.35">
      <c r="A23" s="15"/>
      <c r="B23" s="12" t="s">
        <v>70</v>
      </c>
      <c r="C23" s="71">
        <v>1</v>
      </c>
      <c r="D23" s="13">
        <v>0</v>
      </c>
      <c r="H23" s="34"/>
      <c r="K23" s="35"/>
    </row>
    <row r="24" spans="1:11" x14ac:dyDescent="0.35">
      <c r="A24" s="15"/>
      <c r="B24" s="16" t="s">
        <v>72</v>
      </c>
      <c r="C24" s="17">
        <v>3</v>
      </c>
      <c r="D24" s="13">
        <v>0</v>
      </c>
      <c r="H24" s="34"/>
      <c r="K24" s="35"/>
    </row>
    <row r="25" spans="1:11" x14ac:dyDescent="0.35">
      <c r="A25" s="18"/>
      <c r="B25" s="45" t="s">
        <v>27</v>
      </c>
      <c r="C25" s="46"/>
      <c r="D25" s="19">
        <f>((C23*D23)+(C24*D24))*120</f>
        <v>0</v>
      </c>
      <c r="H25" s="34"/>
      <c r="K25" s="35"/>
    </row>
    <row r="26" spans="1:11" ht="30" customHeight="1" x14ac:dyDescent="0.35">
      <c r="D26" s="21"/>
      <c r="H26" s="34"/>
      <c r="K26" s="35"/>
    </row>
    <row r="27" spans="1:11" ht="30" customHeight="1" x14ac:dyDescent="0.35">
      <c r="A27" s="6" t="s">
        <v>84</v>
      </c>
      <c r="B27" s="7"/>
      <c r="C27" s="7"/>
      <c r="D27" s="8" t="s">
        <v>3</v>
      </c>
      <c r="H27" s="34"/>
      <c r="K27" s="35"/>
    </row>
    <row r="28" spans="1:11" ht="30" customHeight="1" x14ac:dyDescent="0.35">
      <c r="A28" s="28" t="s">
        <v>31</v>
      </c>
      <c r="B28" s="9" t="s">
        <v>5</v>
      </c>
      <c r="C28" s="9" t="s">
        <v>6</v>
      </c>
      <c r="D28" s="10"/>
      <c r="H28" s="34"/>
      <c r="K28" s="35"/>
    </row>
    <row r="29" spans="1:11" x14ac:dyDescent="0.35">
      <c r="A29" s="14"/>
      <c r="B29" s="12" t="s">
        <v>70</v>
      </c>
      <c r="C29" s="71">
        <v>1</v>
      </c>
      <c r="D29" s="13">
        <v>0</v>
      </c>
      <c r="H29" s="34"/>
      <c r="K29" s="35"/>
    </row>
    <row r="30" spans="1:11" x14ac:dyDescent="0.35">
      <c r="A30" s="14"/>
      <c r="B30" s="12" t="s">
        <v>16</v>
      </c>
      <c r="C30" s="71">
        <v>1</v>
      </c>
      <c r="D30" s="13">
        <v>0</v>
      </c>
      <c r="H30" s="34"/>
      <c r="K30" s="35"/>
    </row>
    <row r="31" spans="1:11" x14ac:dyDescent="0.35">
      <c r="A31" s="15"/>
      <c r="B31" s="16" t="s">
        <v>72</v>
      </c>
      <c r="C31" s="17">
        <v>25</v>
      </c>
      <c r="D31" s="13">
        <v>0</v>
      </c>
      <c r="H31" s="34"/>
      <c r="K31" s="35"/>
    </row>
    <row r="32" spans="1:11" x14ac:dyDescent="0.35">
      <c r="A32" s="18"/>
      <c r="B32" s="45" t="s">
        <v>27</v>
      </c>
      <c r="C32" s="46"/>
      <c r="D32" s="19">
        <f>((C29*D29)+(C30*D30)+(C31*D31))*120</f>
        <v>0</v>
      </c>
      <c r="H32" s="34"/>
      <c r="K32" s="35"/>
    </row>
    <row r="33" spans="1:11" ht="30" customHeight="1" x14ac:dyDescent="0.35">
      <c r="D33" s="21"/>
      <c r="H33" s="34"/>
      <c r="K33" s="35"/>
    </row>
    <row r="34" spans="1:11" x14ac:dyDescent="0.35">
      <c r="A34" s="6" t="s">
        <v>59</v>
      </c>
      <c r="B34" s="7"/>
      <c r="C34" s="7"/>
      <c r="D34" s="8" t="s">
        <v>3</v>
      </c>
      <c r="H34" s="34"/>
      <c r="K34" s="35"/>
    </row>
    <row r="35" spans="1:11" ht="89" customHeight="1" x14ac:dyDescent="0.35">
      <c r="A35" s="27" t="s">
        <v>58</v>
      </c>
      <c r="B35" s="44" t="s">
        <v>60</v>
      </c>
      <c r="C35" s="72">
        <v>1</v>
      </c>
      <c r="D35" s="49">
        <v>0</v>
      </c>
      <c r="H35" s="34"/>
      <c r="K35" s="35"/>
    </row>
    <row r="36" spans="1:11" x14ac:dyDescent="0.35">
      <c r="A36" s="54" t="s">
        <v>43</v>
      </c>
      <c r="B36" s="44" t="s">
        <v>40</v>
      </c>
      <c r="C36" s="72">
        <v>1</v>
      </c>
      <c r="D36" s="49">
        <v>0</v>
      </c>
      <c r="H36" s="34"/>
      <c r="K36" s="35"/>
    </row>
    <row r="37" spans="1:11" x14ac:dyDescent="0.35">
      <c r="A37" s="55"/>
      <c r="B37" s="44" t="s">
        <v>90</v>
      </c>
      <c r="C37" s="72">
        <v>1</v>
      </c>
      <c r="D37" s="49">
        <v>0</v>
      </c>
      <c r="H37" s="34"/>
      <c r="K37" s="35"/>
    </row>
    <row r="38" spans="1:11" x14ac:dyDescent="0.35">
      <c r="A38" s="55"/>
      <c r="B38" s="44" t="s">
        <v>93</v>
      </c>
      <c r="C38" s="72">
        <v>1</v>
      </c>
      <c r="D38" s="49">
        <v>0</v>
      </c>
      <c r="H38" s="34"/>
      <c r="K38" s="35"/>
    </row>
    <row r="39" spans="1:11" x14ac:dyDescent="0.35">
      <c r="A39" s="55"/>
      <c r="B39" s="44" t="s">
        <v>94</v>
      </c>
      <c r="C39" s="72">
        <v>1</v>
      </c>
      <c r="D39" s="49">
        <v>0</v>
      </c>
      <c r="H39" s="34"/>
      <c r="K39" s="35"/>
    </row>
    <row r="40" spans="1:11" x14ac:dyDescent="0.35">
      <c r="A40" s="55"/>
      <c r="B40" s="44" t="s">
        <v>47</v>
      </c>
      <c r="C40" s="72">
        <v>1</v>
      </c>
      <c r="D40" s="49">
        <v>0</v>
      </c>
      <c r="H40" s="34"/>
      <c r="K40" s="35"/>
    </row>
    <row r="41" spans="1:11" x14ac:dyDescent="0.35">
      <c r="A41" s="55"/>
      <c r="B41" s="44" t="s">
        <v>95</v>
      </c>
      <c r="C41" s="72">
        <v>1</v>
      </c>
      <c r="D41" s="49">
        <v>0</v>
      </c>
      <c r="H41" s="34"/>
      <c r="K41" s="35"/>
    </row>
    <row r="42" spans="1:11" x14ac:dyDescent="0.35">
      <c r="A42" s="55"/>
      <c r="B42" s="44" t="s">
        <v>55</v>
      </c>
      <c r="C42" s="72">
        <v>1</v>
      </c>
      <c r="D42" s="49">
        <v>0</v>
      </c>
      <c r="H42" s="34"/>
      <c r="K42" s="35"/>
    </row>
    <row r="43" spans="1:11" x14ac:dyDescent="0.35">
      <c r="A43" s="55"/>
      <c r="B43" s="44" t="s">
        <v>42</v>
      </c>
      <c r="C43" s="72">
        <v>1</v>
      </c>
      <c r="D43" s="49">
        <v>0</v>
      </c>
      <c r="H43" s="34"/>
      <c r="K43" s="35"/>
    </row>
    <row r="44" spans="1:11" x14ac:dyDescent="0.35">
      <c r="A44" s="55"/>
      <c r="B44" s="44" t="s">
        <v>91</v>
      </c>
      <c r="C44" s="72">
        <v>1</v>
      </c>
      <c r="D44" s="49">
        <v>0</v>
      </c>
      <c r="H44" s="34"/>
      <c r="K44" s="35"/>
    </row>
    <row r="45" spans="1:11" x14ac:dyDescent="0.35">
      <c r="A45" s="55"/>
      <c r="B45" s="44" t="s">
        <v>92</v>
      </c>
      <c r="C45" s="72">
        <v>1</v>
      </c>
      <c r="D45" s="49">
        <v>0</v>
      </c>
      <c r="H45" s="34"/>
      <c r="K45" s="35"/>
    </row>
    <row r="46" spans="1:11" x14ac:dyDescent="0.35">
      <c r="A46" s="55"/>
      <c r="B46" s="23" t="s">
        <v>56</v>
      </c>
      <c r="C46" s="72">
        <v>1</v>
      </c>
      <c r="D46" s="49">
        <v>0</v>
      </c>
      <c r="H46" s="34"/>
      <c r="K46" s="35"/>
    </row>
    <row r="47" spans="1:11" x14ac:dyDescent="0.35">
      <c r="A47" s="55"/>
      <c r="B47" s="44" t="s">
        <v>41</v>
      </c>
      <c r="C47" s="72">
        <v>1</v>
      </c>
      <c r="D47" s="49">
        <v>0</v>
      </c>
      <c r="H47" s="34"/>
      <c r="K47" s="35"/>
    </row>
    <row r="48" spans="1:11" x14ac:dyDescent="0.35">
      <c r="A48" s="55"/>
      <c r="B48" s="44" t="s">
        <v>30</v>
      </c>
      <c r="C48" s="72">
        <v>1</v>
      </c>
      <c r="D48" s="49">
        <v>0</v>
      </c>
      <c r="H48" s="34"/>
      <c r="K48" s="35"/>
    </row>
    <row r="49" spans="1:11" ht="29.5" thickBot="1" x14ac:dyDescent="0.4">
      <c r="A49" s="55"/>
      <c r="B49" s="58" t="s">
        <v>96</v>
      </c>
      <c r="C49" s="73">
        <v>1</v>
      </c>
      <c r="D49" s="62">
        <v>0</v>
      </c>
      <c r="H49" s="34"/>
      <c r="K49" s="35"/>
    </row>
    <row r="50" spans="1:11" ht="73" thickTop="1" x14ac:dyDescent="0.35">
      <c r="A50" s="59" t="s">
        <v>58</v>
      </c>
      <c r="B50" s="60" t="s">
        <v>61</v>
      </c>
      <c r="C50" s="74">
        <v>1</v>
      </c>
      <c r="D50" s="61">
        <v>0</v>
      </c>
      <c r="H50" s="34"/>
      <c r="K50" s="35"/>
    </row>
    <row r="51" spans="1:11" x14ac:dyDescent="0.35">
      <c r="A51" s="56" t="s">
        <v>44</v>
      </c>
      <c r="B51" s="23" t="s">
        <v>46</v>
      </c>
      <c r="C51" s="72">
        <v>1</v>
      </c>
      <c r="D51" s="49">
        <v>0</v>
      </c>
      <c r="H51" s="34"/>
      <c r="K51" s="35"/>
    </row>
    <row r="52" spans="1:11" x14ac:dyDescent="0.35">
      <c r="A52" s="50"/>
      <c r="B52" s="23" t="s">
        <v>45</v>
      </c>
      <c r="C52" s="72">
        <v>1</v>
      </c>
      <c r="D52" s="49">
        <v>0</v>
      </c>
      <c r="H52" s="34"/>
      <c r="K52" s="35"/>
    </row>
    <row r="53" spans="1:11" x14ac:dyDescent="0.35">
      <c r="A53" s="50"/>
      <c r="B53" s="23" t="s">
        <v>47</v>
      </c>
      <c r="C53" s="72">
        <v>1</v>
      </c>
      <c r="D53" s="49">
        <v>0</v>
      </c>
      <c r="H53" s="34"/>
      <c r="K53" s="35"/>
    </row>
    <row r="54" spans="1:11" x14ac:dyDescent="0.35">
      <c r="A54" s="50"/>
      <c r="B54" s="23" t="s">
        <v>48</v>
      </c>
      <c r="C54" s="72">
        <v>1</v>
      </c>
      <c r="D54" s="49">
        <v>0</v>
      </c>
      <c r="H54" s="34"/>
      <c r="K54" s="35"/>
    </row>
    <row r="55" spans="1:11" x14ac:dyDescent="0.35">
      <c r="A55" s="50"/>
      <c r="B55" s="23" t="s">
        <v>49</v>
      </c>
      <c r="C55" s="72">
        <v>1</v>
      </c>
      <c r="D55" s="49">
        <v>0</v>
      </c>
      <c r="H55" s="34"/>
      <c r="K55" s="35"/>
    </row>
    <row r="56" spans="1:11" x14ac:dyDescent="0.35">
      <c r="A56" s="50"/>
      <c r="B56" s="23" t="s">
        <v>50</v>
      </c>
      <c r="C56" s="72">
        <v>1</v>
      </c>
      <c r="D56" s="49">
        <v>0</v>
      </c>
      <c r="H56" s="34"/>
      <c r="K56" s="35"/>
    </row>
    <row r="57" spans="1:11" x14ac:dyDescent="0.35">
      <c r="A57" s="50"/>
      <c r="B57" s="23" t="s">
        <v>51</v>
      </c>
      <c r="C57" s="72">
        <v>1</v>
      </c>
      <c r="D57" s="49">
        <v>0</v>
      </c>
      <c r="H57" s="34"/>
      <c r="K57" s="35"/>
    </row>
    <row r="58" spans="1:11" x14ac:dyDescent="0.35">
      <c r="A58" s="50"/>
      <c r="B58" s="23" t="s">
        <v>52</v>
      </c>
      <c r="C58" s="72">
        <v>1</v>
      </c>
      <c r="D58" s="49">
        <v>0</v>
      </c>
      <c r="H58" s="34"/>
      <c r="K58" s="35"/>
    </row>
    <row r="59" spans="1:11" x14ac:dyDescent="0.35">
      <c r="A59" s="50"/>
      <c r="B59" s="23" t="s">
        <v>53</v>
      </c>
      <c r="C59" s="72">
        <v>1</v>
      </c>
      <c r="D59" s="49">
        <v>0</v>
      </c>
      <c r="H59" s="34"/>
      <c r="K59" s="35"/>
    </row>
    <row r="60" spans="1:11" x14ac:dyDescent="0.35">
      <c r="A60" s="50"/>
      <c r="B60" s="23" t="s">
        <v>54</v>
      </c>
      <c r="C60" s="72">
        <v>1</v>
      </c>
      <c r="D60" s="49">
        <v>0</v>
      </c>
      <c r="H60" s="34"/>
      <c r="K60" s="35"/>
    </row>
    <row r="61" spans="1:11" x14ac:dyDescent="0.35">
      <c r="A61" s="50"/>
      <c r="B61" s="23" t="s">
        <v>55</v>
      </c>
      <c r="C61" s="72">
        <v>1</v>
      </c>
      <c r="D61" s="49">
        <v>0</v>
      </c>
      <c r="H61" s="34"/>
      <c r="K61" s="35"/>
    </row>
    <row r="62" spans="1:11" x14ac:dyDescent="0.35">
      <c r="A62" s="50"/>
      <c r="B62" s="23" t="s">
        <v>56</v>
      </c>
      <c r="C62" s="72">
        <v>1</v>
      </c>
      <c r="D62" s="49">
        <v>0</v>
      </c>
      <c r="H62" s="34"/>
      <c r="K62" s="35"/>
    </row>
    <row r="63" spans="1:11" x14ac:dyDescent="0.35">
      <c r="A63" s="51"/>
      <c r="B63" s="23" t="s">
        <v>57</v>
      </c>
      <c r="C63" s="72">
        <v>1</v>
      </c>
      <c r="D63" s="49">
        <v>0</v>
      </c>
      <c r="H63" s="34"/>
      <c r="K63" s="35"/>
    </row>
    <row r="64" spans="1:11" x14ac:dyDescent="0.35">
      <c r="A64" s="24"/>
      <c r="B64" s="45"/>
      <c r="C64" s="46" t="s">
        <v>15</v>
      </c>
      <c r="D64" s="19">
        <f>SUM(D35:D63)</f>
        <v>0</v>
      </c>
      <c r="H64" s="34"/>
      <c r="K64" s="32"/>
    </row>
    <row r="65" spans="1:13" ht="30" customHeight="1" x14ac:dyDescent="0.35">
      <c r="D65" s="21"/>
      <c r="E65" s="22"/>
      <c r="I65" s="34"/>
      <c r="L65" s="35"/>
    </row>
    <row r="66" spans="1:13" x14ac:dyDescent="0.35">
      <c r="A66" s="6" t="s">
        <v>81</v>
      </c>
      <c r="B66" s="7"/>
      <c r="C66" s="7"/>
      <c r="D66" s="8" t="s">
        <v>14</v>
      </c>
      <c r="E66" s="8" t="s">
        <v>32</v>
      </c>
      <c r="I66" s="34"/>
      <c r="L66" s="35"/>
    </row>
    <row r="67" spans="1:13" ht="72.5" x14ac:dyDescent="0.35">
      <c r="A67" s="42" t="s">
        <v>85</v>
      </c>
      <c r="B67" s="43" t="s">
        <v>86</v>
      </c>
      <c r="C67" s="17">
        <v>1</v>
      </c>
      <c r="D67" s="64">
        <v>0</v>
      </c>
      <c r="E67" s="49">
        <v>0</v>
      </c>
      <c r="F67" s="36">
        <f>E67*D67</f>
        <v>0</v>
      </c>
      <c r="I67" s="33"/>
      <c r="J67" s="34"/>
      <c r="M67" s="35"/>
    </row>
    <row r="68" spans="1:13" x14ac:dyDescent="0.35">
      <c r="A68" s="26"/>
      <c r="B68" s="45"/>
      <c r="C68" s="45"/>
      <c r="D68" s="46" t="s">
        <v>87</v>
      </c>
      <c r="E68" s="19">
        <f>SUM(F67)</f>
        <v>0</v>
      </c>
      <c r="J68" s="34"/>
      <c r="M68" s="32"/>
    </row>
    <row r="69" spans="1:13" ht="30" customHeight="1" x14ac:dyDescent="0.35">
      <c r="D69" s="21"/>
      <c r="E69" s="22"/>
      <c r="I69" s="34"/>
      <c r="L69" s="35"/>
    </row>
    <row r="70" spans="1:13" x14ac:dyDescent="0.35">
      <c r="A70" s="6" t="s">
        <v>78</v>
      </c>
      <c r="B70" s="7" t="s">
        <v>88</v>
      </c>
      <c r="C70" s="7"/>
      <c r="D70" s="8" t="s">
        <v>14</v>
      </c>
      <c r="E70" s="8" t="s">
        <v>32</v>
      </c>
      <c r="I70" s="34"/>
      <c r="L70" s="35"/>
    </row>
    <row r="71" spans="1:13" ht="17" customHeight="1" x14ac:dyDescent="0.35">
      <c r="A71" s="50" t="s">
        <v>82</v>
      </c>
      <c r="B71" s="43"/>
      <c r="C71" s="17">
        <v>2024</v>
      </c>
      <c r="D71" s="25">
        <v>0</v>
      </c>
      <c r="E71" s="13">
        <v>0</v>
      </c>
      <c r="F71" s="36">
        <f>E71*D71</f>
        <v>0</v>
      </c>
      <c r="I71" s="33"/>
      <c r="J71" s="34"/>
      <c r="M71" s="35"/>
    </row>
    <row r="72" spans="1:13" ht="17" customHeight="1" x14ac:dyDescent="0.35">
      <c r="A72" s="50"/>
      <c r="B72" s="43"/>
      <c r="C72" s="17">
        <v>2025</v>
      </c>
      <c r="D72" s="25">
        <v>0</v>
      </c>
      <c r="E72" s="13">
        <v>0</v>
      </c>
      <c r="F72" s="36">
        <f t="shared" ref="F72:F80" si="0">E72*D72</f>
        <v>0</v>
      </c>
      <c r="I72" s="33"/>
      <c r="J72" s="34"/>
      <c r="M72" s="35"/>
    </row>
    <row r="73" spans="1:13" ht="17" customHeight="1" x14ac:dyDescent="0.35">
      <c r="A73" s="50"/>
      <c r="B73" s="43"/>
      <c r="C73" s="17">
        <v>2026</v>
      </c>
      <c r="D73" s="25">
        <v>0</v>
      </c>
      <c r="E73" s="13">
        <v>0</v>
      </c>
      <c r="F73" s="36">
        <f t="shared" si="0"/>
        <v>0</v>
      </c>
      <c r="I73" s="33"/>
      <c r="J73" s="34"/>
      <c r="M73" s="35"/>
    </row>
    <row r="74" spans="1:13" ht="17" customHeight="1" x14ac:dyDescent="0.35">
      <c r="A74" s="50"/>
      <c r="B74" s="43"/>
      <c r="C74" s="17">
        <v>2027</v>
      </c>
      <c r="D74" s="25">
        <v>0</v>
      </c>
      <c r="E74" s="13">
        <v>0</v>
      </c>
      <c r="F74" s="36">
        <f t="shared" si="0"/>
        <v>0</v>
      </c>
      <c r="I74" s="33"/>
      <c r="J74" s="34"/>
      <c r="M74" s="35"/>
    </row>
    <row r="75" spans="1:13" ht="17" customHeight="1" x14ac:dyDescent="0.35">
      <c r="A75" s="50"/>
      <c r="B75" s="43"/>
      <c r="C75" s="17">
        <v>2028</v>
      </c>
      <c r="D75" s="25">
        <v>0</v>
      </c>
      <c r="E75" s="13">
        <v>0</v>
      </c>
      <c r="F75" s="36">
        <f t="shared" si="0"/>
        <v>0</v>
      </c>
      <c r="I75" s="33"/>
      <c r="J75" s="34"/>
      <c r="M75" s="35"/>
    </row>
    <row r="76" spans="1:13" ht="17" customHeight="1" x14ac:dyDescent="0.35">
      <c r="A76" s="50"/>
      <c r="B76" s="43"/>
      <c r="C76" s="17">
        <v>2029</v>
      </c>
      <c r="D76" s="25">
        <v>0</v>
      </c>
      <c r="E76" s="13">
        <v>0</v>
      </c>
      <c r="F76" s="36">
        <f t="shared" si="0"/>
        <v>0</v>
      </c>
      <c r="I76" s="33"/>
      <c r="J76" s="34"/>
      <c r="M76" s="35"/>
    </row>
    <row r="77" spans="1:13" ht="17" customHeight="1" x14ac:dyDescent="0.35">
      <c r="A77" s="50"/>
      <c r="B77" s="43"/>
      <c r="C77" s="17">
        <v>2030</v>
      </c>
      <c r="D77" s="25">
        <v>0</v>
      </c>
      <c r="E77" s="13">
        <v>0</v>
      </c>
      <c r="F77" s="36">
        <f t="shared" si="0"/>
        <v>0</v>
      </c>
      <c r="I77" s="33"/>
      <c r="J77" s="34"/>
      <c r="M77" s="35"/>
    </row>
    <row r="78" spans="1:13" ht="17" customHeight="1" x14ac:dyDescent="0.35">
      <c r="A78" s="50"/>
      <c r="B78" s="43"/>
      <c r="C78" s="17">
        <v>2031</v>
      </c>
      <c r="D78" s="25">
        <v>0</v>
      </c>
      <c r="E78" s="13">
        <v>0</v>
      </c>
      <c r="F78" s="36">
        <f t="shared" si="0"/>
        <v>0</v>
      </c>
      <c r="I78" s="33"/>
      <c r="J78" s="34"/>
      <c r="M78" s="35"/>
    </row>
    <row r="79" spans="1:13" ht="17" customHeight="1" x14ac:dyDescent="0.35">
      <c r="A79" s="50"/>
      <c r="B79" s="43"/>
      <c r="C79" s="17">
        <v>2032</v>
      </c>
      <c r="D79" s="25">
        <v>0</v>
      </c>
      <c r="E79" s="13">
        <v>0</v>
      </c>
      <c r="F79" s="36">
        <f t="shared" si="0"/>
        <v>0</v>
      </c>
      <c r="I79" s="33"/>
      <c r="J79" s="34"/>
      <c r="M79" s="35"/>
    </row>
    <row r="80" spans="1:13" ht="17" customHeight="1" x14ac:dyDescent="0.35">
      <c r="A80" s="51"/>
      <c r="B80" s="43"/>
      <c r="C80" s="17">
        <v>2033</v>
      </c>
      <c r="D80" s="65">
        <v>0</v>
      </c>
      <c r="E80" s="13">
        <v>0</v>
      </c>
      <c r="F80" s="36">
        <f t="shared" si="0"/>
        <v>0</v>
      </c>
      <c r="I80" s="33"/>
      <c r="J80" s="34"/>
      <c r="M80" s="35"/>
    </row>
    <row r="81" spans="1:13" x14ac:dyDescent="0.35">
      <c r="A81" s="26"/>
      <c r="B81" s="45"/>
      <c r="C81" s="45"/>
      <c r="D81" s="46" t="s">
        <v>79</v>
      </c>
      <c r="E81" s="19">
        <f>SUM(F71:F80)</f>
        <v>0</v>
      </c>
      <c r="J81" s="34"/>
      <c r="M81" s="32"/>
    </row>
    <row r="82" spans="1:13" ht="30" customHeight="1" x14ac:dyDescent="0.35">
      <c r="D82" s="21"/>
      <c r="E82" s="22"/>
      <c r="L82" s="35"/>
    </row>
    <row r="83" spans="1:13" x14ac:dyDescent="0.35">
      <c r="A83" s="6" t="s">
        <v>62</v>
      </c>
      <c r="B83" s="7"/>
      <c r="C83" s="7"/>
      <c r="D83" s="8" t="s">
        <v>14</v>
      </c>
      <c r="E83" s="8" t="s">
        <v>32</v>
      </c>
      <c r="I83" s="34"/>
      <c r="L83" s="35"/>
    </row>
    <row r="84" spans="1:13" ht="17" customHeight="1" x14ac:dyDescent="0.35">
      <c r="A84" s="56" t="s">
        <v>68</v>
      </c>
      <c r="B84" s="66" t="s">
        <v>64</v>
      </c>
      <c r="C84" s="17" t="s">
        <v>8</v>
      </c>
      <c r="D84" s="25">
        <v>0</v>
      </c>
      <c r="E84" s="13">
        <v>0</v>
      </c>
      <c r="F84" s="36">
        <f>E84*D84</f>
        <v>0</v>
      </c>
      <c r="I84" s="33"/>
      <c r="J84" s="34"/>
      <c r="M84" s="35"/>
    </row>
    <row r="85" spans="1:13" ht="17" customHeight="1" x14ac:dyDescent="0.35">
      <c r="A85" s="50"/>
      <c r="B85" s="67"/>
      <c r="C85" s="17" t="s">
        <v>9</v>
      </c>
      <c r="D85" s="25">
        <v>0</v>
      </c>
      <c r="E85" s="13">
        <v>0</v>
      </c>
      <c r="F85" s="36">
        <f t="shared" ref="F85:F92" si="1">E85*D85</f>
        <v>0</v>
      </c>
      <c r="I85" s="33"/>
      <c r="J85" s="34"/>
      <c r="M85" s="35"/>
    </row>
    <row r="86" spans="1:13" ht="17" customHeight="1" x14ac:dyDescent="0.35">
      <c r="A86" s="50"/>
      <c r="B86" s="67"/>
      <c r="C86" s="17" t="s">
        <v>10</v>
      </c>
      <c r="D86" s="25">
        <v>0</v>
      </c>
      <c r="E86" s="13">
        <v>0</v>
      </c>
      <c r="F86" s="36">
        <f t="shared" si="1"/>
        <v>0</v>
      </c>
      <c r="I86" s="33"/>
      <c r="J86" s="34"/>
      <c r="M86" s="35"/>
    </row>
    <row r="87" spans="1:13" ht="17" customHeight="1" x14ac:dyDescent="0.35">
      <c r="A87" s="50"/>
      <c r="B87" s="67"/>
      <c r="C87" s="17" t="s">
        <v>11</v>
      </c>
      <c r="D87" s="25">
        <v>0</v>
      </c>
      <c r="E87" s="13">
        <v>0</v>
      </c>
      <c r="F87" s="36">
        <f t="shared" si="1"/>
        <v>0</v>
      </c>
      <c r="I87" s="33"/>
      <c r="J87" s="34"/>
      <c r="M87" s="35"/>
    </row>
    <row r="88" spans="1:13" ht="17" customHeight="1" x14ac:dyDescent="0.35">
      <c r="A88" s="50"/>
      <c r="B88" s="67"/>
      <c r="C88" s="17" t="s">
        <v>12</v>
      </c>
      <c r="D88" s="25">
        <v>0</v>
      </c>
      <c r="E88" s="13">
        <v>0</v>
      </c>
      <c r="F88" s="36">
        <f t="shared" si="1"/>
        <v>0</v>
      </c>
      <c r="I88" s="33"/>
      <c r="J88" s="34"/>
      <c r="M88" s="35"/>
    </row>
    <row r="89" spans="1:13" ht="17" customHeight="1" x14ac:dyDescent="0.35">
      <c r="A89" s="50"/>
      <c r="B89" s="67"/>
      <c r="C89" s="17" t="s">
        <v>13</v>
      </c>
      <c r="D89" s="25">
        <v>0</v>
      </c>
      <c r="E89" s="13">
        <v>0</v>
      </c>
      <c r="F89" s="36">
        <f t="shared" si="1"/>
        <v>0</v>
      </c>
      <c r="I89" s="33"/>
      <c r="J89" s="34"/>
      <c r="M89" s="35"/>
    </row>
    <row r="90" spans="1:13" ht="17" customHeight="1" x14ac:dyDescent="0.35">
      <c r="A90" s="50"/>
      <c r="B90" s="67"/>
      <c r="C90" s="17" t="s">
        <v>33</v>
      </c>
      <c r="D90" s="25">
        <v>0</v>
      </c>
      <c r="E90" s="13">
        <v>0</v>
      </c>
      <c r="F90" s="36">
        <f t="shared" si="1"/>
        <v>0</v>
      </c>
      <c r="I90" s="33"/>
      <c r="J90" s="34"/>
      <c r="M90" s="35"/>
    </row>
    <row r="91" spans="1:13" ht="17" customHeight="1" x14ac:dyDescent="0.35">
      <c r="A91" s="50"/>
      <c r="B91" s="67"/>
      <c r="C91" s="17" t="s">
        <v>34</v>
      </c>
      <c r="D91" s="25">
        <v>0</v>
      </c>
      <c r="E91" s="13">
        <v>0</v>
      </c>
      <c r="F91" s="36">
        <f t="shared" si="1"/>
        <v>0</v>
      </c>
      <c r="I91" s="33"/>
      <c r="J91" s="34"/>
      <c r="M91" s="35"/>
    </row>
    <row r="92" spans="1:13" ht="17" customHeight="1" x14ac:dyDescent="0.35">
      <c r="A92" s="50"/>
      <c r="B92" s="67"/>
      <c r="C92" s="17" t="s">
        <v>35</v>
      </c>
      <c r="D92" s="25">
        <v>0</v>
      </c>
      <c r="E92" s="13">
        <v>0</v>
      </c>
      <c r="F92" s="36">
        <f t="shared" si="1"/>
        <v>0</v>
      </c>
      <c r="I92" s="33"/>
      <c r="J92" s="34"/>
      <c r="M92" s="35"/>
    </row>
    <row r="93" spans="1:13" ht="17" customHeight="1" x14ac:dyDescent="0.35">
      <c r="A93" s="51"/>
      <c r="B93" s="68"/>
      <c r="C93" s="17" t="s">
        <v>36</v>
      </c>
      <c r="D93" s="65">
        <v>0</v>
      </c>
      <c r="E93" s="13">
        <v>0</v>
      </c>
      <c r="F93" s="36">
        <f>E93*D93</f>
        <v>0</v>
      </c>
      <c r="I93" s="33"/>
      <c r="J93" s="34"/>
      <c r="M93" s="35"/>
    </row>
    <row r="94" spans="1:13" x14ac:dyDescent="0.35">
      <c r="A94" s="26"/>
      <c r="B94" s="45"/>
      <c r="C94" s="69"/>
      <c r="D94" s="46" t="s">
        <v>65</v>
      </c>
      <c r="E94" s="19">
        <f>SUM(F84:F93)</f>
        <v>0</v>
      </c>
      <c r="J94" s="34"/>
      <c r="M94" s="32"/>
    </row>
    <row r="95" spans="1:13" ht="30" customHeight="1" x14ac:dyDescent="0.35">
      <c r="D95" s="21"/>
      <c r="E95" s="22"/>
      <c r="L95" s="35"/>
    </row>
    <row r="96" spans="1:13" x14ac:dyDescent="0.35">
      <c r="A96" s="6" t="s">
        <v>78</v>
      </c>
      <c r="B96" s="7" t="s">
        <v>77</v>
      </c>
      <c r="C96" s="7"/>
      <c r="D96" s="8" t="s">
        <v>14</v>
      </c>
      <c r="E96" s="8" t="s">
        <v>32</v>
      </c>
      <c r="I96" s="34"/>
      <c r="L96" s="35"/>
    </row>
    <row r="97" spans="1:13" ht="17" customHeight="1" x14ac:dyDescent="0.35">
      <c r="A97" s="50" t="s">
        <v>82</v>
      </c>
      <c r="B97" s="43"/>
      <c r="C97" s="17">
        <v>2024</v>
      </c>
      <c r="D97" s="25">
        <v>0</v>
      </c>
      <c r="E97" s="13">
        <v>0</v>
      </c>
      <c r="F97" s="36">
        <f>E97*D97</f>
        <v>0</v>
      </c>
      <c r="I97" s="33"/>
      <c r="J97" s="34"/>
      <c r="M97" s="35"/>
    </row>
    <row r="98" spans="1:13" ht="17" customHeight="1" x14ac:dyDescent="0.35">
      <c r="A98" s="50"/>
      <c r="B98" s="43"/>
      <c r="C98" s="17">
        <v>2025</v>
      </c>
      <c r="D98" s="25">
        <v>0</v>
      </c>
      <c r="E98" s="13">
        <v>0</v>
      </c>
      <c r="F98" s="36">
        <f t="shared" ref="F98:F105" si="2">E98*D98</f>
        <v>0</v>
      </c>
      <c r="I98" s="33"/>
      <c r="J98" s="34"/>
      <c r="M98" s="35"/>
    </row>
    <row r="99" spans="1:13" ht="17" customHeight="1" x14ac:dyDescent="0.35">
      <c r="A99" s="50"/>
      <c r="B99" s="43"/>
      <c r="C99" s="17">
        <v>2026</v>
      </c>
      <c r="D99" s="25">
        <v>0</v>
      </c>
      <c r="E99" s="13">
        <v>0</v>
      </c>
      <c r="F99" s="36">
        <f t="shared" si="2"/>
        <v>0</v>
      </c>
      <c r="I99" s="33"/>
      <c r="J99" s="34"/>
      <c r="M99" s="35"/>
    </row>
    <row r="100" spans="1:13" ht="17" customHeight="1" x14ac:dyDescent="0.35">
      <c r="A100" s="50"/>
      <c r="B100" s="43"/>
      <c r="C100" s="17">
        <v>2027</v>
      </c>
      <c r="D100" s="25">
        <v>0</v>
      </c>
      <c r="E100" s="13">
        <v>0</v>
      </c>
      <c r="F100" s="36">
        <f t="shared" si="2"/>
        <v>0</v>
      </c>
      <c r="I100" s="33"/>
      <c r="J100" s="34"/>
      <c r="M100" s="35"/>
    </row>
    <row r="101" spans="1:13" ht="17" customHeight="1" x14ac:dyDescent="0.35">
      <c r="A101" s="50"/>
      <c r="B101" s="43"/>
      <c r="C101" s="17">
        <v>2028</v>
      </c>
      <c r="D101" s="25">
        <v>0</v>
      </c>
      <c r="E101" s="13">
        <v>0</v>
      </c>
      <c r="F101" s="36">
        <f t="shared" si="2"/>
        <v>0</v>
      </c>
      <c r="I101" s="33"/>
      <c r="J101" s="34"/>
      <c r="M101" s="35"/>
    </row>
    <row r="102" spans="1:13" ht="17" customHeight="1" x14ac:dyDescent="0.35">
      <c r="A102" s="50"/>
      <c r="B102" s="43"/>
      <c r="C102" s="17">
        <v>2029</v>
      </c>
      <c r="D102" s="25">
        <v>0</v>
      </c>
      <c r="E102" s="13">
        <v>0</v>
      </c>
      <c r="F102" s="36">
        <f t="shared" si="2"/>
        <v>0</v>
      </c>
      <c r="I102" s="33"/>
      <c r="J102" s="34"/>
      <c r="M102" s="35"/>
    </row>
    <row r="103" spans="1:13" ht="17" customHeight="1" x14ac:dyDescent="0.35">
      <c r="A103" s="50"/>
      <c r="B103" s="43"/>
      <c r="C103" s="17">
        <v>2030</v>
      </c>
      <c r="D103" s="25">
        <v>0</v>
      </c>
      <c r="E103" s="13">
        <v>0</v>
      </c>
      <c r="F103" s="36">
        <f t="shared" si="2"/>
        <v>0</v>
      </c>
      <c r="I103" s="33"/>
      <c r="J103" s="34"/>
      <c r="M103" s="35"/>
    </row>
    <row r="104" spans="1:13" ht="17" customHeight="1" x14ac:dyDescent="0.35">
      <c r="A104" s="50"/>
      <c r="B104" s="43"/>
      <c r="C104" s="17">
        <v>2031</v>
      </c>
      <c r="D104" s="25">
        <v>0</v>
      </c>
      <c r="E104" s="13">
        <v>0</v>
      </c>
      <c r="F104" s="36">
        <f t="shared" si="2"/>
        <v>0</v>
      </c>
      <c r="I104" s="33"/>
      <c r="J104" s="34"/>
      <c r="M104" s="35"/>
    </row>
    <row r="105" spans="1:13" ht="17" customHeight="1" x14ac:dyDescent="0.35">
      <c r="A105" s="50"/>
      <c r="B105" s="43"/>
      <c r="C105" s="17">
        <v>2032</v>
      </c>
      <c r="D105" s="25">
        <v>0</v>
      </c>
      <c r="E105" s="13">
        <v>0</v>
      </c>
      <c r="F105" s="36">
        <f t="shared" si="2"/>
        <v>0</v>
      </c>
      <c r="I105" s="33"/>
      <c r="J105" s="34"/>
      <c r="M105" s="35"/>
    </row>
    <row r="106" spans="1:13" ht="17" customHeight="1" x14ac:dyDescent="0.35">
      <c r="A106" s="51"/>
      <c r="B106" s="43"/>
      <c r="C106" s="17">
        <v>2033</v>
      </c>
      <c r="D106" s="65">
        <v>0</v>
      </c>
      <c r="E106" s="13">
        <v>0</v>
      </c>
      <c r="F106" s="36">
        <f>E106*D106</f>
        <v>0</v>
      </c>
      <c r="I106" s="33"/>
      <c r="J106" s="34"/>
      <c r="M106" s="35"/>
    </row>
    <row r="107" spans="1:13" x14ac:dyDescent="0.35">
      <c r="A107" s="26"/>
      <c r="B107" s="45"/>
      <c r="C107" s="69"/>
      <c r="D107" s="46" t="s">
        <v>80</v>
      </c>
      <c r="E107" s="19">
        <f>SUM(F97:F106)</f>
        <v>0</v>
      </c>
      <c r="J107" s="34"/>
      <c r="M107" s="32"/>
    </row>
    <row r="108" spans="1:13" ht="30" customHeight="1" x14ac:dyDescent="0.35">
      <c r="D108" s="21"/>
      <c r="E108" s="22"/>
      <c r="L108" s="35"/>
    </row>
    <row r="109" spans="1:13" x14ac:dyDescent="0.35">
      <c r="A109" s="6" t="s">
        <v>63</v>
      </c>
      <c r="B109" s="7"/>
      <c r="C109" s="7"/>
      <c r="D109" s="8" t="s">
        <v>14</v>
      </c>
      <c r="E109" s="8" t="s">
        <v>32</v>
      </c>
      <c r="I109" s="34"/>
      <c r="L109" s="35"/>
    </row>
    <row r="110" spans="1:13" ht="17" customHeight="1" x14ac:dyDescent="0.35">
      <c r="A110" s="56" t="s">
        <v>67</v>
      </c>
      <c r="B110" s="57" t="s">
        <v>64</v>
      </c>
      <c r="C110" s="17" t="s">
        <v>8</v>
      </c>
      <c r="D110" s="25">
        <v>0</v>
      </c>
      <c r="E110" s="13">
        <v>0</v>
      </c>
      <c r="F110" s="36">
        <f>E110*D110</f>
        <v>0</v>
      </c>
      <c r="I110" s="33"/>
      <c r="J110" s="34"/>
      <c r="M110" s="35"/>
    </row>
    <row r="111" spans="1:13" ht="17" customHeight="1" x14ac:dyDescent="0.35">
      <c r="A111" s="50"/>
      <c r="B111" s="57"/>
      <c r="C111" s="17" t="s">
        <v>9</v>
      </c>
      <c r="D111" s="25">
        <v>0</v>
      </c>
      <c r="E111" s="13">
        <v>0</v>
      </c>
      <c r="F111" s="36">
        <f t="shared" ref="F111:F118" si="3">E111*D111</f>
        <v>0</v>
      </c>
      <c r="I111" s="33"/>
      <c r="J111" s="34"/>
      <c r="M111" s="35"/>
    </row>
    <row r="112" spans="1:13" ht="17" customHeight="1" x14ac:dyDescent="0.35">
      <c r="A112" s="50"/>
      <c r="B112" s="57"/>
      <c r="C112" s="17" t="s">
        <v>10</v>
      </c>
      <c r="D112" s="25">
        <v>0</v>
      </c>
      <c r="E112" s="13">
        <v>0</v>
      </c>
      <c r="F112" s="36">
        <f t="shared" si="3"/>
        <v>0</v>
      </c>
      <c r="I112" s="33"/>
      <c r="J112" s="34"/>
      <c r="M112" s="35"/>
    </row>
    <row r="113" spans="1:13" ht="17" customHeight="1" x14ac:dyDescent="0.35">
      <c r="A113" s="50"/>
      <c r="B113" s="57"/>
      <c r="C113" s="17" t="s">
        <v>11</v>
      </c>
      <c r="D113" s="25">
        <v>0</v>
      </c>
      <c r="E113" s="13">
        <v>0</v>
      </c>
      <c r="F113" s="36">
        <f t="shared" si="3"/>
        <v>0</v>
      </c>
      <c r="I113" s="33"/>
      <c r="J113" s="34"/>
      <c r="M113" s="35"/>
    </row>
    <row r="114" spans="1:13" ht="17" customHeight="1" x14ac:dyDescent="0.35">
      <c r="A114" s="50"/>
      <c r="B114" s="57"/>
      <c r="C114" s="17" t="s">
        <v>12</v>
      </c>
      <c r="D114" s="25">
        <v>0</v>
      </c>
      <c r="E114" s="13">
        <v>0</v>
      </c>
      <c r="F114" s="36">
        <f t="shared" si="3"/>
        <v>0</v>
      </c>
      <c r="I114" s="33"/>
      <c r="J114" s="34"/>
      <c r="M114" s="35"/>
    </row>
    <row r="115" spans="1:13" ht="17" customHeight="1" x14ac:dyDescent="0.35">
      <c r="A115" s="50"/>
      <c r="B115" s="57"/>
      <c r="C115" s="17" t="s">
        <v>13</v>
      </c>
      <c r="D115" s="25">
        <v>0</v>
      </c>
      <c r="E115" s="13">
        <v>0</v>
      </c>
      <c r="F115" s="36">
        <f t="shared" si="3"/>
        <v>0</v>
      </c>
      <c r="I115" s="33"/>
      <c r="J115" s="34"/>
      <c r="M115" s="35"/>
    </row>
    <row r="116" spans="1:13" ht="17" customHeight="1" x14ac:dyDescent="0.35">
      <c r="A116" s="50"/>
      <c r="B116" s="57"/>
      <c r="C116" s="17" t="s">
        <v>33</v>
      </c>
      <c r="D116" s="25">
        <v>0</v>
      </c>
      <c r="E116" s="13">
        <v>0</v>
      </c>
      <c r="F116" s="36">
        <f t="shared" si="3"/>
        <v>0</v>
      </c>
      <c r="I116" s="33"/>
      <c r="J116" s="34"/>
      <c r="M116" s="35"/>
    </row>
    <row r="117" spans="1:13" ht="17" customHeight="1" x14ac:dyDescent="0.35">
      <c r="A117" s="50"/>
      <c r="B117" s="57"/>
      <c r="C117" s="17" t="s">
        <v>34</v>
      </c>
      <c r="D117" s="25">
        <v>0</v>
      </c>
      <c r="E117" s="13">
        <v>0</v>
      </c>
      <c r="F117" s="36">
        <f t="shared" si="3"/>
        <v>0</v>
      </c>
      <c r="I117" s="33"/>
      <c r="J117" s="34"/>
      <c r="M117" s="35"/>
    </row>
    <row r="118" spans="1:13" ht="17" customHeight="1" x14ac:dyDescent="0.35">
      <c r="A118" s="50"/>
      <c r="B118" s="57"/>
      <c r="C118" s="17" t="s">
        <v>35</v>
      </c>
      <c r="D118" s="25">
        <v>0</v>
      </c>
      <c r="E118" s="13">
        <v>0</v>
      </c>
      <c r="F118" s="36">
        <f t="shared" si="3"/>
        <v>0</v>
      </c>
      <c r="I118" s="33"/>
      <c r="J118" s="34"/>
      <c r="M118" s="35"/>
    </row>
    <row r="119" spans="1:13" ht="17" customHeight="1" x14ac:dyDescent="0.35">
      <c r="A119" s="51"/>
      <c r="B119" s="57"/>
      <c r="C119" s="17" t="s">
        <v>36</v>
      </c>
      <c r="D119" s="65">
        <v>0</v>
      </c>
      <c r="E119" s="13">
        <v>0</v>
      </c>
      <c r="F119" s="36">
        <f>E119*D119</f>
        <v>0</v>
      </c>
      <c r="I119" s="33"/>
      <c r="J119" s="34"/>
      <c r="M119" s="35"/>
    </row>
    <row r="120" spans="1:13" x14ac:dyDescent="0.35">
      <c r="A120" s="26"/>
      <c r="B120" s="45"/>
      <c r="C120" s="69"/>
      <c r="D120" s="46" t="s">
        <v>66</v>
      </c>
      <c r="E120" s="19">
        <f>SUM(F110:F119)</f>
        <v>0</v>
      </c>
      <c r="J120" s="34"/>
      <c r="M120" s="32"/>
    </row>
    <row r="121" spans="1:13" ht="30" customHeight="1" x14ac:dyDescent="0.35">
      <c r="E121" s="22"/>
      <c r="L121" s="35"/>
    </row>
    <row r="122" spans="1:13" x14ac:dyDescent="0.35">
      <c r="A122" s="6" t="s">
        <v>76</v>
      </c>
      <c r="B122" s="7"/>
      <c r="C122" s="7"/>
      <c r="D122" s="8" t="s">
        <v>14</v>
      </c>
      <c r="E122" s="8" t="s">
        <v>32</v>
      </c>
      <c r="L122" s="35"/>
    </row>
    <row r="123" spans="1:13" ht="17" customHeight="1" x14ac:dyDescent="0.35">
      <c r="A123" s="56" t="s">
        <v>38</v>
      </c>
      <c r="B123" s="57" t="s">
        <v>39</v>
      </c>
      <c r="C123" s="17" t="s">
        <v>8</v>
      </c>
      <c r="D123" s="25">
        <v>0</v>
      </c>
      <c r="E123" s="13">
        <v>0</v>
      </c>
      <c r="F123" s="36">
        <f>E123*D123</f>
        <v>0</v>
      </c>
      <c r="I123" s="33"/>
      <c r="J123" s="34"/>
      <c r="M123" s="35"/>
    </row>
    <row r="124" spans="1:13" ht="17" customHeight="1" x14ac:dyDescent="0.35">
      <c r="A124" s="50"/>
      <c r="B124" s="57"/>
      <c r="C124" s="17" t="s">
        <v>97</v>
      </c>
      <c r="D124" s="25">
        <v>0</v>
      </c>
      <c r="E124" s="13">
        <v>0</v>
      </c>
      <c r="F124" s="36">
        <f t="shared" ref="F124:F131" si="4">E124*D124</f>
        <v>0</v>
      </c>
      <c r="I124" s="33"/>
      <c r="J124" s="34"/>
      <c r="M124" s="35"/>
    </row>
    <row r="125" spans="1:13" ht="17" customHeight="1" x14ac:dyDescent="0.35">
      <c r="A125" s="50"/>
      <c r="B125" s="57"/>
      <c r="C125" s="17" t="s">
        <v>98</v>
      </c>
      <c r="D125" s="25">
        <v>0</v>
      </c>
      <c r="E125" s="13">
        <v>0</v>
      </c>
      <c r="F125" s="36">
        <f t="shared" si="4"/>
        <v>0</v>
      </c>
      <c r="I125" s="33"/>
      <c r="J125" s="34"/>
      <c r="M125" s="35"/>
    </row>
    <row r="126" spans="1:13" ht="17" customHeight="1" x14ac:dyDescent="0.35">
      <c r="A126" s="50"/>
      <c r="B126" s="57"/>
      <c r="C126" s="17" t="s">
        <v>99</v>
      </c>
      <c r="D126" s="25">
        <v>0</v>
      </c>
      <c r="E126" s="13">
        <v>0</v>
      </c>
      <c r="F126" s="36">
        <f t="shared" si="4"/>
        <v>0</v>
      </c>
      <c r="I126" s="33"/>
      <c r="J126" s="34"/>
      <c r="M126" s="35"/>
    </row>
    <row r="127" spans="1:13" ht="17" customHeight="1" x14ac:dyDescent="0.35">
      <c r="A127" s="50"/>
      <c r="B127" s="57"/>
      <c r="C127" s="17" t="s">
        <v>12</v>
      </c>
      <c r="D127" s="25">
        <v>0</v>
      </c>
      <c r="E127" s="13">
        <v>0</v>
      </c>
      <c r="F127" s="36">
        <f t="shared" si="4"/>
        <v>0</v>
      </c>
      <c r="I127" s="33"/>
      <c r="J127" s="34"/>
      <c r="M127" s="35"/>
    </row>
    <row r="128" spans="1:13" ht="17" customHeight="1" x14ac:dyDescent="0.35">
      <c r="A128" s="50"/>
      <c r="B128" s="57"/>
      <c r="C128" s="17" t="s">
        <v>13</v>
      </c>
      <c r="D128" s="25">
        <v>0</v>
      </c>
      <c r="E128" s="13">
        <v>0</v>
      </c>
      <c r="F128" s="36">
        <f t="shared" si="4"/>
        <v>0</v>
      </c>
      <c r="I128" s="33"/>
      <c r="J128" s="34"/>
      <c r="M128" s="35"/>
    </row>
    <row r="129" spans="1:13" ht="17" customHeight="1" x14ac:dyDescent="0.35">
      <c r="A129" s="50"/>
      <c r="B129" s="57"/>
      <c r="C129" s="17" t="s">
        <v>33</v>
      </c>
      <c r="D129" s="25">
        <v>0</v>
      </c>
      <c r="E129" s="13">
        <v>0</v>
      </c>
      <c r="F129" s="36">
        <f t="shared" si="4"/>
        <v>0</v>
      </c>
      <c r="I129" s="33"/>
      <c r="J129" s="34"/>
      <c r="M129" s="35"/>
    </row>
    <row r="130" spans="1:13" ht="17" customHeight="1" x14ac:dyDescent="0.35">
      <c r="A130" s="50"/>
      <c r="B130" s="57"/>
      <c r="C130" s="17" t="s">
        <v>34</v>
      </c>
      <c r="D130" s="25">
        <v>0</v>
      </c>
      <c r="E130" s="13">
        <v>0</v>
      </c>
      <c r="F130" s="36">
        <f t="shared" si="4"/>
        <v>0</v>
      </c>
      <c r="I130" s="33"/>
      <c r="J130" s="34"/>
      <c r="M130" s="35"/>
    </row>
    <row r="131" spans="1:13" ht="17" customHeight="1" x14ac:dyDescent="0.35">
      <c r="A131" s="50"/>
      <c r="B131" s="57"/>
      <c r="C131" s="17" t="s">
        <v>35</v>
      </c>
      <c r="D131" s="25">
        <v>0</v>
      </c>
      <c r="E131" s="13">
        <v>0</v>
      </c>
      <c r="F131" s="36">
        <f t="shared" si="4"/>
        <v>0</v>
      </c>
      <c r="I131" s="33"/>
      <c r="J131" s="34"/>
      <c r="M131" s="35"/>
    </row>
    <row r="132" spans="1:13" ht="17" customHeight="1" x14ac:dyDescent="0.35">
      <c r="A132" s="51"/>
      <c r="B132" s="57"/>
      <c r="C132" s="17" t="s">
        <v>36</v>
      </c>
      <c r="D132" s="65">
        <v>0</v>
      </c>
      <c r="E132" s="13">
        <v>0</v>
      </c>
      <c r="F132" s="36">
        <f>E132*D132</f>
        <v>0</v>
      </c>
      <c r="I132" s="33"/>
      <c r="J132" s="34"/>
      <c r="M132" s="35"/>
    </row>
    <row r="133" spans="1:13" x14ac:dyDescent="0.35">
      <c r="A133" s="26"/>
      <c r="B133" s="45"/>
      <c r="C133" s="69"/>
      <c r="D133" s="46" t="s">
        <v>37</v>
      </c>
      <c r="E133" s="19">
        <f>SUM(F123:F132)</f>
        <v>0</v>
      </c>
      <c r="F133" s="38"/>
      <c r="J133" s="34"/>
      <c r="M133" s="32"/>
    </row>
    <row r="134" spans="1:13" ht="30" customHeight="1" thickBot="1" x14ac:dyDescent="0.4">
      <c r="E134" s="22"/>
      <c r="F134" s="38"/>
    </row>
    <row r="135" spans="1:13" ht="24" thickBot="1" x14ac:dyDescent="0.6">
      <c r="B135" s="40"/>
      <c r="C135" s="41" t="s">
        <v>73</v>
      </c>
      <c r="D135" s="70">
        <f>E133+E120+E107+E94+E81+E68+D64+D32+D25+D19+D11</f>
        <v>0</v>
      </c>
      <c r="E135" s="63"/>
      <c r="F135" s="39">
        <v>3250000</v>
      </c>
    </row>
    <row r="136" spans="1:13" ht="21" x14ac:dyDescent="0.35">
      <c r="E136" s="22" t="str">
        <f>IF(D135&gt;F135,"Let op: het berekende totaal overschrijdt het maximum!","")</f>
        <v/>
      </c>
    </row>
    <row r="138" spans="1:13" x14ac:dyDescent="0.35">
      <c r="A138" s="52" t="s">
        <v>83</v>
      </c>
      <c r="B138" s="52"/>
      <c r="C138" s="53"/>
      <c r="D138" s="47" t="s">
        <v>74</v>
      </c>
    </row>
    <row r="139" spans="1:13" x14ac:dyDescent="0.35">
      <c r="A139" s="52"/>
      <c r="B139" s="52"/>
      <c r="C139" s="53"/>
      <c r="D139" s="48" t="s">
        <v>75</v>
      </c>
    </row>
    <row r="140" spans="1:13" x14ac:dyDescent="0.35">
      <c r="A140" s="75"/>
      <c r="B140" s="76"/>
      <c r="C140" s="77"/>
      <c r="D140" s="78">
        <v>0</v>
      </c>
    </row>
    <row r="141" spans="1:13" x14ac:dyDescent="0.35">
      <c r="A141" s="75"/>
      <c r="B141" s="76"/>
      <c r="C141" s="77"/>
      <c r="D141" s="78">
        <v>0</v>
      </c>
    </row>
    <row r="142" spans="1:13" x14ac:dyDescent="0.35">
      <c r="A142" s="75"/>
      <c r="B142" s="76"/>
      <c r="C142" s="77"/>
      <c r="D142" s="78">
        <v>0</v>
      </c>
    </row>
    <row r="143" spans="1:13" x14ac:dyDescent="0.35">
      <c r="A143" s="75"/>
      <c r="B143" s="76"/>
      <c r="C143" s="77"/>
      <c r="D143" s="78">
        <v>0</v>
      </c>
    </row>
  </sheetData>
  <mergeCells count="16">
    <mergeCell ref="D135:E135"/>
    <mergeCell ref="A36:A49"/>
    <mergeCell ref="A51:A63"/>
    <mergeCell ref="A110:A119"/>
    <mergeCell ref="B110:B119"/>
    <mergeCell ref="A123:A132"/>
    <mergeCell ref="B123:B132"/>
    <mergeCell ref="A84:A93"/>
    <mergeCell ref="B84:B93"/>
    <mergeCell ref="A142:C142"/>
    <mergeCell ref="A143:C143"/>
    <mergeCell ref="A71:A80"/>
    <mergeCell ref="A97:A106"/>
    <mergeCell ref="A138:C139"/>
    <mergeCell ref="A140:C140"/>
    <mergeCell ref="A141:C141"/>
  </mergeCells>
  <phoneticPr fontId="4" type="noConversion"/>
  <conditionalFormatting sqref="E94">
    <cfRule type="cellIs" dxfId="4" priority="14" operator="greaterThan">
      <formula>#REF!</formula>
    </cfRule>
  </conditionalFormatting>
  <conditionalFormatting sqref="D135">
    <cfRule type="cellIs" dxfId="3" priority="21" operator="greaterThan">
      <formula>$F$135</formula>
    </cfRule>
  </conditionalFormatting>
  <conditionalFormatting sqref="E107">
    <cfRule type="cellIs" dxfId="2" priority="3" operator="greaterThan">
      <formula>#REF!</formula>
    </cfRule>
  </conditionalFormatting>
  <conditionalFormatting sqref="E120">
    <cfRule type="cellIs" dxfId="1" priority="2" operator="greaterThan">
      <formula>#REF!</formula>
    </cfRule>
  </conditionalFormatting>
  <conditionalFormatting sqref="E133">
    <cfRule type="cellIs" dxfId="0" priority="1" operator="greaterThan">
      <formula>#REF!</formula>
    </cfRule>
  </conditionalFormatting>
  <hyperlinks>
    <hyperlink ref="E1" location="Toelichting!A1" display="Terug naar het tabblad Toelichting" xr:uid="{3F964C6A-C73F-4D77-9138-4B331D7565B7}"/>
  </hyperlinks>
  <pageMargins left="0.7" right="0.7" top="0.75" bottom="0.75" header="0.3" footer="0.3"/>
  <pageSetup paperSize="9" fitToWidth="0" orientation="landscape" r:id="rId1"/>
  <rowBreaks count="1" manualBreakCount="1">
    <brk id="3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SharedWithUsers xmlns="f8e0e575-8568-4af1-85ef-794ef5b1c2ae">
      <UserInfo>
        <DisplayName/>
        <AccountId xsi:nil="true"/>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6" ma:contentTypeDescription="Een nieuw document maken." ma:contentTypeScope="" ma:versionID="0ea3eee6dea07b4d10a4f1c9d066cdc5">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fae2b06e0e125571b78635c70521cdef"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6CF006-4CEC-4A76-B15D-3DAFF5BADEE8}">
  <ds:schemaRefs>
    <ds:schemaRef ds:uri="http://schemas.microsoft.com/office/2006/metadata/longProperties"/>
  </ds:schemaRefs>
</ds:datastoreItem>
</file>

<file path=customXml/itemProps2.xml><?xml version="1.0" encoding="utf-8"?>
<ds:datastoreItem xmlns:ds="http://schemas.openxmlformats.org/officeDocument/2006/customXml" ds:itemID="{29C91DF2-51C7-4E0C-97C5-8C173B171CF6}">
  <ds:schemaRefs>
    <ds:schemaRef ds:uri="http://schemas.microsoft.com/sharepoint/v3/contenttype/forms"/>
  </ds:schemaRefs>
</ds:datastoreItem>
</file>

<file path=customXml/itemProps3.xml><?xml version="1.0" encoding="utf-8"?>
<ds:datastoreItem xmlns:ds="http://schemas.openxmlformats.org/officeDocument/2006/customXml" ds:itemID="{5DA1AF23-6C63-4EEE-8BDE-C4A38D7601E0}">
  <ds:schemaRefs>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ae586e2e-e207-45a9-a8a8-8ad30477958d"/>
    <ds:schemaRef ds:uri="http://purl.org/dc/dcmitype/"/>
    <ds:schemaRef ds:uri="http://schemas.openxmlformats.org/package/2006/metadata/core-properties"/>
    <ds:schemaRef ds:uri="f8e0e575-8568-4af1-85ef-794ef5b1c2ae"/>
    <ds:schemaRef ds:uri="http://www.w3.org/XML/1998/namespace"/>
  </ds:schemaRefs>
</ds:datastoreItem>
</file>

<file path=customXml/itemProps4.xml><?xml version="1.0" encoding="utf-8"?>
<ds:datastoreItem xmlns:ds="http://schemas.openxmlformats.org/officeDocument/2006/customXml" ds:itemID="{46AA56BD-D191-450F-A0D0-96CB4ADCFB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vt:lpstr>
      <vt:lpstr>Totaalprijs Pakketten+Dienstv.</vt:lpstr>
      <vt:lpstr>'Totaalprijs Pakketten+Dienstv.'!Afdrukbereik</vt:lpstr>
    </vt:vector>
  </TitlesOfParts>
  <Company>TU/e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Chris Sanderman</dc:creator>
  <cp:lastModifiedBy>Chris Sanderman</cp:lastModifiedBy>
  <cp:lastPrinted>2020-09-15T07:57:51Z</cp:lastPrinted>
  <dcterms:created xsi:type="dcterms:W3CDTF">2012-01-03T10:17:36Z</dcterms:created>
  <dcterms:modified xsi:type="dcterms:W3CDTF">2023-03-28T12:04:15Z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0x0101002872396D8732B54AA733F0E01841C5D3</vt:lpwstr>
  </property>
  <property fmtid="{D5CDD505-2E9C-101B-9397-08002B2CF9AE}" pid="3" name="SharedWithUsers">
    <vt:lpwstr/>
  </property>
  <property fmtid="{D5CDD505-2E9C-101B-9397-08002B2CF9AE}" pid="4" name="AuthorIds_UIVersion_512">
    <vt:lpwstr>14</vt:lpwstr>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ComplianceAssetId">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ies>
</file>