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V:\94_Samenwerking\139_Werkgroep Materieel\019_SB\01_Hoofdproject\Aanbestedingsstukken\04 Definitieve Documenten\Gepubliceerde stukken TenderNed\"/>
    </mc:Choice>
  </mc:AlternateContent>
  <bookViews>
    <workbookView xWindow="0" yWindow="0" windowWidth="19200" windowHeight="7060"/>
  </bookViews>
  <sheets>
    <sheet name="Prijzenblad Deel 1" sheetId="2" r:id="rId1"/>
    <sheet name="meerjaren overzicht in kosten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J18" i="2"/>
  <c r="G8" i="2" l="1"/>
  <c r="E8" i="2" l="1"/>
  <c r="G6" i="2"/>
  <c r="G10" i="2" l="1"/>
  <c r="N41" i="1"/>
  <c r="P41" i="1"/>
  <c r="R41" i="1"/>
  <c r="T41" i="1"/>
  <c r="V41" i="1"/>
  <c r="X41" i="1"/>
  <c r="Z41" i="1"/>
  <c r="AB41" i="1"/>
  <c r="N42" i="1"/>
  <c r="P42" i="1"/>
  <c r="R42" i="1"/>
  <c r="T42" i="1"/>
  <c r="V42" i="1"/>
  <c r="X42" i="1"/>
  <c r="Z42" i="1"/>
  <c r="AB42" i="1"/>
  <c r="N43" i="1"/>
  <c r="P43" i="1"/>
  <c r="R43" i="1"/>
  <c r="T43" i="1"/>
  <c r="V43" i="1"/>
  <c r="X43" i="1"/>
  <c r="Z43" i="1"/>
  <c r="AB43" i="1"/>
  <c r="N45" i="1"/>
  <c r="P45" i="1"/>
  <c r="R45" i="1"/>
  <c r="T45" i="1"/>
  <c r="V45" i="1"/>
  <c r="X45" i="1"/>
  <c r="Z45" i="1"/>
  <c r="AB45" i="1"/>
  <c r="N46" i="1"/>
  <c r="P46" i="1"/>
  <c r="R46" i="1"/>
  <c r="T46" i="1"/>
  <c r="V46" i="1"/>
  <c r="X46" i="1"/>
  <c r="Z46" i="1"/>
  <c r="AB46" i="1"/>
  <c r="N47" i="1"/>
  <c r="P47" i="1"/>
  <c r="R47" i="1"/>
  <c r="T47" i="1"/>
  <c r="V47" i="1"/>
  <c r="X47" i="1"/>
  <c r="Z47" i="1"/>
  <c r="AB47" i="1"/>
  <c r="N48" i="1"/>
  <c r="P48" i="1"/>
  <c r="R48" i="1"/>
  <c r="T48" i="1"/>
  <c r="V48" i="1"/>
  <c r="X48" i="1"/>
  <c r="Z48" i="1"/>
  <c r="AB48" i="1"/>
  <c r="N49" i="1"/>
  <c r="P49" i="1"/>
  <c r="R49" i="1"/>
  <c r="T49" i="1"/>
  <c r="V49" i="1"/>
  <c r="X49" i="1"/>
  <c r="Z49" i="1"/>
  <c r="T24" i="2"/>
  <c r="T23" i="2"/>
  <c r="T22" i="2"/>
  <c r="T21" i="2"/>
  <c r="T20" i="2"/>
  <c r="T19" i="2"/>
  <c r="T18" i="2"/>
  <c r="T17" i="2"/>
  <c r="T16" i="2"/>
  <c r="J16" i="2"/>
  <c r="J29" i="2" s="1"/>
  <c r="T29" i="2" l="1"/>
  <c r="N36" i="1" l="1"/>
  <c r="P36" i="1"/>
  <c r="R36" i="1"/>
  <c r="T36" i="1"/>
  <c r="V36" i="1"/>
  <c r="X36" i="1"/>
  <c r="Z36" i="1"/>
  <c r="AB36" i="1"/>
  <c r="AD36" i="1"/>
  <c r="AF36" i="1"/>
  <c r="AH36" i="1"/>
  <c r="AJ36" i="1"/>
  <c r="AL36" i="1"/>
  <c r="AN36" i="1"/>
  <c r="AP36" i="1"/>
  <c r="N37" i="1"/>
  <c r="P37" i="1"/>
  <c r="R37" i="1"/>
  <c r="T37" i="1"/>
  <c r="V37" i="1"/>
  <c r="X37" i="1"/>
  <c r="Z37" i="1"/>
  <c r="AB37" i="1"/>
  <c r="AD37" i="1"/>
  <c r="AF37" i="1"/>
  <c r="AH37" i="1"/>
  <c r="AJ37" i="1"/>
  <c r="AL37" i="1"/>
  <c r="AN37" i="1"/>
  <c r="AP37" i="1"/>
  <c r="AD41" i="1"/>
  <c r="AF41" i="1"/>
  <c r="AH41" i="1"/>
  <c r="AJ41" i="1"/>
  <c r="AL41" i="1"/>
  <c r="AN41" i="1"/>
  <c r="AP41" i="1"/>
  <c r="AD42" i="1"/>
  <c r="AF42" i="1"/>
  <c r="AH42" i="1"/>
  <c r="AJ42" i="1"/>
  <c r="AL42" i="1"/>
  <c r="AN42" i="1"/>
  <c r="AP42" i="1"/>
  <c r="AD43" i="1"/>
  <c r="AF43" i="1"/>
  <c r="AH43" i="1"/>
  <c r="AJ43" i="1"/>
  <c r="AL43" i="1"/>
  <c r="AN43" i="1"/>
  <c r="AP43" i="1"/>
  <c r="AD45" i="1"/>
  <c r="AF45" i="1"/>
  <c r="AH45" i="1"/>
  <c r="AJ45" i="1"/>
  <c r="AL45" i="1"/>
  <c r="AN45" i="1"/>
  <c r="AP45" i="1"/>
  <c r="AD46" i="1"/>
  <c r="AF46" i="1"/>
  <c r="AH46" i="1"/>
  <c r="AJ46" i="1"/>
  <c r="AL46" i="1"/>
  <c r="AN46" i="1"/>
  <c r="AP46" i="1"/>
  <c r="G36" i="1" l="1"/>
  <c r="K36" i="1"/>
  <c r="G37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G38" i="1"/>
  <c r="G39" i="1"/>
  <c r="G40" i="1"/>
  <c r="G41" i="1"/>
  <c r="G42" i="1"/>
  <c r="G43" i="1"/>
  <c r="G44" i="1"/>
  <c r="G45" i="1"/>
  <c r="G46" i="1"/>
  <c r="G47" i="1"/>
  <c r="G48" i="1"/>
  <c r="G49" i="1"/>
  <c r="AB49" i="1" s="1"/>
  <c r="G50" i="1"/>
  <c r="G51" i="1"/>
  <c r="G52" i="1"/>
  <c r="K13" i="1"/>
  <c r="K14" i="1"/>
  <c r="G13" i="1"/>
  <c r="G14" i="1"/>
  <c r="K15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AH35" i="1" s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K16" i="1"/>
  <c r="G15" i="1"/>
  <c r="P44" i="1" l="1"/>
  <c r="R44" i="1"/>
  <c r="V44" i="1"/>
  <c r="X44" i="1"/>
  <c r="N44" i="1"/>
  <c r="Z44" i="1"/>
  <c r="AB44" i="1"/>
  <c r="T44" i="1"/>
  <c r="P51" i="1"/>
  <c r="R51" i="1"/>
  <c r="V51" i="1"/>
  <c r="X51" i="1"/>
  <c r="AB51" i="1"/>
  <c r="N51" i="1"/>
  <c r="Z51" i="1"/>
  <c r="T51" i="1"/>
  <c r="P50" i="1"/>
  <c r="R50" i="1"/>
  <c r="X50" i="1"/>
  <c r="T50" i="1"/>
  <c r="Z50" i="1"/>
  <c r="AB50" i="1"/>
  <c r="N50" i="1"/>
  <c r="V50" i="1"/>
  <c r="P40" i="1"/>
  <c r="R40" i="1"/>
  <c r="X40" i="1"/>
  <c r="AB40" i="1"/>
  <c r="T40" i="1"/>
  <c r="V40" i="1"/>
  <c r="Z40" i="1"/>
  <c r="N40" i="1"/>
  <c r="P39" i="1"/>
  <c r="R39" i="1"/>
  <c r="T39" i="1"/>
  <c r="X39" i="1"/>
  <c r="N39" i="1"/>
  <c r="Z39" i="1"/>
  <c r="AB39" i="1"/>
  <c r="V39" i="1"/>
  <c r="AB38" i="1"/>
  <c r="N38" i="1"/>
  <c r="P38" i="1"/>
  <c r="R38" i="1"/>
  <c r="T38" i="1"/>
  <c r="V38" i="1"/>
  <c r="X38" i="1"/>
  <c r="Z38" i="1"/>
  <c r="P52" i="1"/>
  <c r="R52" i="1"/>
  <c r="T52" i="1"/>
  <c r="X52" i="1"/>
  <c r="V52" i="1"/>
  <c r="Z52" i="1"/>
  <c r="AB52" i="1"/>
  <c r="N52" i="1"/>
  <c r="AD48" i="1"/>
  <c r="AH48" i="1"/>
  <c r="AL48" i="1"/>
  <c r="AF48" i="1"/>
  <c r="AJ48" i="1"/>
  <c r="AN48" i="1"/>
  <c r="AP48" i="1"/>
  <c r="AN51" i="1"/>
  <c r="AJ51" i="1"/>
  <c r="AP51" i="1"/>
  <c r="AD51" i="1"/>
  <c r="AF51" i="1"/>
  <c r="AH51" i="1"/>
  <c r="AL51" i="1"/>
  <c r="AL50" i="1"/>
  <c r="AP50" i="1"/>
  <c r="AN50" i="1"/>
  <c r="AF50" i="1"/>
  <c r="AD50" i="1"/>
  <c r="AH50" i="1"/>
  <c r="AJ50" i="1"/>
  <c r="AP47" i="1"/>
  <c r="AF47" i="1"/>
  <c r="AH47" i="1"/>
  <c r="AJ47" i="1"/>
  <c r="AD47" i="1"/>
  <c r="AL47" i="1"/>
  <c r="AN47" i="1"/>
  <c r="AF49" i="1"/>
  <c r="AJ49" i="1"/>
  <c r="AN49" i="1"/>
  <c r="AL49" i="1"/>
  <c r="AH49" i="1"/>
  <c r="AP49" i="1"/>
  <c r="AD49" i="1"/>
  <c r="AN52" i="1"/>
  <c r="AP52" i="1"/>
  <c r="AJ52" i="1"/>
  <c r="AD52" i="1"/>
  <c r="AL52" i="1"/>
  <c r="AF52" i="1"/>
  <c r="AH52" i="1"/>
  <c r="AN44" i="1"/>
  <c r="AP44" i="1"/>
  <c r="AD44" i="1"/>
  <c r="AJ44" i="1"/>
  <c r="AF44" i="1"/>
  <c r="AL44" i="1"/>
  <c r="AH44" i="1"/>
  <c r="AJ40" i="1"/>
  <c r="AP40" i="1"/>
  <c r="AN40" i="1"/>
  <c r="AL40" i="1"/>
  <c r="AD40" i="1"/>
  <c r="AF40" i="1"/>
  <c r="AH40" i="1"/>
  <c r="AH38" i="1"/>
  <c r="AL38" i="1"/>
  <c r="AN38" i="1"/>
  <c r="AP38" i="1"/>
  <c r="AD38" i="1"/>
  <c r="AF38" i="1"/>
  <c r="AJ38" i="1"/>
  <c r="AN39" i="1"/>
  <c r="AP39" i="1"/>
  <c r="AL39" i="1"/>
  <c r="AH39" i="1"/>
  <c r="AJ39" i="1"/>
  <c r="AD39" i="1"/>
  <c r="AF39" i="1"/>
  <c r="Z29" i="1"/>
  <c r="AP29" i="1"/>
  <c r="AD29" i="1"/>
  <c r="N29" i="1"/>
  <c r="AF29" i="1"/>
  <c r="AL29" i="1"/>
  <c r="AN29" i="1"/>
  <c r="P29" i="1"/>
  <c r="AH29" i="1"/>
  <c r="AB29" i="1"/>
  <c r="T29" i="1"/>
  <c r="AJ29" i="1"/>
  <c r="V29" i="1"/>
  <c r="R29" i="1"/>
  <c r="X29" i="1"/>
  <c r="P19" i="1"/>
  <c r="AH19" i="1"/>
  <c r="T19" i="1"/>
  <c r="AJ19" i="1"/>
  <c r="V19" i="1"/>
  <c r="AL19" i="1"/>
  <c r="N19" i="1"/>
  <c r="X19" i="1"/>
  <c r="AN19" i="1"/>
  <c r="AF19" i="1"/>
  <c r="Z19" i="1"/>
  <c r="AP19" i="1"/>
  <c r="R19" i="1"/>
  <c r="AB19" i="1"/>
  <c r="AD19" i="1"/>
  <c r="R14" i="1"/>
  <c r="AD14" i="1"/>
  <c r="AF14" i="1"/>
  <c r="AH14" i="1"/>
  <c r="AP14" i="1"/>
  <c r="T14" i="1"/>
  <c r="AJ14" i="1"/>
  <c r="AB14" i="1"/>
  <c r="V14" i="1"/>
  <c r="AL14" i="1"/>
  <c r="X14" i="1"/>
  <c r="AN14" i="1"/>
  <c r="Z14" i="1"/>
  <c r="AD26" i="1"/>
  <c r="N26" i="1"/>
  <c r="P26" i="1"/>
  <c r="AH26" i="1"/>
  <c r="Z26" i="1"/>
  <c r="AB26" i="1"/>
  <c r="T26" i="1"/>
  <c r="AJ26" i="1"/>
  <c r="R26" i="1"/>
  <c r="V26" i="1"/>
  <c r="AL26" i="1"/>
  <c r="X26" i="1"/>
  <c r="AN26" i="1"/>
  <c r="AP26" i="1"/>
  <c r="AF26" i="1"/>
  <c r="AN25" i="1"/>
  <c r="Z25" i="1"/>
  <c r="AP25" i="1"/>
  <c r="AB25" i="1"/>
  <c r="AD25" i="1"/>
  <c r="R25" i="1"/>
  <c r="N25" i="1"/>
  <c r="AF25" i="1"/>
  <c r="AL25" i="1"/>
  <c r="P25" i="1"/>
  <c r="AH25" i="1"/>
  <c r="T25" i="1"/>
  <c r="AJ25" i="1"/>
  <c r="V25" i="1"/>
  <c r="X25" i="1"/>
  <c r="V32" i="1"/>
  <c r="AL32" i="1"/>
  <c r="AN32" i="1"/>
  <c r="R32" i="1"/>
  <c r="Z32" i="1"/>
  <c r="AP32" i="1"/>
  <c r="P32" i="1"/>
  <c r="AJ32" i="1"/>
  <c r="AB32" i="1"/>
  <c r="AH32" i="1"/>
  <c r="T32" i="1"/>
  <c r="X32" i="1"/>
  <c r="AD32" i="1"/>
  <c r="N32" i="1"/>
  <c r="AF32" i="1"/>
  <c r="V24" i="1"/>
  <c r="AL24" i="1"/>
  <c r="AN24" i="1"/>
  <c r="R24" i="1"/>
  <c r="Z24" i="1"/>
  <c r="AP24" i="1"/>
  <c r="AB24" i="1"/>
  <c r="T24" i="1"/>
  <c r="AD24" i="1"/>
  <c r="AH24" i="1"/>
  <c r="AJ24" i="1"/>
  <c r="X24" i="1"/>
  <c r="N24" i="1"/>
  <c r="AF24" i="1"/>
  <c r="P24" i="1"/>
  <c r="V16" i="1"/>
  <c r="AL16" i="1"/>
  <c r="X16" i="1"/>
  <c r="AN16" i="1"/>
  <c r="R16" i="1"/>
  <c r="Z16" i="1"/>
  <c r="AP16" i="1"/>
  <c r="AH16" i="1"/>
  <c r="AJ16" i="1"/>
  <c r="AB16" i="1"/>
  <c r="AD16" i="1"/>
  <c r="P16" i="1"/>
  <c r="N16" i="1"/>
  <c r="AF16" i="1"/>
  <c r="T16" i="1"/>
  <c r="P15" i="1"/>
  <c r="AH15" i="1"/>
  <c r="R15" i="1"/>
  <c r="T15" i="1"/>
  <c r="AJ15" i="1"/>
  <c r="V15" i="1"/>
  <c r="AL15" i="1"/>
  <c r="N15" i="1"/>
  <c r="X15" i="1"/>
  <c r="AN15" i="1"/>
  <c r="AD15" i="1"/>
  <c r="Z15" i="1"/>
  <c r="AP15" i="1"/>
  <c r="AF15" i="1"/>
  <c r="AB15" i="1"/>
  <c r="V20" i="1"/>
  <c r="AL20" i="1"/>
  <c r="X20" i="1"/>
  <c r="AN20" i="1"/>
  <c r="Z20" i="1"/>
  <c r="AP20" i="1"/>
  <c r="AJ20" i="1"/>
  <c r="AB20" i="1"/>
  <c r="P20" i="1"/>
  <c r="AD20" i="1"/>
  <c r="AH20" i="1"/>
  <c r="N20" i="1"/>
  <c r="AF20" i="1"/>
  <c r="R20" i="1"/>
  <c r="T20" i="1"/>
  <c r="P27" i="1"/>
  <c r="AH27" i="1"/>
  <c r="V27" i="1"/>
  <c r="AL27" i="1"/>
  <c r="T27" i="1"/>
  <c r="X27" i="1"/>
  <c r="AN27" i="1"/>
  <c r="AF27" i="1"/>
  <c r="AJ27" i="1"/>
  <c r="Z27" i="1"/>
  <c r="AP27" i="1"/>
  <c r="AD27" i="1"/>
  <c r="R27" i="1"/>
  <c r="AB27" i="1"/>
  <c r="N27" i="1"/>
  <c r="AD18" i="1"/>
  <c r="N18" i="1"/>
  <c r="AF18" i="1"/>
  <c r="P18" i="1"/>
  <c r="AH18" i="1"/>
  <c r="AP18" i="1"/>
  <c r="T18" i="1"/>
  <c r="AJ18" i="1"/>
  <c r="R18" i="1"/>
  <c r="V18" i="1"/>
  <c r="AL18" i="1"/>
  <c r="Z18" i="1"/>
  <c r="AB18" i="1"/>
  <c r="X18" i="1"/>
  <c r="AN18" i="1"/>
  <c r="Z33" i="1"/>
  <c r="AP33" i="1"/>
  <c r="AD33" i="1"/>
  <c r="P33" i="1"/>
  <c r="AL33" i="1"/>
  <c r="R33" i="1"/>
  <c r="N33" i="1"/>
  <c r="AF33" i="1"/>
  <c r="AH33" i="1"/>
  <c r="AN33" i="1"/>
  <c r="AB33" i="1"/>
  <c r="T33" i="1"/>
  <c r="AJ33" i="1"/>
  <c r="V33" i="1"/>
  <c r="X33" i="1"/>
  <c r="AJ31" i="1"/>
  <c r="P31" i="1"/>
  <c r="AH31" i="1"/>
  <c r="R31" i="1"/>
  <c r="V31" i="1"/>
  <c r="AL31" i="1"/>
  <c r="T31" i="1"/>
  <c r="X31" i="1"/>
  <c r="AN31" i="1"/>
  <c r="Z31" i="1"/>
  <c r="AP31" i="1"/>
  <c r="AF31" i="1"/>
  <c r="AB31" i="1"/>
  <c r="AD31" i="1"/>
  <c r="N31" i="1"/>
  <c r="P23" i="1"/>
  <c r="AH23" i="1"/>
  <c r="R23" i="1"/>
  <c r="V23" i="1"/>
  <c r="AL23" i="1"/>
  <c r="AD23" i="1"/>
  <c r="N23" i="1"/>
  <c r="AF23" i="1"/>
  <c r="X23" i="1"/>
  <c r="AN23" i="1"/>
  <c r="AJ23" i="1"/>
  <c r="Z23" i="1"/>
  <c r="AP23" i="1"/>
  <c r="AB23" i="1"/>
  <c r="T23" i="1"/>
  <c r="Z21" i="1"/>
  <c r="AP21" i="1"/>
  <c r="AB21" i="1"/>
  <c r="AD21" i="1"/>
  <c r="V21" i="1"/>
  <c r="N21" i="1"/>
  <c r="AF21" i="1"/>
  <c r="R21" i="1"/>
  <c r="AN21" i="1"/>
  <c r="P21" i="1"/>
  <c r="AH21" i="1"/>
  <c r="X21" i="1"/>
  <c r="T21" i="1"/>
  <c r="AJ21" i="1"/>
  <c r="AL21" i="1"/>
  <c r="X28" i="1"/>
  <c r="V28" i="1"/>
  <c r="AL28" i="1"/>
  <c r="AN28" i="1"/>
  <c r="Z28" i="1"/>
  <c r="AP28" i="1"/>
  <c r="AH28" i="1"/>
  <c r="AJ28" i="1"/>
  <c r="AB28" i="1"/>
  <c r="R28" i="1"/>
  <c r="P28" i="1"/>
  <c r="AD28" i="1"/>
  <c r="T28" i="1"/>
  <c r="N28" i="1"/>
  <c r="AF28" i="1"/>
  <c r="AJ35" i="1"/>
  <c r="P35" i="1"/>
  <c r="V35" i="1"/>
  <c r="AL35" i="1"/>
  <c r="AP35" i="1"/>
  <c r="T35" i="1"/>
  <c r="X35" i="1"/>
  <c r="AN35" i="1"/>
  <c r="Z35" i="1"/>
  <c r="AF35" i="1"/>
  <c r="R35" i="1"/>
  <c r="AB35" i="1"/>
  <c r="AD35" i="1"/>
  <c r="N35" i="1"/>
  <c r="AD34" i="1"/>
  <c r="AF34" i="1"/>
  <c r="P34" i="1"/>
  <c r="AH34" i="1"/>
  <c r="AL34" i="1"/>
  <c r="AB34" i="1"/>
  <c r="T34" i="1"/>
  <c r="AJ34" i="1"/>
  <c r="AP34" i="1"/>
  <c r="R34" i="1"/>
  <c r="V34" i="1"/>
  <c r="Z34" i="1"/>
  <c r="X34" i="1"/>
  <c r="AN34" i="1"/>
  <c r="N34" i="1"/>
  <c r="V13" i="1"/>
  <c r="AL13" i="1"/>
  <c r="X13" i="1"/>
  <c r="AN13" i="1"/>
  <c r="Z13" i="1"/>
  <c r="AP13" i="1"/>
  <c r="AH13" i="1"/>
  <c r="R13" i="1"/>
  <c r="AB13" i="1"/>
  <c r="AD13" i="1"/>
  <c r="P13" i="1"/>
  <c r="T13" i="1"/>
  <c r="AF13" i="1"/>
  <c r="N13" i="1"/>
  <c r="AJ13" i="1"/>
  <c r="Z17" i="1"/>
  <c r="AP17" i="1"/>
  <c r="AB17" i="1"/>
  <c r="AD17" i="1"/>
  <c r="R17" i="1"/>
  <c r="N17" i="1"/>
  <c r="AF17" i="1"/>
  <c r="AL17" i="1"/>
  <c r="X17" i="1"/>
  <c r="P17" i="1"/>
  <c r="AH17" i="1"/>
  <c r="T17" i="1"/>
  <c r="AJ17" i="1"/>
  <c r="V17" i="1"/>
  <c r="AN17" i="1"/>
  <c r="R30" i="1"/>
  <c r="AD30" i="1"/>
  <c r="N30" i="1"/>
  <c r="P30" i="1"/>
  <c r="AH30" i="1"/>
  <c r="AP30" i="1"/>
  <c r="AB30" i="1"/>
  <c r="T30" i="1"/>
  <c r="AJ30" i="1"/>
  <c r="V30" i="1"/>
  <c r="AL30" i="1"/>
  <c r="Z30" i="1"/>
  <c r="X30" i="1"/>
  <c r="AN30" i="1"/>
  <c r="AF30" i="1"/>
  <c r="R22" i="1"/>
  <c r="AD22" i="1"/>
  <c r="N22" i="1"/>
  <c r="P22" i="1"/>
  <c r="AH22" i="1"/>
  <c r="AF22" i="1"/>
  <c r="T22" i="1"/>
  <c r="AJ22" i="1"/>
  <c r="AP22" i="1"/>
  <c r="V22" i="1"/>
  <c r="AL22" i="1"/>
  <c r="Z22" i="1"/>
  <c r="X22" i="1"/>
  <c r="AN22" i="1"/>
  <c r="AB22" i="1"/>
  <c r="N14" i="1"/>
  <c r="P14" i="1"/>
  <c r="P54" i="1" l="1"/>
  <c r="O54" i="1" s="1"/>
  <c r="Z54" i="1"/>
  <c r="Z55" i="1" s="1"/>
  <c r="R54" i="1"/>
  <c r="Q54" i="1" s="1"/>
  <c r="Q55" i="1" s="1"/>
  <c r="Q56" i="1" s="1"/>
  <c r="AB54" i="1"/>
  <c r="AA54" i="1" s="1"/>
  <c r="AA55" i="1" s="1"/>
  <c r="AA56" i="1" s="1"/>
  <c r="N54" i="1"/>
  <c r="M54" i="1" s="1"/>
  <c r="M55" i="1" s="1"/>
  <c r="M56" i="1" s="1"/>
  <c r="T54" i="1"/>
  <c r="S54" i="1" s="1"/>
  <c r="S55" i="1" s="1"/>
  <c r="S56" i="1" s="1"/>
  <c r="X54" i="1"/>
  <c r="W54" i="1" s="1"/>
  <c r="V54" i="1"/>
  <c r="U54" i="1" s="1"/>
  <c r="U55" i="1" s="1"/>
  <c r="U56" i="1" s="1"/>
  <c r="AD54" i="1"/>
  <c r="AC54" i="1" s="1"/>
  <c r="AP54" i="1"/>
  <c r="AN54" i="1"/>
  <c r="AH54" i="1"/>
  <c r="AJ54" i="1"/>
  <c r="AF54" i="1"/>
  <c r="AL54" i="1"/>
  <c r="Y54" i="1" l="1"/>
  <c r="Y55" i="1" s="1"/>
  <c r="Y56" i="1" s="1"/>
  <c r="P55" i="1"/>
  <c r="R55" i="1"/>
  <c r="AB55" i="1"/>
  <c r="N55" i="1"/>
  <c r="T55" i="1"/>
  <c r="X55" i="1"/>
  <c r="V55" i="1"/>
  <c r="W55" i="1"/>
  <c r="W56" i="1" s="1"/>
  <c r="O55" i="1"/>
  <c r="O56" i="1" s="1"/>
  <c r="AC55" i="1"/>
  <c r="AC56" i="1" s="1"/>
  <c r="AO54" i="1"/>
  <c r="AO55" i="1" s="1"/>
  <c r="AP55" i="1"/>
  <c r="AM54" i="1"/>
  <c r="AM55" i="1" s="1"/>
  <c r="AN55" i="1"/>
  <c r="AK54" i="1"/>
  <c r="AK55" i="1" s="1"/>
  <c r="AL55" i="1"/>
  <c r="AI54" i="1"/>
  <c r="AI55" i="1" s="1"/>
  <c r="AJ55" i="1"/>
  <c r="AG54" i="1"/>
  <c r="AG55" i="1" s="1"/>
  <c r="AH55" i="1"/>
  <c r="AE54" i="1"/>
  <c r="AF55" i="1"/>
  <c r="AD55" i="1"/>
  <c r="AG56" i="1" l="1"/>
  <c r="AO56" i="1"/>
  <c r="AM56" i="1"/>
  <c r="AK56" i="1"/>
  <c r="AI56" i="1"/>
  <c r="AE55" i="1"/>
  <c r="AE56" i="1" s="1"/>
  <c r="AO57" i="1" l="1"/>
  <c r="AO58" i="1" s="1"/>
  <c r="J26" i="2" s="1"/>
  <c r="T34" i="2" s="1"/>
</calcChain>
</file>

<file path=xl/sharedStrings.xml><?xml version="1.0" encoding="utf-8"?>
<sst xmlns="http://schemas.openxmlformats.org/spreadsheetml/2006/main" count="325" uniqueCount="98">
  <si>
    <t>Werkzaamheden</t>
  </si>
  <si>
    <t>Controlebeurt</t>
  </si>
  <si>
    <t>Storinggeheugen uitlezen</t>
  </si>
  <si>
    <t>Onderhoudsbeurt</t>
  </si>
  <si>
    <t>Ruitensproeier vloeistof</t>
  </si>
  <si>
    <t>Doorsmeerwerkzaamheden</t>
  </si>
  <si>
    <t>Olieservice motorolie verversen</t>
  </si>
  <si>
    <t xml:space="preserve"> </t>
  </si>
  <si>
    <t>Oliefilter vervangen</t>
  </si>
  <si>
    <t>Kleppen stellen</t>
  </si>
  <si>
    <t>Brandstoffilters vervangen</t>
  </si>
  <si>
    <t>Stoffilter interrieur vervangen</t>
  </si>
  <si>
    <t>Luchtdroger patroon vervangen</t>
  </si>
  <si>
    <t>AdBlue filter vervangen</t>
  </si>
  <si>
    <t>Luchtfilter controleren</t>
  </si>
  <si>
    <t>Luchtfilter vervangen</t>
  </si>
  <si>
    <t>Motorkoelvloeistof verversen</t>
  </si>
  <si>
    <t>Autom. Versnellingsbak verversen</t>
  </si>
  <si>
    <t>Achterasolie verversen</t>
  </si>
  <si>
    <t>Dieselpartikelfilter controleren</t>
  </si>
  <si>
    <t>Dieselpartikelfilter vervangen</t>
  </si>
  <si>
    <t>Banden vervangen</t>
  </si>
  <si>
    <t>Accu's vervangen</t>
  </si>
  <si>
    <t>Wettelijke keuring (apk)</t>
  </si>
  <si>
    <t>Hydrauliekolie controle/monster nemen</t>
  </si>
  <si>
    <t>Hydrauliek olie filteren</t>
  </si>
  <si>
    <t>Hydrauliek olie vervangen</t>
  </si>
  <si>
    <t>Hydrauliekslangen controle</t>
  </si>
  <si>
    <t>Hydrauliekolie filters vervangen</t>
  </si>
  <si>
    <t>Cosmetisch onderhoud</t>
  </si>
  <si>
    <t>Onderhoud per kalenderjaar</t>
  </si>
  <si>
    <t>15 jaar</t>
  </si>
  <si>
    <t>BTW</t>
  </si>
  <si>
    <t>incl BTW</t>
  </si>
  <si>
    <t>Chassis</t>
  </si>
  <si>
    <t>Aantal</t>
  </si>
  <si>
    <t>Uren</t>
  </si>
  <si>
    <t>Eenheden</t>
  </si>
  <si>
    <t>Uur loon</t>
  </si>
  <si>
    <t>Totaal</t>
  </si>
  <si>
    <t>Frequentie</t>
  </si>
  <si>
    <t>Om x Jaar</t>
  </si>
  <si>
    <t>Prijs per</t>
  </si>
  <si>
    <t>Eenheid</t>
  </si>
  <si>
    <t>x</t>
  </si>
  <si>
    <t>Jaren</t>
  </si>
  <si>
    <t>Eenheden / liters</t>
  </si>
  <si>
    <t>Inschrijver dient alle oranje gearceerde velden in te vullen</t>
  </si>
  <si>
    <t>Na invullen van de oranje cellen en kruisjes rekent de spreadsheet automatisch de onderhoudskosten door</t>
  </si>
  <si>
    <t>Gemiddeld per jaar</t>
  </si>
  <si>
    <t>Filterset automaat</t>
  </si>
  <si>
    <t>Prijs per stuk</t>
  </si>
  <si>
    <t>Prijs totaal</t>
  </si>
  <si>
    <t>Totaal bestelling</t>
  </si>
  <si>
    <t>Totaal Deel 1A</t>
  </si>
  <si>
    <t>Sg1B Overige Prijzen</t>
  </si>
  <si>
    <t>Sg1B2 Overige Prijzen</t>
  </si>
  <si>
    <t>1B1 Opleidingen</t>
  </si>
  <si>
    <t>1B2 Onderhoud</t>
  </si>
  <si>
    <t>Omschrijving</t>
  </si>
  <si>
    <t>Diagnosevoorziening¹ met programmatuur chassis</t>
  </si>
  <si>
    <t>Diagnosevoorziening¹ CAN systeem opbouw met programmatuur</t>
  </si>
  <si>
    <t>¹ Voorziening in laptop of vergelijkbaar</t>
  </si>
  <si>
    <t>Werkplaatsvoorziening t.b.v. digitale naslagwerken, onderhoudshandleidingen, tekeningen, enz. in te kunnen zien.</t>
  </si>
  <si>
    <t>Scholing later toegetreden monteurs per persoon</t>
  </si>
  <si>
    <t>Opdrachtnemer verzorgt periodiek in afstemming met Opdrachtgever bijscholing van de monteurs. Dit betreft lokaliseren van storingen, correctief en preventief onderhoud chassis.</t>
  </si>
  <si>
    <t>Opdrachtnemer verzorgt periodiek in afstemming met Opdrachtgever bijscholing van de monteurs. Dit betreft lokaliseren van storingen, correctief en preventief onderhoud van de opbouw.</t>
  </si>
  <si>
    <t>Sg1B3</t>
  </si>
  <si>
    <t>Totaal onderhoudskosten 15 jaar harde onderdelen/vloeistoffen</t>
  </si>
  <si>
    <t>Totaal Sg1B2</t>
  </si>
  <si>
    <t>Naam Deelnemer</t>
  </si>
  <si>
    <t>Totaal Sg1A2+ Sg1B + Sg2B+Sg1B3</t>
  </si>
  <si>
    <t>Naam ondergetekende</t>
  </si>
  <si>
    <t>Functie</t>
  </si>
  <si>
    <t>Plaats en datum</t>
  </si>
  <si>
    <t>Handtekening</t>
  </si>
  <si>
    <t>Let op: Inschrijver dient alle grijs gekleurde velden in te vullen. Het niet volledig invullen van het prijzenblad kan leiden tot uitsluiting van de gunningsprocedure!!</t>
  </si>
  <si>
    <t>Afhankelijk van de ingevulde frequentie bij kolom C dienen de kruisjes bij de juiste jaren te worden ingevuld in de groene cellen</t>
  </si>
  <si>
    <t>Opbouw / Blusinstallatie</t>
  </si>
  <si>
    <t xml:space="preserve">AMTeK </t>
  </si>
  <si>
    <t>Pompolie vervangen</t>
  </si>
  <si>
    <t>Keienvanger(s) vervangen</t>
  </si>
  <si>
    <t>Smeren en afstellen van slede(s)</t>
  </si>
  <si>
    <t>Keuring poederinstallatie</t>
  </si>
  <si>
    <t>Controle- en smeerbeurt</t>
  </si>
  <si>
    <t>Pomp- en schuimtest</t>
  </si>
  <si>
    <t>Lichtmast reinigen</t>
  </si>
  <si>
    <t>Rolluiken smeren en afstellen</t>
  </si>
  <si>
    <t>Sg1A Prijs te leveren voertuig</t>
  </si>
  <si>
    <t>Schuimblusvoertuig</t>
  </si>
  <si>
    <t>Inclusief BTW</t>
  </si>
  <si>
    <t>Elk kalenderjaar worden door de Opdrachtnemer ca. 5 kerninstructeurs in maximaal 1 dagdeel bijgeschoold op chassis, opbouw. De VRU faciliteert in ruimte en voertuig.</t>
  </si>
  <si>
    <t>Totaal Sg1B1</t>
  </si>
  <si>
    <r>
      <rPr>
        <b/>
        <sz val="11"/>
        <color theme="1"/>
        <rFont val="Calibri"/>
        <family val="2"/>
        <scheme val="minor"/>
      </rPr>
      <t xml:space="preserve">Optieprijs: </t>
    </r>
    <r>
      <rPr>
        <sz val="11"/>
        <color theme="1"/>
        <rFont val="Calibri"/>
        <family val="2"/>
        <scheme val="minor"/>
      </rPr>
      <t>Derde zitplaats/stoel cabine</t>
    </r>
  </si>
  <si>
    <r>
      <rPr>
        <b/>
        <sz val="11"/>
        <color theme="1"/>
        <rFont val="Calibri"/>
        <family val="2"/>
        <scheme val="minor"/>
      </rPr>
      <t>Optieprijs:</t>
    </r>
    <r>
      <rPr>
        <sz val="11"/>
        <color theme="1"/>
        <rFont val="Calibri"/>
        <family val="2"/>
        <scheme val="minor"/>
      </rPr>
      <t xml:space="preserve"> Schuimblusvoertuig voorzien van een op afstand uit-leesbaar management systeem (bijlage 01 CANbesturing) </t>
    </r>
    <r>
      <rPr>
        <i/>
        <sz val="11"/>
        <color theme="1"/>
        <rFont val="Calibri"/>
        <family val="2"/>
        <scheme val="minor"/>
      </rPr>
      <t>Opdrachtgever ontvangt seperaat een beschrijving van het systeem bij inschrijving.</t>
    </r>
  </si>
  <si>
    <t>Overig benodigd specialistisch gereedschap voor chassis, opbouw.</t>
  </si>
  <si>
    <t xml:space="preserve">Elk kalenderjaar worden door de Opdrachtnemer ca. 10 monteurs in maximaal 1 dag bijgeschoold op de bediening van chassis en opbouw. De VRU faciliteert in ruimte en voertuig. </t>
  </si>
  <si>
    <t>Invulformulier 8 Prijs invulblad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</si>
</sst>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&quot;€&quot;\ #,##0.00"/>
  </numFmts>
  <fonts count="29" x14ac:knownFonts="1">
    <font>
      <sz val="10"/>
      <color theme="1"/>
      <name val="Verdana"/>
      <family val="2"/>
    </font>
    <font>
      <sz val="11"/>
      <color theme="1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4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sz val="8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Verdana"/>
      <family val="2"/>
    </font>
    <font>
      <sz val="10"/>
      <color theme="9" tint="0.39997558519241921"/>
      <name val="Verdana"/>
      <family val="2"/>
    </font>
    <font>
      <sz val="10"/>
      <color theme="1"/>
      <name val="Verdana"/>
      <family val="2"/>
    </font>
    <font>
      <b/>
      <sz val="8"/>
      <color rgb="FFFF0000"/>
      <name val="Verdana"/>
      <family val="2"/>
    </font>
    <font>
      <i/>
      <sz val="8"/>
      <color rgb="FFFF000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/>
      <top style="medium">
        <color theme="9" tint="0.79998168889431442"/>
      </top>
      <bottom style="thin">
        <color theme="9" tint="0.79998168889431442"/>
      </bottom>
      <diagonal/>
    </border>
    <border>
      <left/>
      <right/>
      <top style="medium">
        <color theme="9" tint="0.79998168889431442"/>
      </top>
      <bottom style="thin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/>
      <right/>
      <top/>
      <bottom style="medium">
        <color theme="9" tint="0.79998168889431442"/>
      </bottom>
      <diagonal/>
    </border>
    <border>
      <left/>
      <right style="medium">
        <color theme="9" tint="0.79998168889431442"/>
      </right>
      <top/>
      <bottom/>
      <diagonal/>
    </border>
    <border>
      <left style="thin">
        <color theme="9" tint="0.79998168889431442"/>
      </left>
      <right style="thick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/>
      <top/>
      <bottom style="thin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/>
      <bottom style="thick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ck">
        <color theme="9" tint="0.79998168889431442"/>
      </bottom>
      <diagonal/>
    </border>
    <border>
      <left style="thin">
        <color theme="9" tint="0.79998168889431442"/>
      </left>
      <right style="thick">
        <color theme="9" tint="0.79998168889431442"/>
      </right>
      <top/>
      <bottom style="thick">
        <color theme="9" tint="0.79998168889431442"/>
      </bottom>
      <diagonal/>
    </border>
    <border>
      <left/>
      <right style="thick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/>
      <right style="medium">
        <color theme="9" tint="0.59999389629810485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theme="9" tint="0.79998168889431442"/>
      </left>
      <right style="medium">
        <color theme="9" tint="0.79998168889431442"/>
      </right>
      <top style="thin">
        <color theme="9" tint="0.79998168889431442"/>
      </top>
      <bottom/>
      <diagonal/>
    </border>
    <border>
      <left style="medium">
        <color theme="9" tint="0.79998168889431442"/>
      </left>
      <right style="medium">
        <color theme="9" tint="0.79998168889431442"/>
      </right>
      <top/>
      <bottom style="thick">
        <color theme="9" tint="0.79998168889431442"/>
      </bottom>
      <diagonal/>
    </border>
    <border>
      <left style="medium">
        <color theme="9" tint="0.79998168889431442"/>
      </left>
      <right style="medium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/>
      <right style="medium">
        <color theme="9" tint="0.79998168889431442"/>
      </right>
      <top style="medium">
        <color theme="9" tint="0.79998168889431442"/>
      </top>
      <bottom style="thin">
        <color theme="9" tint="0.79998168889431442"/>
      </bottom>
      <diagonal/>
    </border>
    <border>
      <left style="medium">
        <color theme="9" tint="0.79998168889431442"/>
      </left>
      <right style="thin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 style="medium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9" tint="0.79998168889431442"/>
      </left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4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9" fillId="0" borderId="0"/>
    <xf numFmtId="0" fontId="20" fillId="0" borderId="0"/>
  </cellStyleXfs>
  <cellXfs count="180">
    <xf numFmtId="0" fontId="0" fillId="0" borderId="0" xfId="0"/>
    <xf numFmtId="4" fontId="3" fillId="3" borderId="3" xfId="0" applyNumberFormat="1" applyFont="1" applyFill="1" applyBorder="1" applyAlignment="1" applyProtection="1">
      <alignment horizontal="right"/>
    </xf>
    <xf numFmtId="4" fontId="3" fillId="3" borderId="6" xfId="0" applyNumberFormat="1" applyFont="1" applyFill="1" applyBorder="1" applyAlignment="1" applyProtection="1">
      <alignment horizontal="right"/>
    </xf>
    <xf numFmtId="4" fontId="12" fillId="2" borderId="0" xfId="0" applyNumberFormat="1" applyFont="1" applyFill="1" applyBorder="1" applyAlignment="1" applyProtection="1">
      <alignment horizontal="right"/>
    </xf>
    <xf numFmtId="4" fontId="3" fillId="3" borderId="5" xfId="0" applyNumberFormat="1" applyFont="1" applyFill="1" applyBorder="1" applyAlignment="1" applyProtection="1">
      <alignment horizontal="right"/>
    </xf>
    <xf numFmtId="4" fontId="3" fillId="0" borderId="3" xfId="0" applyNumberFormat="1" applyFont="1" applyFill="1" applyBorder="1" applyAlignment="1" applyProtection="1">
      <alignment horizontal="right"/>
    </xf>
    <xf numFmtId="0" fontId="9" fillId="5" borderId="0" xfId="0" applyFont="1" applyFill="1" applyProtection="1"/>
    <xf numFmtId="0" fontId="10" fillId="5" borderId="0" xfId="0" applyFont="1" applyFill="1" applyProtection="1"/>
    <xf numFmtId="0" fontId="10" fillId="5" borderId="0" xfId="0" applyFont="1" applyFill="1" applyAlignment="1" applyProtection="1">
      <alignment horizontal="center"/>
    </xf>
    <xf numFmtId="0" fontId="11" fillId="5" borderId="0" xfId="0" applyFont="1" applyFill="1" applyProtection="1"/>
    <xf numFmtId="0" fontId="11" fillId="5" borderId="0" xfId="0" applyFont="1" applyFill="1" applyAlignment="1" applyProtection="1">
      <alignment horizontal="right"/>
    </xf>
    <xf numFmtId="0" fontId="10" fillId="5" borderId="0" xfId="0" applyFont="1" applyFill="1" applyAlignment="1" applyProtection="1">
      <alignment horizontal="center" wrapText="1"/>
    </xf>
    <xf numFmtId="0" fontId="10" fillId="5" borderId="0" xfId="0" applyFont="1" applyFill="1" applyBorder="1" applyAlignment="1" applyProtection="1">
      <alignment horizontal="center" wrapText="1"/>
    </xf>
    <xf numFmtId="0" fontId="7" fillId="3" borderId="0" xfId="0" applyFont="1" applyFill="1" applyProtection="1"/>
    <xf numFmtId="0" fontId="2" fillId="3" borderId="0" xfId="0" applyFont="1" applyFill="1" applyProtection="1"/>
    <xf numFmtId="0" fontId="2" fillId="3" borderId="0" xfId="0" applyFont="1" applyFill="1" applyAlignment="1" applyProtection="1">
      <alignment horizontal="center"/>
    </xf>
    <xf numFmtId="4" fontId="2" fillId="3" borderId="0" xfId="0" applyNumberFormat="1" applyFont="1" applyFill="1" applyAlignment="1" applyProtection="1">
      <alignment horizontal="center"/>
    </xf>
    <xf numFmtId="4" fontId="2" fillId="3" borderId="0" xfId="0" applyNumberFormat="1" applyFont="1" applyFill="1" applyAlignment="1" applyProtection="1">
      <alignment horizontal="right"/>
    </xf>
    <xf numFmtId="0" fontId="2" fillId="3" borderId="0" xfId="0" applyFont="1" applyFill="1" applyAlignment="1" applyProtection="1">
      <alignment horizontal="center" wrapText="1"/>
    </xf>
    <xf numFmtId="0" fontId="2" fillId="3" borderId="19" xfId="0" applyFont="1" applyFill="1" applyBorder="1" applyAlignment="1" applyProtection="1">
      <alignment horizontal="center" wrapText="1"/>
    </xf>
    <xf numFmtId="0" fontId="0" fillId="3" borderId="0" xfId="0" applyFill="1" applyProtection="1"/>
    <xf numFmtId="0" fontId="7" fillId="4" borderId="0" xfId="0" applyFont="1" applyFill="1" applyProtection="1"/>
    <xf numFmtId="0" fontId="2" fillId="4" borderId="0" xfId="0" applyFont="1" applyFill="1" applyProtection="1"/>
    <xf numFmtId="0" fontId="2" fillId="4" borderId="0" xfId="0" applyFont="1" applyFill="1" applyAlignment="1" applyProtection="1">
      <alignment horizontal="center"/>
    </xf>
    <xf numFmtId="4" fontId="2" fillId="4" borderId="0" xfId="0" applyNumberFormat="1" applyFont="1" applyFill="1" applyAlignment="1" applyProtection="1">
      <alignment horizontal="center"/>
    </xf>
    <xf numFmtId="0" fontId="2" fillId="4" borderId="11" xfId="0" applyFont="1" applyFill="1" applyBorder="1" applyAlignment="1" applyProtection="1">
      <alignment horizontal="center"/>
    </xf>
    <xf numFmtId="4" fontId="2" fillId="4" borderId="11" xfId="0" applyNumberFormat="1" applyFont="1" applyFill="1" applyBorder="1" applyAlignment="1" applyProtection="1">
      <alignment horizontal="center"/>
    </xf>
    <xf numFmtId="4" fontId="2" fillId="4" borderId="11" xfId="0" applyNumberFormat="1" applyFont="1" applyFill="1" applyBorder="1" applyAlignment="1" applyProtection="1">
      <alignment horizontal="right"/>
    </xf>
    <xf numFmtId="0" fontId="2" fillId="4" borderId="0" xfId="0" applyFont="1" applyFill="1" applyAlignment="1" applyProtection="1">
      <alignment horizontal="center" wrapText="1"/>
    </xf>
    <xf numFmtId="0" fontId="2" fillId="4" borderId="19" xfId="0" applyFont="1" applyFill="1" applyBorder="1" applyAlignment="1" applyProtection="1">
      <alignment horizontal="center" wrapText="1"/>
    </xf>
    <xf numFmtId="0" fontId="0" fillId="4" borderId="0" xfId="0" applyFill="1" applyProtection="1"/>
    <xf numFmtId="0" fontId="15" fillId="4" borderId="0" xfId="0" applyFont="1" applyFill="1" applyAlignment="1" applyProtection="1">
      <alignment horizontal="left"/>
    </xf>
    <xf numFmtId="0" fontId="2" fillId="4" borderId="12" xfId="0" applyFont="1" applyFill="1" applyBorder="1" applyProtection="1"/>
    <xf numFmtId="0" fontId="6" fillId="4" borderId="12" xfId="0" applyFont="1" applyFill="1" applyBorder="1" applyAlignment="1" applyProtection="1"/>
    <xf numFmtId="0" fontId="8" fillId="3" borderId="14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/>
    <xf numFmtId="0" fontId="6" fillId="3" borderId="18" xfId="0" applyFont="1" applyFill="1" applyBorder="1" applyAlignment="1" applyProtection="1">
      <alignment horizontal="right"/>
    </xf>
    <xf numFmtId="0" fontId="8" fillId="3" borderId="8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4" fontId="3" fillId="4" borderId="0" xfId="0" applyNumberFormat="1" applyFont="1" applyFill="1" applyBorder="1" applyAlignment="1" applyProtection="1">
      <alignment horizontal="center"/>
    </xf>
    <xf numFmtId="4" fontId="3" fillId="3" borderId="7" xfId="0" applyNumberFormat="1" applyFont="1" applyFill="1" applyBorder="1" applyAlignment="1" applyProtection="1">
      <alignment horizontal="center"/>
    </xf>
    <xf numFmtId="4" fontId="3" fillId="3" borderId="13" xfId="0" applyNumberFormat="1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center"/>
    </xf>
    <xf numFmtId="0" fontId="3" fillId="3" borderId="13" xfId="0" applyFont="1" applyFill="1" applyBorder="1" applyAlignment="1" applyProtection="1">
      <alignment horizontal="right"/>
    </xf>
    <xf numFmtId="0" fontId="2" fillId="3" borderId="10" xfId="0" applyFont="1" applyFill="1" applyBorder="1" applyAlignment="1" applyProtection="1">
      <alignment horizontal="center"/>
    </xf>
    <xf numFmtId="0" fontId="6" fillId="4" borderId="0" xfId="0" applyFont="1" applyFill="1" applyAlignment="1" applyProtection="1">
      <alignment horizontal="center"/>
    </xf>
    <xf numFmtId="0" fontId="3" fillId="3" borderId="15" xfId="0" applyFont="1" applyFill="1" applyBorder="1" applyAlignment="1" applyProtection="1">
      <alignment horizontal="center"/>
    </xf>
    <xf numFmtId="4" fontId="3" fillId="3" borderId="16" xfId="0" applyNumberFormat="1" applyFont="1" applyFill="1" applyBorder="1" applyAlignment="1" applyProtection="1">
      <alignment horizontal="center"/>
    </xf>
    <xf numFmtId="4" fontId="3" fillId="3" borderId="17" xfId="0" applyNumberFormat="1" applyFont="1" applyFill="1" applyBorder="1" applyAlignment="1" applyProtection="1">
      <alignment horizontal="center"/>
    </xf>
    <xf numFmtId="0" fontId="3" fillId="3" borderId="16" xfId="0" applyFont="1" applyFill="1" applyBorder="1" applyAlignment="1" applyProtection="1">
      <alignment horizontal="center"/>
    </xf>
    <xf numFmtId="0" fontId="3" fillId="3" borderId="17" xfId="0" applyFont="1" applyFill="1" applyBorder="1" applyAlignment="1" applyProtection="1">
      <alignment horizontal="center"/>
    </xf>
    <xf numFmtId="4" fontId="2" fillId="4" borderId="0" xfId="0" applyNumberFormat="1" applyFont="1" applyFill="1" applyBorder="1" applyAlignment="1" applyProtection="1">
      <alignment horizontal="center"/>
    </xf>
    <xf numFmtId="4" fontId="2" fillId="4" borderId="0" xfId="0" applyNumberFormat="1" applyFont="1" applyFill="1" applyAlignment="1" applyProtection="1">
      <alignment horizontal="right"/>
    </xf>
    <xf numFmtId="0" fontId="10" fillId="5" borderId="19" xfId="0" applyFont="1" applyFill="1" applyBorder="1" applyAlignment="1" applyProtection="1">
      <alignment horizontal="center" wrapText="1"/>
    </xf>
    <xf numFmtId="0" fontId="7" fillId="2" borderId="0" xfId="0" applyFont="1" applyFill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/>
    </xf>
    <xf numFmtId="0" fontId="0" fillId="2" borderId="0" xfId="0" applyFill="1" applyProtection="1"/>
    <xf numFmtId="0" fontId="0" fillId="2" borderId="0" xfId="0" applyFill="1" applyAlignment="1" applyProtection="1">
      <alignment horizontal="right"/>
    </xf>
    <xf numFmtId="0" fontId="0" fillId="2" borderId="0" xfId="0" applyFill="1" applyBorder="1" applyProtection="1"/>
    <xf numFmtId="0" fontId="2" fillId="2" borderId="0" xfId="0" applyFont="1" applyFill="1" applyAlignment="1" applyProtection="1">
      <alignment horizontal="center" wrapText="1"/>
    </xf>
    <xf numFmtId="0" fontId="2" fillId="2" borderId="19" xfId="0" applyFont="1" applyFill="1" applyBorder="1" applyAlignment="1" applyProtection="1">
      <alignment horizontal="center" wrapText="1"/>
    </xf>
    <xf numFmtId="0" fontId="3" fillId="2" borderId="3" xfId="0" applyFont="1" applyFill="1" applyBorder="1" applyProtection="1"/>
    <xf numFmtId="0" fontId="3" fillId="2" borderId="0" xfId="0" applyFont="1" applyFill="1" applyProtection="1"/>
    <xf numFmtId="0" fontId="3" fillId="0" borderId="3" xfId="0" applyFont="1" applyBorder="1" applyAlignment="1" applyProtection="1">
      <alignment horizontal="center"/>
    </xf>
    <xf numFmtId="4" fontId="3" fillId="2" borderId="2" xfId="0" applyNumberFormat="1" applyFont="1" applyFill="1" applyBorder="1" applyAlignment="1" applyProtection="1">
      <alignment horizontal="center"/>
    </xf>
    <xf numFmtId="4" fontId="3" fillId="3" borderId="3" xfId="0" applyNumberFormat="1" applyFont="1" applyFill="1" applyBorder="1" applyAlignment="1" applyProtection="1">
      <alignment horizontal="center"/>
    </xf>
    <xf numFmtId="4" fontId="3" fillId="2" borderId="3" xfId="0" applyNumberFormat="1" applyFont="1" applyFill="1" applyBorder="1" applyAlignment="1" applyProtection="1">
      <alignment horizontal="right"/>
    </xf>
    <xf numFmtId="0" fontId="0" fillId="0" borderId="0" xfId="0" applyProtection="1"/>
    <xf numFmtId="0" fontId="3" fillId="2" borderId="4" xfId="0" applyFont="1" applyFill="1" applyBorder="1" applyAlignment="1" applyProtection="1">
      <alignment horizontal="center"/>
    </xf>
    <xf numFmtId="4" fontId="3" fillId="2" borderId="4" xfId="0" applyNumberFormat="1" applyFont="1" applyFill="1" applyBorder="1" applyAlignment="1" applyProtection="1">
      <alignment horizontal="right"/>
    </xf>
    <xf numFmtId="0" fontId="3" fillId="2" borderId="3" xfId="0" applyFont="1" applyFill="1" applyBorder="1" applyAlignment="1" applyProtection="1">
      <alignment horizontal="center"/>
    </xf>
    <xf numFmtId="0" fontId="13" fillId="2" borderId="0" xfId="0" applyFont="1" applyFill="1" applyBorder="1" applyProtection="1"/>
    <xf numFmtId="0" fontId="13" fillId="2" borderId="0" xfId="0" applyFont="1" applyFill="1" applyProtection="1"/>
    <xf numFmtId="0" fontId="2" fillId="2" borderId="0" xfId="0" applyFont="1" applyFill="1" applyBorder="1" applyProtection="1"/>
    <xf numFmtId="0" fontId="3" fillId="2" borderId="0" xfId="0" applyFont="1" applyFill="1" applyAlignment="1" applyProtection="1">
      <alignment horizontal="center"/>
    </xf>
    <xf numFmtId="4" fontId="3" fillId="2" borderId="0" xfId="0" applyNumberFormat="1" applyFont="1" applyFill="1" applyAlignment="1" applyProtection="1">
      <alignment horizontal="center"/>
    </xf>
    <xf numFmtId="4" fontId="3" fillId="2" borderId="0" xfId="0" applyNumberFormat="1" applyFont="1" applyFill="1" applyAlignment="1" applyProtection="1">
      <alignment horizontal="right"/>
    </xf>
    <xf numFmtId="0" fontId="3" fillId="2" borderId="0" xfId="0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right"/>
    </xf>
    <xf numFmtId="164" fontId="3" fillId="2" borderId="3" xfId="0" applyNumberFormat="1" applyFont="1" applyFill="1" applyBorder="1" applyAlignment="1" applyProtection="1"/>
    <xf numFmtId="4" fontId="3" fillId="2" borderId="0" xfId="0" applyNumberFormat="1" applyFont="1" applyFill="1" applyAlignment="1" applyProtection="1"/>
    <xf numFmtId="9" fontId="3" fillId="2" borderId="0" xfId="0" applyNumberFormat="1" applyFont="1" applyFill="1" applyAlignment="1" applyProtection="1">
      <alignment horizontal="center"/>
    </xf>
    <xf numFmtId="164" fontId="3" fillId="2" borderId="0" xfId="0" applyNumberFormat="1" applyFont="1" applyFill="1" applyBorder="1" applyAlignment="1" applyProtection="1"/>
    <xf numFmtId="0" fontId="4" fillId="2" borderId="0" xfId="0" applyFont="1" applyFill="1" applyAlignment="1" applyProtection="1">
      <alignment horizontal="right" vertical="center"/>
    </xf>
    <xf numFmtId="164" fontId="3" fillId="4" borderId="1" xfId="0" applyNumberFormat="1" applyFont="1" applyFill="1" applyBorder="1" applyAlignment="1" applyProtection="1">
      <alignment horizontal="center"/>
    </xf>
    <xf numFmtId="0" fontId="14" fillId="2" borderId="0" xfId="1" applyFill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4" fontId="3" fillId="0" borderId="0" xfId="0" applyNumberFormat="1" applyFont="1" applyAlignment="1" applyProtection="1">
      <alignment horizontal="center"/>
    </xf>
    <xf numFmtId="4" fontId="3" fillId="0" borderId="0" xfId="0" applyNumberFormat="1" applyFont="1" applyAlignment="1" applyProtection="1">
      <alignment horizontal="right"/>
    </xf>
    <xf numFmtId="9" fontId="12" fillId="2" borderId="0" xfId="0" applyNumberFormat="1" applyFont="1" applyFill="1" applyAlignment="1" applyProtection="1">
      <alignment horizontal="center"/>
    </xf>
    <xf numFmtId="9" fontId="5" fillId="2" borderId="0" xfId="0" applyNumberFormat="1" applyFont="1" applyFill="1" applyProtection="1"/>
    <xf numFmtId="0" fontId="3" fillId="3" borderId="21" xfId="0" applyFont="1" applyFill="1" applyBorder="1" applyAlignment="1" applyProtection="1">
      <alignment horizontal="center"/>
    </xf>
    <xf numFmtId="0" fontId="3" fillId="3" borderId="22" xfId="0" applyFont="1" applyFill="1" applyBorder="1" applyAlignment="1" applyProtection="1">
      <alignment horizontal="center"/>
    </xf>
    <xf numFmtId="0" fontId="6" fillId="3" borderId="23" xfId="0" applyFont="1" applyFill="1" applyBorder="1" applyAlignment="1" applyProtection="1">
      <alignment horizontal="center"/>
    </xf>
    <xf numFmtId="0" fontId="2" fillId="3" borderId="21" xfId="0" applyFont="1" applyFill="1" applyBorder="1" applyAlignment="1" applyProtection="1">
      <alignment horizontal="center"/>
    </xf>
    <xf numFmtId="0" fontId="2" fillId="3" borderId="25" xfId="0" applyFont="1" applyFill="1" applyBorder="1" applyAlignment="1" applyProtection="1">
      <alignment horizontal="center"/>
    </xf>
    <xf numFmtId="0" fontId="2" fillId="3" borderId="26" xfId="0" applyFont="1" applyFill="1" applyBorder="1" applyAlignment="1" applyProtection="1">
      <alignment horizontal="center"/>
    </xf>
    <xf numFmtId="0" fontId="2" fillId="4" borderId="27" xfId="0" applyFont="1" applyFill="1" applyBorder="1" applyAlignment="1" applyProtection="1">
      <alignment horizontal="center" wrapText="1"/>
    </xf>
    <xf numFmtId="4" fontId="3" fillId="4" borderId="27" xfId="0" applyNumberFormat="1" applyFont="1" applyFill="1" applyBorder="1" applyAlignment="1" applyProtection="1">
      <alignment horizontal="center"/>
    </xf>
    <xf numFmtId="43" fontId="3" fillId="2" borderId="3" xfId="2" applyFont="1" applyFill="1" applyBorder="1" applyAlignment="1" applyProtection="1"/>
    <xf numFmtId="0" fontId="3" fillId="3" borderId="15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right"/>
    </xf>
    <xf numFmtId="0" fontId="3" fillId="2" borderId="0" xfId="0" applyFont="1" applyFill="1" applyBorder="1" applyProtection="1"/>
    <xf numFmtId="0" fontId="17" fillId="2" borderId="0" xfId="0" applyFont="1" applyFill="1" applyAlignment="1" applyProtection="1">
      <alignment horizontal="left"/>
    </xf>
    <xf numFmtId="43" fontId="3" fillId="3" borderId="3" xfId="2" applyFont="1" applyFill="1" applyBorder="1" applyAlignment="1" applyProtection="1">
      <alignment horizontal="right"/>
    </xf>
    <xf numFmtId="43" fontId="3" fillId="3" borderId="5" xfId="2" applyFont="1" applyFill="1" applyBorder="1" applyAlignment="1" applyProtection="1">
      <alignment horizontal="right"/>
    </xf>
    <xf numFmtId="43" fontId="3" fillId="2" borderId="3" xfId="2" applyFont="1" applyFill="1" applyBorder="1" applyAlignment="1" applyProtection="1">
      <alignment horizontal="right"/>
    </xf>
    <xf numFmtId="4" fontId="2" fillId="2" borderId="0" xfId="0" applyNumberFormat="1" applyFont="1" applyFill="1" applyAlignment="1" applyProtection="1">
      <alignment horizontal="right"/>
    </xf>
    <xf numFmtId="43" fontId="2" fillId="3" borderId="28" xfId="2" applyFont="1" applyFill="1" applyBorder="1" applyAlignment="1" applyProtection="1"/>
    <xf numFmtId="43" fontId="2" fillId="3" borderId="4" xfId="2" applyFont="1" applyFill="1" applyBorder="1" applyAlignment="1" applyProtection="1"/>
    <xf numFmtId="43" fontId="3" fillId="2" borderId="3" xfId="2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left"/>
    </xf>
    <xf numFmtId="4" fontId="3" fillId="6" borderId="3" xfId="0" applyNumberFormat="1" applyFont="1" applyFill="1" applyBorder="1" applyAlignment="1" applyProtection="1">
      <alignment horizontal="right"/>
      <protection locked="0"/>
    </xf>
    <xf numFmtId="43" fontId="3" fillId="6" borderId="3" xfId="2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6" borderId="4" xfId="0" applyFont="1" applyFill="1" applyBorder="1" applyAlignment="1" applyProtection="1">
      <alignment horizontal="center"/>
      <protection locked="0"/>
    </xf>
    <xf numFmtId="43" fontId="3" fillId="6" borderId="3" xfId="2" applyFont="1" applyFill="1" applyBorder="1" applyAlignment="1" applyProtection="1">
      <alignment horizontal="right"/>
      <protection locked="0"/>
    </xf>
    <xf numFmtId="0" fontId="3" fillId="5" borderId="4" xfId="0" applyFont="1" applyFill="1" applyBorder="1" applyAlignment="1" applyProtection="1">
      <alignment horizontal="center"/>
      <protection locked="0"/>
    </xf>
    <xf numFmtId="4" fontId="3" fillId="5" borderId="3" xfId="0" applyNumberFormat="1" applyFont="1" applyFill="1" applyBorder="1" applyAlignment="1" applyProtection="1">
      <alignment horizontal="right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19" fillId="0" borderId="0" xfId="3" applyFont="1"/>
    <xf numFmtId="0" fontId="19" fillId="0" borderId="0" xfId="3" applyFont="1" applyAlignment="1">
      <alignment horizontal="center"/>
    </xf>
    <xf numFmtId="0" fontId="19" fillId="0" borderId="29" xfId="3" applyFont="1" applyBorder="1"/>
    <xf numFmtId="164" fontId="19" fillId="0" borderId="29" xfId="3" applyNumberFormat="1" applyFont="1" applyBorder="1"/>
    <xf numFmtId="0" fontId="19" fillId="0" borderId="30" xfId="3" applyFont="1" applyBorder="1"/>
    <xf numFmtId="0" fontId="23" fillId="8" borderId="0" xfId="3" applyFont="1" applyFill="1"/>
    <xf numFmtId="0" fontId="19" fillId="8" borderId="0" xfId="3" applyFont="1" applyFill="1"/>
    <xf numFmtId="164" fontId="23" fillId="8" borderId="0" xfId="3" applyNumberFormat="1" applyFont="1" applyFill="1"/>
    <xf numFmtId="0" fontId="23" fillId="0" borderId="0" xfId="3" applyFont="1"/>
    <xf numFmtId="0" fontId="19" fillId="0" borderId="29" xfId="3" applyFont="1" applyFill="1" applyBorder="1" applyAlignment="1">
      <alignment horizontal="center" vertical="center"/>
    </xf>
    <xf numFmtId="164" fontId="19" fillId="10" borderId="29" xfId="3" applyNumberFormat="1" applyFont="1" applyFill="1" applyBorder="1" applyAlignment="1">
      <alignment horizontal="left" vertical="center"/>
    </xf>
    <xf numFmtId="164" fontId="19" fillId="0" borderId="29" xfId="3" applyNumberFormat="1" applyFont="1" applyFill="1" applyBorder="1" applyAlignment="1">
      <alignment horizontal="left" vertical="center"/>
    </xf>
    <xf numFmtId="0" fontId="19" fillId="0" borderId="29" xfId="3" applyFont="1" applyBorder="1" applyAlignment="1">
      <alignment horizontal="center" vertical="center"/>
    </xf>
    <xf numFmtId="164" fontId="19" fillId="0" borderId="29" xfId="3" applyNumberFormat="1" applyFont="1" applyBorder="1" applyAlignment="1">
      <alignment horizontal="left" vertical="center"/>
    </xf>
    <xf numFmtId="0" fontId="19" fillId="0" borderId="29" xfId="3" applyFont="1" applyBorder="1" applyAlignment="1">
      <alignment horizontal="center"/>
    </xf>
    <xf numFmtId="0" fontId="19" fillId="0" borderId="0" xfId="3" applyFont="1" applyBorder="1"/>
    <xf numFmtId="164" fontId="23" fillId="11" borderId="0" xfId="3" applyNumberFormat="1" applyFont="1" applyFill="1" applyAlignment="1">
      <alignment horizontal="left"/>
    </xf>
    <xf numFmtId="164" fontId="23" fillId="11" borderId="0" xfId="3" applyNumberFormat="1" applyFont="1" applyFill="1" applyAlignment="1">
      <alignment horizontal="left" vertical="center"/>
    </xf>
    <xf numFmtId="0" fontId="19" fillId="11" borderId="0" xfId="3" applyFont="1" applyFill="1" applyAlignment="1"/>
    <xf numFmtId="0" fontId="27" fillId="13" borderId="35" xfId="3" applyFont="1" applyFill="1" applyBorder="1" applyAlignment="1"/>
    <xf numFmtId="0" fontId="27" fillId="13" borderId="0" xfId="3" applyFont="1" applyFill="1" applyBorder="1" applyAlignment="1"/>
    <xf numFmtId="0" fontId="19" fillId="0" borderId="29" xfId="0" applyFont="1" applyBorder="1"/>
    <xf numFmtId="164" fontId="19" fillId="10" borderId="29" xfId="0" applyNumberFormat="1" applyFont="1" applyFill="1" applyBorder="1"/>
    <xf numFmtId="164" fontId="19" fillId="0" borderId="29" xfId="0" applyNumberFormat="1" applyFont="1" applyBorder="1"/>
    <xf numFmtId="0" fontId="3" fillId="0" borderId="3" xfId="0" applyFont="1" applyFill="1" applyBorder="1" applyProtection="1"/>
    <xf numFmtId="0" fontId="3" fillId="0" borderId="3" xfId="0" applyFont="1" applyFill="1" applyBorder="1" applyAlignment="1" applyProtection="1">
      <alignment horizontal="left"/>
    </xf>
    <xf numFmtId="0" fontId="21" fillId="7" borderId="0" xfId="3" applyFont="1" applyFill="1" applyAlignment="1">
      <alignment horizontal="center"/>
    </xf>
    <xf numFmtId="0" fontId="22" fillId="8" borderId="0" xfId="3" applyFont="1" applyFill="1" applyAlignment="1">
      <alignment horizontal="center"/>
    </xf>
    <xf numFmtId="0" fontId="22" fillId="0" borderId="0" xfId="3" applyFont="1" applyAlignment="1">
      <alignment horizontal="center"/>
    </xf>
    <xf numFmtId="0" fontId="23" fillId="9" borderId="0" xfId="3" applyFont="1" applyFill="1" applyAlignment="1">
      <alignment horizontal="left"/>
    </xf>
    <xf numFmtId="0" fontId="19" fillId="0" borderId="20" xfId="3" applyFont="1" applyBorder="1" applyAlignment="1">
      <alignment horizontal="center"/>
    </xf>
    <xf numFmtId="0" fontId="23" fillId="0" borderId="0" xfId="3" applyFont="1" applyAlignment="1">
      <alignment horizontal="center"/>
    </xf>
    <xf numFmtId="0" fontId="19" fillId="0" borderId="31" xfId="3" applyFont="1" applyBorder="1" applyAlignment="1">
      <alignment horizontal="center"/>
    </xf>
    <xf numFmtId="0" fontId="19" fillId="0" borderId="30" xfId="3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23" fillId="0" borderId="0" xfId="3" applyFont="1" applyAlignment="1">
      <alignment horizontal="left"/>
    </xf>
    <xf numFmtId="0" fontId="19" fillId="0" borderId="29" xfId="3" applyFont="1" applyFill="1" applyBorder="1" applyAlignment="1">
      <alignment horizontal="left" vertical="center" wrapText="1"/>
    </xf>
    <xf numFmtId="0" fontId="19" fillId="0" borderId="29" xfId="3" applyFont="1" applyBorder="1" applyAlignment="1">
      <alignment vertical="center" wrapText="1"/>
    </xf>
    <xf numFmtId="0" fontId="19" fillId="0" borderId="29" xfId="3" applyFont="1" applyBorder="1" applyAlignment="1">
      <alignment horizontal="left" vertical="center" wrapText="1"/>
    </xf>
    <xf numFmtId="0" fontId="19" fillId="14" borderId="31" xfId="3" applyFont="1" applyFill="1" applyBorder="1" applyAlignment="1">
      <alignment horizontal="left" vertical="center" wrapText="1"/>
    </xf>
    <xf numFmtId="0" fontId="19" fillId="14" borderId="1" xfId="3" applyFont="1" applyFill="1" applyBorder="1" applyAlignment="1">
      <alignment horizontal="left" vertical="center" wrapText="1"/>
    </xf>
    <xf numFmtId="0" fontId="19" fillId="14" borderId="30" xfId="3" applyFont="1" applyFill="1" applyBorder="1" applyAlignment="1">
      <alignment horizontal="left" vertical="center" wrapText="1"/>
    </xf>
    <xf numFmtId="0" fontId="19" fillId="0" borderId="1" xfId="3" applyFont="1" applyBorder="1" applyAlignment="1">
      <alignment horizontal="center"/>
    </xf>
    <xf numFmtId="0" fontId="19" fillId="14" borderId="29" xfId="3" applyFont="1" applyFill="1" applyBorder="1" applyAlignment="1">
      <alignment horizontal="left" vertical="center" wrapText="1"/>
    </xf>
    <xf numFmtId="0" fontId="23" fillId="11" borderId="0" xfId="3" applyFont="1" applyFill="1" applyAlignment="1">
      <alignment horizontal="left"/>
    </xf>
    <xf numFmtId="0" fontId="24" fillId="11" borderId="32" xfId="4" applyFont="1" applyFill="1" applyBorder="1" applyAlignment="1">
      <alignment horizontal="left" vertical="top" wrapText="1"/>
    </xf>
    <xf numFmtId="0" fontId="24" fillId="11" borderId="1" xfId="4" applyFont="1" applyFill="1" applyBorder="1" applyAlignment="1">
      <alignment horizontal="left" vertical="top" wrapText="1"/>
    </xf>
    <xf numFmtId="0" fontId="25" fillId="12" borderId="29" xfId="5" applyFont="1" applyFill="1" applyBorder="1" applyAlignment="1">
      <alignment horizontal="center"/>
    </xf>
    <xf numFmtId="0" fontId="26" fillId="11" borderId="0" xfId="3" applyFont="1" applyFill="1" applyAlignment="1">
      <alignment horizontal="center"/>
    </xf>
    <xf numFmtId="0" fontId="24" fillId="11" borderId="33" xfId="4" applyFont="1" applyFill="1" applyBorder="1" applyAlignment="1">
      <alignment horizontal="left" vertical="top" wrapText="1"/>
    </xf>
    <xf numFmtId="0" fontId="24" fillId="11" borderId="34" xfId="4" applyFont="1" applyFill="1" applyBorder="1" applyAlignment="1">
      <alignment horizontal="left" vertical="top" wrapText="1"/>
    </xf>
    <xf numFmtId="0" fontId="6" fillId="3" borderId="8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6" fillId="3" borderId="24" xfId="0" applyFont="1" applyFill="1" applyBorder="1" applyAlignment="1" applyProtection="1">
      <alignment horizontal="center"/>
    </xf>
    <xf numFmtId="0" fontId="18" fillId="2" borderId="0" xfId="0" applyFont="1" applyFill="1" applyAlignment="1" applyProtection="1">
      <alignment horizontal="left" wrapText="1"/>
    </xf>
    <xf numFmtId="0" fontId="18" fillId="2" borderId="19" xfId="0" applyFont="1" applyFill="1" applyBorder="1" applyAlignment="1" applyProtection="1">
      <alignment horizontal="left" wrapText="1"/>
    </xf>
  </cellXfs>
  <cellStyles count="6">
    <cellStyle name="Hyperlink" xfId="1" builtinId="8"/>
    <cellStyle name="Komma" xfId="2" builtinId="3"/>
    <cellStyle name="Standaard" xfId="0" builtinId="0"/>
    <cellStyle name="Standaard 2" xfId="3"/>
    <cellStyle name="Standaard 2 2" xfId="4"/>
    <cellStyle name="Standaard 2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0"/>
  <sheetViews>
    <sheetView tabSelected="1" zoomScaleNormal="100" workbookViewId="0">
      <selection activeCell="N5" sqref="N5"/>
    </sheetView>
  </sheetViews>
  <sheetFormatPr defaultColWidth="9" defaultRowHeight="14.5" x14ac:dyDescent="0.35"/>
  <cols>
    <col min="1" max="3" width="9" style="124"/>
    <col min="4" max="4" width="11" style="124" customWidth="1"/>
    <col min="5" max="5" width="6.61328125" style="124" customWidth="1"/>
    <col min="6" max="6" width="11.61328125" style="124" customWidth="1"/>
    <col min="7" max="7" width="12.61328125" style="124" customWidth="1"/>
    <col min="8" max="8" width="9" style="124"/>
    <col min="9" max="9" width="9.921875" style="124" bestFit="1" customWidth="1"/>
    <col min="10" max="10" width="10.4609375" style="124" customWidth="1"/>
    <col min="11" max="17" width="9" style="124"/>
    <col min="18" max="18" width="7.23046875" style="124" customWidth="1"/>
    <col min="19" max="19" width="10.23046875" style="124" bestFit="1" customWidth="1"/>
    <col min="20" max="20" width="12.4609375" style="124" customWidth="1"/>
    <col min="21" max="16384" width="9" style="124"/>
  </cols>
  <sheetData>
    <row r="1" spans="3:20" ht="18.5" x14ac:dyDescent="0.45">
      <c r="C1" s="150" t="s">
        <v>97</v>
      </c>
      <c r="D1" s="150"/>
      <c r="E1" s="150"/>
      <c r="F1" s="150"/>
      <c r="G1" s="150"/>
      <c r="H1" s="150"/>
      <c r="I1" s="150"/>
      <c r="J1" s="150"/>
    </row>
    <row r="2" spans="3:20" ht="18.5" x14ac:dyDescent="0.45">
      <c r="C2" s="151" t="s">
        <v>88</v>
      </c>
      <c r="D2" s="151"/>
      <c r="E2" s="151"/>
      <c r="F2" s="151"/>
      <c r="G2" s="151"/>
      <c r="H2" s="151"/>
      <c r="I2" s="151"/>
      <c r="J2" s="151"/>
    </row>
    <row r="3" spans="3:20" ht="18.5" x14ac:dyDescent="0.45">
      <c r="C3" s="152"/>
      <c r="D3" s="152"/>
      <c r="E3" s="152"/>
      <c r="F3" s="152"/>
      <c r="G3" s="152"/>
      <c r="H3" s="152"/>
      <c r="I3" s="152"/>
      <c r="J3" s="152"/>
    </row>
    <row r="4" spans="3:20" x14ac:dyDescent="0.35">
      <c r="C4" s="153" t="s">
        <v>89</v>
      </c>
      <c r="D4" s="153"/>
      <c r="E4" s="153"/>
      <c r="F4" s="153"/>
      <c r="G4" s="153"/>
      <c r="H4" s="153"/>
      <c r="I4" s="153"/>
      <c r="J4" s="153"/>
    </row>
    <row r="5" spans="3:20" x14ac:dyDescent="0.35">
      <c r="C5" s="154"/>
      <c r="D5" s="154"/>
      <c r="E5" s="124" t="s">
        <v>35</v>
      </c>
      <c r="F5" s="125" t="s">
        <v>51</v>
      </c>
      <c r="G5" s="125" t="s">
        <v>52</v>
      </c>
    </row>
    <row r="6" spans="3:20" x14ac:dyDescent="0.35">
      <c r="C6" s="158">
        <v>2024</v>
      </c>
      <c r="D6" s="158"/>
      <c r="E6" s="145">
        <v>1</v>
      </c>
      <c r="F6" s="146">
        <v>0</v>
      </c>
      <c r="G6" s="147">
        <f>E6*F6</f>
        <v>0</v>
      </c>
    </row>
    <row r="8" spans="3:20" x14ac:dyDescent="0.35">
      <c r="C8" s="156" t="s">
        <v>53</v>
      </c>
      <c r="D8" s="157"/>
      <c r="E8" s="128">
        <f>SUM(E6:E7)</f>
        <v>1</v>
      </c>
      <c r="F8" s="126"/>
      <c r="G8" s="127">
        <f>F6*1.21</f>
        <v>0</v>
      </c>
    </row>
    <row r="10" spans="3:20" x14ac:dyDescent="0.35">
      <c r="C10" s="129" t="s">
        <v>54</v>
      </c>
      <c r="D10" s="130"/>
      <c r="E10" s="130"/>
      <c r="F10" s="130"/>
      <c r="G10" s="131">
        <f>SUM(G8)</f>
        <v>0</v>
      </c>
      <c r="H10" s="130" t="s">
        <v>90</v>
      </c>
      <c r="I10" s="130"/>
      <c r="J10" s="130"/>
    </row>
    <row r="12" spans="3:20" ht="18.5" x14ac:dyDescent="0.45">
      <c r="C12" s="150" t="s">
        <v>55</v>
      </c>
      <c r="D12" s="150"/>
      <c r="E12" s="150"/>
      <c r="F12" s="150"/>
      <c r="G12" s="150"/>
      <c r="H12" s="150"/>
      <c r="I12" s="150"/>
      <c r="J12" s="150"/>
      <c r="M12" s="150" t="s">
        <v>56</v>
      </c>
      <c r="N12" s="150"/>
      <c r="O12" s="150"/>
      <c r="P12" s="150"/>
      <c r="Q12" s="150"/>
      <c r="R12" s="150"/>
      <c r="S12" s="150"/>
      <c r="T12" s="150"/>
    </row>
    <row r="14" spans="3:20" x14ac:dyDescent="0.35">
      <c r="C14" s="155" t="s">
        <v>57</v>
      </c>
      <c r="D14" s="155"/>
      <c r="E14" s="155"/>
      <c r="F14" s="155"/>
      <c r="G14" s="155"/>
      <c r="H14" s="155"/>
      <c r="I14" s="155"/>
      <c r="J14" s="155"/>
      <c r="M14" s="155" t="s">
        <v>58</v>
      </c>
      <c r="N14" s="155"/>
      <c r="O14" s="155"/>
      <c r="P14" s="155"/>
      <c r="Q14" s="155"/>
      <c r="R14" s="155"/>
      <c r="S14" s="155"/>
      <c r="T14" s="155"/>
    </row>
    <row r="15" spans="3:20" x14ac:dyDescent="0.35">
      <c r="C15" s="159" t="s">
        <v>59</v>
      </c>
      <c r="D15" s="159"/>
      <c r="E15" s="159"/>
      <c r="F15" s="159"/>
      <c r="G15" s="159"/>
      <c r="H15" s="132" t="s">
        <v>35</v>
      </c>
      <c r="I15" s="132" t="s">
        <v>51</v>
      </c>
      <c r="J15" s="132" t="s">
        <v>39</v>
      </c>
      <c r="M15" s="159" t="s">
        <v>59</v>
      </c>
      <c r="N15" s="159"/>
      <c r="O15" s="159"/>
      <c r="P15" s="159"/>
      <c r="Q15" s="159"/>
      <c r="R15" s="132" t="s">
        <v>35</v>
      </c>
      <c r="S15" s="132" t="s">
        <v>51</v>
      </c>
      <c r="T15" s="132" t="s">
        <v>39</v>
      </c>
    </row>
    <row r="16" spans="3:20" ht="61.5" customHeight="1" x14ac:dyDescent="0.35">
      <c r="C16" s="160" t="s">
        <v>91</v>
      </c>
      <c r="D16" s="160"/>
      <c r="E16" s="160"/>
      <c r="F16" s="160"/>
      <c r="G16" s="160"/>
      <c r="H16" s="133">
        <v>1</v>
      </c>
      <c r="I16" s="134">
        <v>0</v>
      </c>
      <c r="J16" s="135">
        <f>SUM(H16*I16)</f>
        <v>0</v>
      </c>
      <c r="M16" s="161" t="s">
        <v>60</v>
      </c>
      <c r="N16" s="161"/>
      <c r="O16" s="161"/>
      <c r="P16" s="161"/>
      <c r="Q16" s="161"/>
      <c r="R16" s="136">
        <v>4</v>
      </c>
      <c r="S16" s="134">
        <v>0</v>
      </c>
      <c r="T16" s="137">
        <f>SUM(R16*S16)</f>
        <v>0</v>
      </c>
    </row>
    <row r="17" spans="3:20" ht="57.65" customHeight="1" x14ac:dyDescent="0.35">
      <c r="C17" s="162"/>
      <c r="D17" s="162"/>
      <c r="E17" s="162"/>
      <c r="F17" s="162"/>
      <c r="G17" s="162"/>
      <c r="H17" s="136"/>
      <c r="I17" s="135"/>
      <c r="J17" s="137"/>
      <c r="M17" s="161" t="s">
        <v>61</v>
      </c>
      <c r="N17" s="161"/>
      <c r="O17" s="161"/>
      <c r="P17" s="161"/>
      <c r="Q17" s="161"/>
      <c r="R17" s="136">
        <v>4</v>
      </c>
      <c r="S17" s="134">
        <v>0</v>
      </c>
      <c r="T17" s="137">
        <f t="shared" ref="T17:T24" si="0">SUM(R17*S17)</f>
        <v>0</v>
      </c>
    </row>
    <row r="18" spans="3:20" ht="65.400000000000006" customHeight="1" x14ac:dyDescent="0.35">
      <c r="C18" s="167" t="s">
        <v>93</v>
      </c>
      <c r="D18" s="167"/>
      <c r="E18" s="167"/>
      <c r="F18" s="167"/>
      <c r="G18" s="167"/>
      <c r="H18" s="136">
        <v>1</v>
      </c>
      <c r="I18" s="134">
        <v>0</v>
      </c>
      <c r="J18" s="135">
        <f>SUM(H18*I18)</f>
        <v>0</v>
      </c>
      <c r="M18" s="161" t="s">
        <v>62</v>
      </c>
      <c r="N18" s="161"/>
      <c r="O18" s="161"/>
      <c r="P18" s="161"/>
      <c r="Q18" s="161"/>
      <c r="R18" s="136">
        <v>4</v>
      </c>
      <c r="S18" s="134">
        <v>0</v>
      </c>
      <c r="T18" s="137">
        <f t="shared" si="0"/>
        <v>0</v>
      </c>
    </row>
    <row r="19" spans="3:20" ht="58.5" customHeight="1" x14ac:dyDescent="0.35">
      <c r="C19" s="163" t="s">
        <v>94</v>
      </c>
      <c r="D19" s="164"/>
      <c r="E19" s="164"/>
      <c r="F19" s="164"/>
      <c r="G19" s="165"/>
      <c r="H19" s="136">
        <v>1</v>
      </c>
      <c r="I19" s="134">
        <v>0</v>
      </c>
      <c r="J19" s="135">
        <f>SUM(H19*I19)</f>
        <v>0</v>
      </c>
      <c r="M19" s="161" t="s">
        <v>63</v>
      </c>
      <c r="N19" s="161"/>
      <c r="O19" s="161"/>
      <c r="P19" s="161"/>
      <c r="Q19" s="161"/>
      <c r="R19" s="136">
        <v>2</v>
      </c>
      <c r="S19" s="134">
        <v>0</v>
      </c>
      <c r="T19" s="137">
        <f t="shared" si="0"/>
        <v>0</v>
      </c>
    </row>
    <row r="20" spans="3:20" ht="36.65" customHeight="1" x14ac:dyDescent="0.35">
      <c r="C20" s="156"/>
      <c r="D20" s="166"/>
      <c r="E20" s="166"/>
      <c r="F20" s="166"/>
      <c r="G20" s="157"/>
      <c r="H20" s="126"/>
      <c r="I20" s="126"/>
      <c r="J20" s="126"/>
      <c r="M20" s="161" t="s">
        <v>95</v>
      </c>
      <c r="N20" s="161"/>
      <c r="O20" s="161"/>
      <c r="P20" s="161"/>
      <c r="Q20" s="161"/>
      <c r="R20" s="136">
        <v>2</v>
      </c>
      <c r="S20" s="134">
        <v>0</v>
      </c>
      <c r="T20" s="137">
        <f t="shared" si="0"/>
        <v>0</v>
      </c>
    </row>
    <row r="21" spans="3:20" x14ac:dyDescent="0.35">
      <c r="C21" s="156"/>
      <c r="D21" s="166"/>
      <c r="E21" s="166"/>
      <c r="F21" s="166"/>
      <c r="G21" s="157"/>
      <c r="H21" s="126"/>
      <c r="I21" s="126"/>
      <c r="J21" s="126"/>
      <c r="M21" s="161" t="s">
        <v>64</v>
      </c>
      <c r="N21" s="161"/>
      <c r="O21" s="161"/>
      <c r="P21" s="161"/>
      <c r="Q21" s="161"/>
      <c r="R21" s="138">
        <v>1</v>
      </c>
      <c r="S21" s="134">
        <v>0</v>
      </c>
      <c r="T21" s="137">
        <f t="shared" si="0"/>
        <v>0</v>
      </c>
    </row>
    <row r="22" spans="3:20" ht="61.25" customHeight="1" x14ac:dyDescent="0.35">
      <c r="C22" s="139"/>
      <c r="D22" s="139"/>
      <c r="E22" s="139"/>
      <c r="F22" s="139"/>
      <c r="G22" s="139"/>
      <c r="H22" s="139"/>
      <c r="I22" s="139"/>
      <c r="J22" s="139"/>
      <c r="M22" s="161" t="s">
        <v>96</v>
      </c>
      <c r="N22" s="161"/>
      <c r="O22" s="161"/>
      <c r="P22" s="161"/>
      <c r="Q22" s="161"/>
      <c r="R22" s="133">
        <v>1</v>
      </c>
      <c r="S22" s="134">
        <v>0</v>
      </c>
      <c r="T22" s="137">
        <f t="shared" si="0"/>
        <v>0</v>
      </c>
    </row>
    <row r="23" spans="3:20" ht="63" customHeight="1" x14ac:dyDescent="0.35">
      <c r="C23" s="139"/>
      <c r="D23" s="139"/>
      <c r="E23" s="139"/>
      <c r="F23" s="139"/>
      <c r="G23" s="139"/>
      <c r="H23" s="139"/>
      <c r="I23" s="139"/>
      <c r="J23" s="139"/>
      <c r="M23" s="161" t="s">
        <v>65</v>
      </c>
      <c r="N23" s="161"/>
      <c r="O23" s="161"/>
      <c r="P23" s="161"/>
      <c r="Q23" s="161"/>
      <c r="R23" s="133">
        <v>1</v>
      </c>
      <c r="S23" s="134">
        <v>0</v>
      </c>
      <c r="T23" s="137">
        <f t="shared" si="0"/>
        <v>0</v>
      </c>
    </row>
    <row r="24" spans="3:20" ht="68.400000000000006" customHeight="1" x14ac:dyDescent="0.35">
      <c r="C24" s="139"/>
      <c r="D24" s="139"/>
      <c r="E24" s="139"/>
      <c r="F24" s="139"/>
      <c r="G24" s="139"/>
      <c r="H24" s="139"/>
      <c r="I24" s="139"/>
      <c r="J24" s="139"/>
      <c r="M24" s="161" t="s">
        <v>66</v>
      </c>
      <c r="N24" s="161"/>
      <c r="O24" s="161"/>
      <c r="P24" s="161"/>
      <c r="Q24" s="161"/>
      <c r="R24" s="136">
        <v>1</v>
      </c>
      <c r="S24" s="134">
        <v>0</v>
      </c>
      <c r="T24" s="137">
        <f t="shared" si="0"/>
        <v>0</v>
      </c>
    </row>
    <row r="25" spans="3:20" x14ac:dyDescent="0.35">
      <c r="C25" s="168" t="s">
        <v>67</v>
      </c>
      <c r="D25" s="168"/>
      <c r="E25" s="168"/>
      <c r="F25" s="168"/>
      <c r="G25" s="168"/>
      <c r="H25" s="168"/>
      <c r="I25" s="168"/>
      <c r="J25" s="168"/>
    </row>
    <row r="26" spans="3:20" x14ac:dyDescent="0.35">
      <c r="C26" s="168" t="s">
        <v>68</v>
      </c>
      <c r="D26" s="168"/>
      <c r="E26" s="168"/>
      <c r="F26" s="168"/>
      <c r="G26" s="168"/>
      <c r="H26" s="168"/>
      <c r="I26" s="168"/>
      <c r="J26" s="140">
        <f>'meerjaren overzicht in kosten'!AO58</f>
        <v>2950.2445866666676</v>
      </c>
    </row>
    <row r="29" spans="3:20" ht="13.25" customHeight="1" x14ac:dyDescent="0.35">
      <c r="C29" s="168" t="s">
        <v>92</v>
      </c>
      <c r="D29" s="168"/>
      <c r="E29" s="168"/>
      <c r="F29" s="168"/>
      <c r="G29" s="168"/>
      <c r="H29" s="168"/>
      <c r="I29" s="168"/>
      <c r="J29" s="141">
        <f>SUM(J18+J19+J16)</f>
        <v>0</v>
      </c>
      <c r="M29" s="168" t="s">
        <v>69</v>
      </c>
      <c r="N29" s="168"/>
      <c r="O29" s="168"/>
      <c r="P29" s="168"/>
      <c r="Q29" s="168"/>
      <c r="R29" s="168"/>
      <c r="S29" s="168"/>
      <c r="T29" s="141">
        <f>SUM(T16:T24)</f>
        <v>0</v>
      </c>
    </row>
    <row r="34" spans="3:20" ht="15.5" x14ac:dyDescent="0.35">
      <c r="C34" s="169" t="s">
        <v>70</v>
      </c>
      <c r="D34" s="170"/>
      <c r="E34" s="170"/>
      <c r="F34" s="171"/>
      <c r="G34" s="171"/>
      <c r="H34" s="171"/>
      <c r="I34" s="171"/>
      <c r="J34" s="171"/>
      <c r="M34" s="172" t="s">
        <v>71</v>
      </c>
      <c r="N34" s="172"/>
      <c r="O34" s="172"/>
      <c r="P34" s="172"/>
      <c r="Q34" s="172"/>
      <c r="R34" s="172"/>
      <c r="S34" s="142"/>
      <c r="T34" s="140">
        <f>SUM(T29+J29+J26)</f>
        <v>2950.2445866666676</v>
      </c>
    </row>
    <row r="35" spans="3:20" x14ac:dyDescent="0.35">
      <c r="C35" s="169" t="s">
        <v>72</v>
      </c>
      <c r="D35" s="170"/>
      <c r="E35" s="170"/>
      <c r="F35" s="171"/>
      <c r="G35" s="171"/>
      <c r="H35" s="171"/>
      <c r="I35" s="171"/>
      <c r="J35" s="171"/>
    </row>
    <row r="36" spans="3:20" x14ac:dyDescent="0.35">
      <c r="C36" s="169" t="s">
        <v>73</v>
      </c>
      <c r="D36" s="170"/>
      <c r="E36" s="170"/>
      <c r="F36" s="171"/>
      <c r="G36" s="171"/>
      <c r="H36" s="171"/>
      <c r="I36" s="171"/>
      <c r="J36" s="171"/>
    </row>
    <row r="37" spans="3:20" x14ac:dyDescent="0.35">
      <c r="C37" s="169" t="s">
        <v>74</v>
      </c>
      <c r="D37" s="170"/>
      <c r="E37" s="170"/>
      <c r="F37" s="171"/>
      <c r="G37" s="171"/>
      <c r="H37" s="171"/>
      <c r="I37" s="171"/>
      <c r="J37" s="171"/>
    </row>
    <row r="38" spans="3:20" ht="15" thickBot="1" x14ac:dyDescent="0.4">
      <c r="C38" s="173" t="s">
        <v>75</v>
      </c>
      <c r="D38" s="174"/>
      <c r="E38" s="174"/>
      <c r="F38" s="171"/>
      <c r="G38" s="171"/>
      <c r="H38" s="171"/>
      <c r="I38" s="171"/>
      <c r="J38" s="171"/>
    </row>
    <row r="40" spans="3:20" x14ac:dyDescent="0.35">
      <c r="C40" s="143" t="s">
        <v>76</v>
      </c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</row>
  </sheetData>
  <protectedRanges>
    <protectedRange sqref="F34:H38" name="Bereik2"/>
  </protectedRanges>
  <mergeCells count="43">
    <mergeCell ref="C38:E38"/>
    <mergeCell ref="F38:J38"/>
    <mergeCell ref="C35:E35"/>
    <mergeCell ref="F35:J35"/>
    <mergeCell ref="C36:E36"/>
    <mergeCell ref="F36:J36"/>
    <mergeCell ref="C37:E37"/>
    <mergeCell ref="F37:J37"/>
    <mergeCell ref="M29:S29"/>
    <mergeCell ref="C34:E34"/>
    <mergeCell ref="F34:J34"/>
    <mergeCell ref="M34:R34"/>
    <mergeCell ref="C21:G21"/>
    <mergeCell ref="M21:Q21"/>
    <mergeCell ref="M22:Q22"/>
    <mergeCell ref="M23:Q23"/>
    <mergeCell ref="M24:Q24"/>
    <mergeCell ref="C25:J25"/>
    <mergeCell ref="C26:I26"/>
    <mergeCell ref="C29:I29"/>
    <mergeCell ref="M18:Q18"/>
    <mergeCell ref="C19:G19"/>
    <mergeCell ref="M19:Q19"/>
    <mergeCell ref="C20:G20"/>
    <mergeCell ref="M20:Q20"/>
    <mergeCell ref="C18:G18"/>
    <mergeCell ref="M15:Q15"/>
    <mergeCell ref="C16:G16"/>
    <mergeCell ref="M16:Q16"/>
    <mergeCell ref="C17:G17"/>
    <mergeCell ref="M17:Q17"/>
    <mergeCell ref="C15:G15"/>
    <mergeCell ref="M12:T12"/>
    <mergeCell ref="C14:J14"/>
    <mergeCell ref="M14:T14"/>
    <mergeCell ref="C8:D8"/>
    <mergeCell ref="C6:D6"/>
    <mergeCell ref="C12:J12"/>
    <mergeCell ref="C1:J1"/>
    <mergeCell ref="C2:J2"/>
    <mergeCell ref="C3:J3"/>
    <mergeCell ref="C4:J4"/>
    <mergeCell ref="C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X66"/>
  <sheetViews>
    <sheetView showZeros="0" zoomScaleNormal="100" workbookViewId="0">
      <pane xSplit="1" ySplit="9" topLeftCell="B22" activePane="bottomRight" state="frozen"/>
      <selection pane="topRight" activeCell="B1" sqref="B1"/>
      <selection pane="bottomLeft" activeCell="A10" sqref="A10"/>
      <selection pane="bottomRight" activeCell="J56" sqref="J56"/>
    </sheetView>
  </sheetViews>
  <sheetFormatPr defaultColWidth="0" defaultRowHeight="13.5" zeroHeight="1" x14ac:dyDescent="0.3"/>
  <cols>
    <col min="1" max="1" width="29.69140625" style="88" bestFit="1" customWidth="1"/>
    <col min="2" max="2" width="0.4609375" style="88" customWidth="1"/>
    <col min="3" max="3" width="12" style="89" customWidth="1"/>
    <col min="4" max="4" width="0.4609375" style="77" customWidth="1"/>
    <col min="5" max="5" width="7.4609375" style="89" customWidth="1"/>
    <col min="6" max="6" width="7.4609375" style="90" customWidth="1"/>
    <col min="7" max="7" width="7.4609375" style="91" customWidth="1"/>
    <col min="8" max="8" width="0.4609375" style="77" customWidth="1"/>
    <col min="9" max="9" width="7.4609375" style="89" customWidth="1"/>
    <col min="10" max="10" width="11.07421875" style="90" bestFit="1" customWidth="1"/>
    <col min="11" max="11" width="8.69140625" style="91" customWidth="1"/>
    <col min="12" max="12" width="0.69140625" style="77" customWidth="1"/>
    <col min="13" max="13" width="8.921875" style="89" customWidth="1"/>
    <col min="14" max="14" width="6" style="89" hidden="1" customWidth="1"/>
    <col min="15" max="15" width="8.921875" style="89" customWidth="1"/>
    <col min="16" max="16" width="5.921875" style="89" hidden="1" customWidth="1"/>
    <col min="17" max="17" width="8.921875" style="89" customWidth="1"/>
    <col min="18" max="18" width="5.921875" style="89" hidden="1" customWidth="1"/>
    <col min="19" max="19" width="8.921875" style="89" customWidth="1"/>
    <col min="20" max="20" width="5.921875" style="89" hidden="1" customWidth="1"/>
    <col min="21" max="21" width="8.921875" style="89" customWidth="1"/>
    <col min="22" max="22" width="5.921875" style="89" hidden="1" customWidth="1"/>
    <col min="23" max="23" width="8.921875" style="89" customWidth="1"/>
    <col min="24" max="24" width="5.921875" style="89" hidden="1" customWidth="1"/>
    <col min="25" max="25" width="8.921875" style="89" customWidth="1"/>
    <col min="26" max="26" width="5.921875" style="89" hidden="1" customWidth="1"/>
    <col min="27" max="27" width="8.921875" style="89" customWidth="1"/>
    <col min="28" max="28" width="5.921875" style="89" hidden="1" customWidth="1"/>
    <col min="29" max="29" width="8.921875" style="89" customWidth="1"/>
    <col min="30" max="30" width="5.921875" style="89" hidden="1" customWidth="1"/>
    <col min="31" max="31" width="8.921875" style="89" customWidth="1"/>
    <col min="32" max="32" width="5.921875" style="89" hidden="1" customWidth="1"/>
    <col min="33" max="33" width="8.921875" style="89" customWidth="1"/>
    <col min="34" max="34" width="5.921875" style="89" hidden="1" customWidth="1"/>
    <col min="35" max="35" width="8.921875" style="89" customWidth="1"/>
    <col min="36" max="36" width="5.921875" style="89" hidden="1" customWidth="1"/>
    <col min="37" max="37" width="8.921875" style="89" customWidth="1"/>
    <col min="38" max="38" width="5.921875" style="89" hidden="1" customWidth="1"/>
    <col min="39" max="39" width="8.921875" style="89" customWidth="1"/>
    <col min="40" max="40" width="5.921875" style="89" hidden="1" customWidth="1"/>
    <col min="41" max="41" width="9.921875" style="89" bestFit="1" customWidth="1"/>
    <col min="42" max="42" width="5.921875" style="89" hidden="1" customWidth="1"/>
    <col min="43" max="43" width="1.69140625" style="77" customWidth="1"/>
    <col min="44" max="50" width="0" style="69" hidden="1" customWidth="1"/>
    <col min="51" max="16384" width="8.69140625" style="69" hidden="1"/>
  </cols>
  <sheetData>
    <row r="1" spans="1:43" s="9" customFormat="1" ht="5.4" customHeight="1" x14ac:dyDescent="0.35">
      <c r="A1" s="6"/>
      <c r="B1" s="7"/>
      <c r="C1" s="8"/>
      <c r="G1" s="10"/>
      <c r="K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2"/>
      <c r="AP1" s="12"/>
    </row>
    <row r="2" spans="1:43" s="20" customFormat="1" ht="5.4" customHeight="1" x14ac:dyDescent="0.35">
      <c r="A2" s="13"/>
      <c r="B2" s="14"/>
      <c r="C2" s="15"/>
      <c r="D2" s="16"/>
      <c r="E2" s="15"/>
      <c r="F2" s="16"/>
      <c r="G2" s="17"/>
      <c r="H2" s="16"/>
      <c r="I2" s="16"/>
      <c r="J2" s="16"/>
      <c r="K2" s="17"/>
      <c r="L2" s="16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9"/>
      <c r="AP2" s="19"/>
      <c r="AQ2" s="16"/>
    </row>
    <row r="3" spans="1:43" s="30" customFormat="1" ht="5.4" customHeight="1" thickBot="1" x14ac:dyDescent="0.4">
      <c r="A3" s="21"/>
      <c r="B3" s="22"/>
      <c r="C3" s="23"/>
      <c r="D3" s="24"/>
      <c r="E3" s="25"/>
      <c r="F3" s="26"/>
      <c r="G3" s="27"/>
      <c r="H3" s="24"/>
      <c r="I3" s="26"/>
      <c r="J3" s="26"/>
      <c r="K3" s="27"/>
      <c r="L3" s="24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9"/>
      <c r="AP3" s="29"/>
      <c r="AQ3" s="24"/>
    </row>
    <row r="4" spans="1:43" s="30" customFormat="1" ht="14" x14ac:dyDescent="0.3">
      <c r="A4" s="31">
        <v>0</v>
      </c>
      <c r="B4" s="32"/>
      <c r="C4" s="96" t="s">
        <v>40</v>
      </c>
      <c r="D4" s="33"/>
      <c r="E4" s="34"/>
      <c r="F4" s="35" t="s">
        <v>36</v>
      </c>
      <c r="G4" s="36"/>
      <c r="H4" s="33"/>
      <c r="I4" s="37"/>
      <c r="J4" s="38" t="s">
        <v>37</v>
      </c>
      <c r="K4" s="36"/>
      <c r="L4" s="28"/>
      <c r="M4" s="175" t="s">
        <v>45</v>
      </c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7"/>
      <c r="AQ4" s="100"/>
    </row>
    <row r="5" spans="1:43" s="30" customFormat="1" ht="12" customHeight="1" x14ac:dyDescent="0.35">
      <c r="A5" s="21"/>
      <c r="B5" s="32"/>
      <c r="C5" s="94"/>
      <c r="D5" s="40"/>
      <c r="E5" s="39" t="s">
        <v>35</v>
      </c>
      <c r="F5" s="41"/>
      <c r="G5" s="42"/>
      <c r="H5" s="40"/>
      <c r="I5" s="39" t="s">
        <v>35</v>
      </c>
      <c r="J5" s="43" t="s">
        <v>42</v>
      </c>
      <c r="K5" s="44"/>
      <c r="L5" s="40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97"/>
      <c r="AQ5" s="101"/>
    </row>
    <row r="6" spans="1:43" s="30" customFormat="1" ht="21.5" thickBot="1" x14ac:dyDescent="0.35">
      <c r="A6" s="46" t="s">
        <v>0</v>
      </c>
      <c r="B6" s="22"/>
      <c r="C6" s="95" t="s">
        <v>41</v>
      </c>
      <c r="D6" s="40"/>
      <c r="E6" s="47" t="s">
        <v>36</v>
      </c>
      <c r="F6" s="48" t="s">
        <v>38</v>
      </c>
      <c r="G6" s="49" t="s">
        <v>39</v>
      </c>
      <c r="H6" s="40"/>
      <c r="I6" s="103" t="s">
        <v>46</v>
      </c>
      <c r="J6" s="50" t="s">
        <v>43</v>
      </c>
      <c r="K6" s="51" t="s">
        <v>39</v>
      </c>
      <c r="L6" s="40"/>
      <c r="M6" s="98">
        <v>1</v>
      </c>
      <c r="N6" s="98"/>
      <c r="O6" s="98">
        <v>2</v>
      </c>
      <c r="P6" s="98"/>
      <c r="Q6" s="98">
        <v>3</v>
      </c>
      <c r="R6" s="98"/>
      <c r="S6" s="98">
        <v>4</v>
      </c>
      <c r="T6" s="98"/>
      <c r="U6" s="98">
        <v>5</v>
      </c>
      <c r="V6" s="98"/>
      <c r="W6" s="98">
        <v>6</v>
      </c>
      <c r="X6" s="98"/>
      <c r="Y6" s="98">
        <v>7</v>
      </c>
      <c r="Z6" s="98"/>
      <c r="AA6" s="98">
        <v>8</v>
      </c>
      <c r="AB6" s="98"/>
      <c r="AC6" s="98">
        <v>9</v>
      </c>
      <c r="AD6" s="98"/>
      <c r="AE6" s="98">
        <v>10</v>
      </c>
      <c r="AF6" s="98"/>
      <c r="AG6" s="98">
        <v>11</v>
      </c>
      <c r="AH6" s="98"/>
      <c r="AI6" s="98">
        <v>12</v>
      </c>
      <c r="AJ6" s="98"/>
      <c r="AK6" s="98">
        <v>13</v>
      </c>
      <c r="AL6" s="98"/>
      <c r="AM6" s="98">
        <v>14</v>
      </c>
      <c r="AN6" s="98"/>
      <c r="AO6" s="98">
        <v>15</v>
      </c>
      <c r="AP6" s="99"/>
      <c r="AQ6" s="101"/>
    </row>
    <row r="7" spans="1:43" s="30" customFormat="1" ht="5.4" customHeight="1" thickTop="1" x14ac:dyDescent="0.35">
      <c r="A7" s="21"/>
      <c r="B7" s="22"/>
      <c r="C7" s="23"/>
      <c r="D7" s="52"/>
      <c r="E7" s="23"/>
      <c r="F7" s="24"/>
      <c r="G7" s="53"/>
      <c r="H7" s="52"/>
      <c r="I7" s="24"/>
      <c r="J7" s="24"/>
      <c r="K7" s="53"/>
      <c r="L7" s="52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9"/>
      <c r="AP7" s="29"/>
      <c r="AQ7" s="52"/>
    </row>
    <row r="8" spans="1:43" s="20" customFormat="1" ht="5.4" customHeight="1" x14ac:dyDescent="0.35">
      <c r="A8" s="13"/>
      <c r="B8" s="14"/>
      <c r="C8" s="15"/>
      <c r="D8" s="16"/>
      <c r="E8" s="15"/>
      <c r="F8" s="16"/>
      <c r="G8" s="17"/>
      <c r="H8" s="16"/>
      <c r="I8" s="16"/>
      <c r="J8" s="16"/>
      <c r="K8" s="17"/>
      <c r="L8" s="1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9"/>
      <c r="AP8" s="19"/>
      <c r="AQ8" s="16"/>
    </row>
    <row r="9" spans="1:43" s="9" customFormat="1" ht="5.4" customHeight="1" x14ac:dyDescent="0.35">
      <c r="A9" s="6"/>
      <c r="B9" s="7"/>
      <c r="C9" s="8"/>
      <c r="G9" s="10"/>
      <c r="K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54"/>
      <c r="AP9" s="54"/>
    </row>
    <row r="10" spans="1:43" s="64" customFormat="1" ht="12.75" customHeight="1" x14ac:dyDescent="0.2">
      <c r="A10" s="56"/>
      <c r="B10" s="56"/>
      <c r="C10" s="106" t="s">
        <v>47</v>
      </c>
      <c r="G10" s="104"/>
      <c r="I10" s="105"/>
      <c r="K10" s="104"/>
      <c r="M10" s="106" t="s">
        <v>77</v>
      </c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2"/>
      <c r="AP10" s="62"/>
    </row>
    <row r="11" spans="1:43" s="58" customFormat="1" ht="12.75" customHeight="1" x14ac:dyDescent="0.35">
      <c r="A11" s="55"/>
      <c r="B11" s="56"/>
      <c r="C11" s="57"/>
      <c r="G11" s="59"/>
      <c r="I11" s="60"/>
      <c r="K11" s="59"/>
      <c r="M11" s="178" t="s">
        <v>48</v>
      </c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9"/>
      <c r="AP11" s="62"/>
    </row>
    <row r="12" spans="1:43" s="58" customFormat="1" ht="17.5" x14ac:dyDescent="0.35">
      <c r="A12" s="55" t="s">
        <v>34</v>
      </c>
      <c r="B12" s="56"/>
      <c r="C12" s="57"/>
      <c r="G12" s="59"/>
      <c r="I12" s="60"/>
      <c r="K12" s="59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2"/>
      <c r="AP12" s="62"/>
    </row>
    <row r="13" spans="1:43" x14ac:dyDescent="0.3">
      <c r="A13" s="63" t="s">
        <v>1</v>
      </c>
      <c r="B13" s="64"/>
      <c r="C13" s="72">
        <v>1</v>
      </c>
      <c r="D13" s="66"/>
      <c r="E13" s="117"/>
      <c r="F13" s="113">
        <v>40</v>
      </c>
      <c r="G13" s="1">
        <f t="shared" ref="G13:G14" si="0">F13*E13</f>
        <v>0</v>
      </c>
      <c r="H13" s="66"/>
      <c r="I13" s="67"/>
      <c r="J13" s="107"/>
      <c r="K13" s="107">
        <f t="shared" ref="K13:K14" si="1">J13*I13</f>
        <v>0</v>
      </c>
      <c r="L13" s="66"/>
      <c r="M13" s="65" t="s">
        <v>44</v>
      </c>
      <c r="N13" s="68">
        <f>IF(M13="x",G13+K13,"")</f>
        <v>0</v>
      </c>
      <c r="O13" s="65"/>
      <c r="P13" s="5" t="str">
        <f>IF(O13="x",G13+K13,"")</f>
        <v/>
      </c>
      <c r="Q13" s="65"/>
      <c r="R13" s="5" t="str">
        <f>IF(Q13="x",G13+K13,"")</f>
        <v/>
      </c>
      <c r="S13" s="65"/>
      <c r="T13" s="5" t="str">
        <f>IF(S13="x",G13+K13,"")</f>
        <v/>
      </c>
      <c r="U13" s="65"/>
      <c r="V13" s="5" t="str">
        <f>IF(U13="x",G13+K13,"")</f>
        <v/>
      </c>
      <c r="W13" s="65"/>
      <c r="X13" s="5" t="str">
        <f>IF(W13="x",G13+K13,"")</f>
        <v/>
      </c>
      <c r="Y13" s="65"/>
      <c r="Z13" s="5" t="str">
        <f>IF(Y13="x",G13+K13,"")</f>
        <v/>
      </c>
      <c r="AA13" s="65"/>
      <c r="AB13" s="5" t="str">
        <f>IF(AA13="x",G13+K13,"")</f>
        <v/>
      </c>
      <c r="AC13" s="65"/>
      <c r="AD13" s="5" t="str">
        <f>IF(AC13="x",G13+K13,"")</f>
        <v/>
      </c>
      <c r="AE13" s="65"/>
      <c r="AF13" s="5" t="str">
        <f>IF(AE13="x",G13+K13,"")</f>
        <v/>
      </c>
      <c r="AG13" s="65"/>
      <c r="AH13" s="5" t="str">
        <f>IF(AG13="x",G13+K13,"")</f>
        <v/>
      </c>
      <c r="AI13" s="65"/>
      <c r="AJ13" s="5" t="str">
        <f>IF(AI13="x",G13+K13,"")</f>
        <v/>
      </c>
      <c r="AK13" s="65"/>
      <c r="AL13" s="5" t="str">
        <f>IF(AK13="x",G13+K13,"")</f>
        <v/>
      </c>
      <c r="AM13" s="65"/>
      <c r="AN13" s="5" t="str">
        <f>IF(AM13="x",G13+K13,"")</f>
        <v/>
      </c>
      <c r="AO13" s="65"/>
      <c r="AP13" s="5" t="str">
        <f>IF(AO13="x",G13+K13,"")</f>
        <v/>
      </c>
      <c r="AQ13" s="66"/>
    </row>
    <row r="14" spans="1:43" x14ac:dyDescent="0.3">
      <c r="A14" s="114" t="s">
        <v>2</v>
      </c>
      <c r="B14" s="64"/>
      <c r="C14" s="72">
        <v>1</v>
      </c>
      <c r="D14" s="66"/>
      <c r="E14" s="117"/>
      <c r="F14" s="113">
        <v>40</v>
      </c>
      <c r="G14" s="1">
        <f t="shared" si="0"/>
        <v>0</v>
      </c>
      <c r="H14" s="66"/>
      <c r="I14" s="67"/>
      <c r="J14" s="107"/>
      <c r="K14" s="108">
        <f t="shared" si="1"/>
        <v>0</v>
      </c>
      <c r="L14" s="66"/>
      <c r="M14" s="70" t="s">
        <v>44</v>
      </c>
      <c r="N14" s="71">
        <f t="shared" ref="N14:N35" si="2">IF(M14="x",G14+K14,"")</f>
        <v>0</v>
      </c>
      <c r="O14" s="70" t="s">
        <v>44</v>
      </c>
      <c r="P14" s="68">
        <f t="shared" ref="P14:P35" si="3">IF(O14="x",G14+K14,"")</f>
        <v>0</v>
      </c>
      <c r="Q14" s="70" t="s">
        <v>44</v>
      </c>
      <c r="R14" s="68">
        <f t="shared" ref="R14:R35" si="4">IF(Q14="x",G14+K14,"")</f>
        <v>0</v>
      </c>
      <c r="S14" s="70" t="s">
        <v>44</v>
      </c>
      <c r="T14" s="68">
        <f t="shared" ref="T14:T35" si="5">IF(S14="x",G14+K14,"")</f>
        <v>0</v>
      </c>
      <c r="U14" s="70" t="s">
        <v>44</v>
      </c>
      <c r="V14" s="68">
        <f t="shared" ref="V14:V35" si="6">IF(U14="x",G14+K14,"")</f>
        <v>0</v>
      </c>
      <c r="W14" s="70" t="s">
        <v>44</v>
      </c>
      <c r="X14" s="68">
        <f t="shared" ref="X14:X35" si="7">IF(W14="x",G14+K14,"")</f>
        <v>0</v>
      </c>
      <c r="Y14" s="70" t="s">
        <v>44</v>
      </c>
      <c r="Z14" s="68">
        <f t="shared" ref="Z14:Z35" si="8">IF(Y14="x",G14+K14,"")</f>
        <v>0</v>
      </c>
      <c r="AA14" s="70" t="s">
        <v>44</v>
      </c>
      <c r="AB14" s="68">
        <f t="shared" ref="AB14:AB35" si="9">IF(AA14="x",G14+K14,"")</f>
        <v>0</v>
      </c>
      <c r="AC14" s="70" t="s">
        <v>44</v>
      </c>
      <c r="AD14" s="68">
        <f t="shared" ref="AD14:AD35" si="10">IF(AC14="x",G14+K14,"")</f>
        <v>0</v>
      </c>
      <c r="AE14" s="70" t="s">
        <v>44</v>
      </c>
      <c r="AF14" s="68">
        <f t="shared" ref="AF14:AF35" si="11">IF(AE14="x",G14+K14,"")</f>
        <v>0</v>
      </c>
      <c r="AG14" s="70" t="s">
        <v>44</v>
      </c>
      <c r="AH14" s="68">
        <f t="shared" ref="AH14:AH35" si="12">IF(AG14="x",G14+K14,"")</f>
        <v>0</v>
      </c>
      <c r="AI14" s="70" t="s">
        <v>44</v>
      </c>
      <c r="AJ14" s="68">
        <f t="shared" ref="AJ14:AJ35" si="13">IF(AI14="x",G14+K14,"")</f>
        <v>0</v>
      </c>
      <c r="AK14" s="70" t="s">
        <v>44</v>
      </c>
      <c r="AL14" s="68">
        <f t="shared" ref="AL14:AL35" si="14">IF(AK14="x",G14+K14,"")</f>
        <v>0</v>
      </c>
      <c r="AM14" s="70" t="s">
        <v>44</v>
      </c>
      <c r="AN14" s="68">
        <f t="shared" ref="AN14:AN35" si="15">IF(AM14="x",G14+K14,"")</f>
        <v>0</v>
      </c>
      <c r="AO14" s="70" t="s">
        <v>44</v>
      </c>
      <c r="AP14" s="5">
        <f t="shared" ref="AP14:AP35" si="16">IF(AO14="x",G14+K14,"")</f>
        <v>0</v>
      </c>
      <c r="AQ14" s="66"/>
    </row>
    <row r="15" spans="1:43" x14ac:dyDescent="0.3">
      <c r="A15" s="63" t="s">
        <v>3</v>
      </c>
      <c r="B15" s="64"/>
      <c r="C15" s="72">
        <v>1</v>
      </c>
      <c r="D15" s="66"/>
      <c r="E15" s="117"/>
      <c r="F15" s="113">
        <v>40</v>
      </c>
      <c r="G15" s="1">
        <f>F15*E15</f>
        <v>0</v>
      </c>
      <c r="H15" s="66"/>
      <c r="I15" s="67"/>
      <c r="J15" s="107"/>
      <c r="K15" s="107">
        <f>J15*I15</f>
        <v>0</v>
      </c>
      <c r="L15" s="66"/>
      <c r="M15" s="72" t="s">
        <v>44</v>
      </c>
      <c r="N15" s="68">
        <f t="shared" si="2"/>
        <v>0</v>
      </c>
      <c r="O15" s="72" t="s">
        <v>44</v>
      </c>
      <c r="P15" s="68">
        <f t="shared" si="3"/>
        <v>0</v>
      </c>
      <c r="Q15" s="72" t="s">
        <v>44</v>
      </c>
      <c r="R15" s="68">
        <f t="shared" si="4"/>
        <v>0</v>
      </c>
      <c r="S15" s="72" t="s">
        <v>44</v>
      </c>
      <c r="T15" s="68">
        <f t="shared" si="5"/>
        <v>0</v>
      </c>
      <c r="U15" s="72" t="s">
        <v>44</v>
      </c>
      <c r="V15" s="68">
        <f t="shared" si="6"/>
        <v>0</v>
      </c>
      <c r="W15" s="72" t="s">
        <v>44</v>
      </c>
      <c r="X15" s="68">
        <f t="shared" si="7"/>
        <v>0</v>
      </c>
      <c r="Y15" s="72" t="s">
        <v>44</v>
      </c>
      <c r="Z15" s="68">
        <f t="shared" si="8"/>
        <v>0</v>
      </c>
      <c r="AA15" s="72" t="s">
        <v>44</v>
      </c>
      <c r="AB15" s="68">
        <f t="shared" si="9"/>
        <v>0</v>
      </c>
      <c r="AC15" s="72" t="s">
        <v>44</v>
      </c>
      <c r="AD15" s="68">
        <f t="shared" si="10"/>
        <v>0</v>
      </c>
      <c r="AE15" s="72" t="s">
        <v>44</v>
      </c>
      <c r="AF15" s="68">
        <f t="shared" si="11"/>
        <v>0</v>
      </c>
      <c r="AG15" s="72" t="s">
        <v>44</v>
      </c>
      <c r="AH15" s="68">
        <f t="shared" si="12"/>
        <v>0</v>
      </c>
      <c r="AI15" s="72" t="s">
        <v>44</v>
      </c>
      <c r="AJ15" s="68">
        <f t="shared" si="13"/>
        <v>0</v>
      </c>
      <c r="AK15" s="72" t="s">
        <v>44</v>
      </c>
      <c r="AL15" s="68">
        <f t="shared" si="14"/>
        <v>0</v>
      </c>
      <c r="AM15" s="72" t="s">
        <v>44</v>
      </c>
      <c r="AN15" s="68">
        <f t="shared" si="15"/>
        <v>0</v>
      </c>
      <c r="AO15" s="72" t="s">
        <v>44</v>
      </c>
      <c r="AP15" s="5">
        <f t="shared" si="16"/>
        <v>0</v>
      </c>
      <c r="AQ15" s="66"/>
    </row>
    <row r="16" spans="1:43" x14ac:dyDescent="0.3">
      <c r="A16" s="114" t="s">
        <v>4</v>
      </c>
      <c r="B16" s="64"/>
      <c r="C16" s="72">
        <v>1</v>
      </c>
      <c r="D16" s="66"/>
      <c r="E16" s="117"/>
      <c r="F16" s="113">
        <v>40</v>
      </c>
      <c r="G16" s="1">
        <f t="shared" ref="G16:G52" si="17">F16*E16</f>
        <v>0</v>
      </c>
      <c r="H16" s="66"/>
      <c r="I16" s="118"/>
      <c r="J16" s="113">
        <v>2.12</v>
      </c>
      <c r="K16" s="108">
        <f>J16*I16</f>
        <v>0</v>
      </c>
      <c r="L16" s="66"/>
      <c r="M16" s="70" t="s">
        <v>44</v>
      </c>
      <c r="N16" s="68">
        <f t="shared" si="2"/>
        <v>0</v>
      </c>
      <c r="O16" s="70" t="s">
        <v>44</v>
      </c>
      <c r="P16" s="68">
        <f t="shared" si="3"/>
        <v>0</v>
      </c>
      <c r="Q16" s="70" t="s">
        <v>44</v>
      </c>
      <c r="R16" s="68">
        <f t="shared" si="4"/>
        <v>0</v>
      </c>
      <c r="S16" s="70" t="s">
        <v>44</v>
      </c>
      <c r="T16" s="68">
        <f t="shared" si="5"/>
        <v>0</v>
      </c>
      <c r="U16" s="70" t="s">
        <v>44</v>
      </c>
      <c r="V16" s="68">
        <f t="shared" si="6"/>
        <v>0</v>
      </c>
      <c r="W16" s="70" t="s">
        <v>44</v>
      </c>
      <c r="X16" s="68">
        <f t="shared" si="7"/>
        <v>0</v>
      </c>
      <c r="Y16" s="70" t="s">
        <v>44</v>
      </c>
      <c r="Z16" s="68">
        <f t="shared" si="8"/>
        <v>0</v>
      </c>
      <c r="AA16" s="70" t="s">
        <v>44</v>
      </c>
      <c r="AB16" s="68">
        <f t="shared" si="9"/>
        <v>0</v>
      </c>
      <c r="AC16" s="70" t="s">
        <v>44</v>
      </c>
      <c r="AD16" s="68">
        <f t="shared" si="10"/>
        <v>0</v>
      </c>
      <c r="AE16" s="70" t="s">
        <v>44</v>
      </c>
      <c r="AF16" s="68">
        <f t="shared" si="11"/>
        <v>0</v>
      </c>
      <c r="AG16" s="70" t="s">
        <v>44</v>
      </c>
      <c r="AH16" s="68">
        <f t="shared" si="12"/>
        <v>0</v>
      </c>
      <c r="AI16" s="70" t="s">
        <v>44</v>
      </c>
      <c r="AJ16" s="68">
        <f t="shared" si="13"/>
        <v>0</v>
      </c>
      <c r="AK16" s="70" t="s">
        <v>44</v>
      </c>
      <c r="AL16" s="68">
        <f t="shared" si="14"/>
        <v>0</v>
      </c>
      <c r="AM16" s="70" t="s">
        <v>44</v>
      </c>
      <c r="AN16" s="68">
        <f t="shared" si="15"/>
        <v>0</v>
      </c>
      <c r="AO16" s="70" t="s">
        <v>44</v>
      </c>
      <c r="AP16" s="5">
        <f t="shared" si="16"/>
        <v>0</v>
      </c>
      <c r="AQ16" s="66"/>
    </row>
    <row r="17" spans="1:43" x14ac:dyDescent="0.3">
      <c r="A17" s="63" t="s">
        <v>5</v>
      </c>
      <c r="B17" s="64"/>
      <c r="C17" s="72">
        <v>1</v>
      </c>
      <c r="D17" s="66"/>
      <c r="E17" s="117"/>
      <c r="F17" s="113">
        <v>40</v>
      </c>
      <c r="G17" s="1">
        <f t="shared" si="17"/>
        <v>0</v>
      </c>
      <c r="H17" s="66"/>
      <c r="I17" s="67"/>
      <c r="J17" s="107"/>
      <c r="K17" s="107">
        <f t="shared" ref="K17:K52" si="18">J17*I17</f>
        <v>0</v>
      </c>
      <c r="L17" s="66"/>
      <c r="M17" s="65" t="s">
        <v>44</v>
      </c>
      <c r="N17" s="5">
        <f t="shared" si="2"/>
        <v>0</v>
      </c>
      <c r="O17" s="65" t="s">
        <v>44</v>
      </c>
      <c r="P17" s="5">
        <f t="shared" si="3"/>
        <v>0</v>
      </c>
      <c r="Q17" s="65" t="s">
        <v>44</v>
      </c>
      <c r="R17" s="5">
        <f t="shared" si="4"/>
        <v>0</v>
      </c>
      <c r="S17" s="65" t="s">
        <v>44</v>
      </c>
      <c r="T17" s="5">
        <f t="shared" si="5"/>
        <v>0</v>
      </c>
      <c r="U17" s="65" t="s">
        <v>44</v>
      </c>
      <c r="V17" s="5">
        <f t="shared" si="6"/>
        <v>0</v>
      </c>
      <c r="W17" s="65" t="s">
        <v>44</v>
      </c>
      <c r="X17" s="5">
        <f t="shared" si="7"/>
        <v>0</v>
      </c>
      <c r="Y17" s="65" t="s">
        <v>44</v>
      </c>
      <c r="Z17" s="5">
        <f t="shared" si="8"/>
        <v>0</v>
      </c>
      <c r="AA17" s="65" t="s">
        <v>44</v>
      </c>
      <c r="AB17" s="5">
        <f t="shared" si="9"/>
        <v>0</v>
      </c>
      <c r="AC17" s="65" t="s">
        <v>44</v>
      </c>
      <c r="AD17" s="5">
        <f t="shared" si="10"/>
        <v>0</v>
      </c>
      <c r="AE17" s="65" t="s">
        <v>44</v>
      </c>
      <c r="AF17" s="5">
        <f t="shared" si="11"/>
        <v>0</v>
      </c>
      <c r="AG17" s="65" t="s">
        <v>44</v>
      </c>
      <c r="AH17" s="5">
        <f t="shared" si="12"/>
        <v>0</v>
      </c>
      <c r="AI17" s="65" t="s">
        <v>44</v>
      </c>
      <c r="AJ17" s="5">
        <f t="shared" si="13"/>
        <v>0</v>
      </c>
      <c r="AK17" s="65" t="s">
        <v>44</v>
      </c>
      <c r="AL17" s="5">
        <f t="shared" si="14"/>
        <v>0</v>
      </c>
      <c r="AM17" s="65" t="s">
        <v>44</v>
      </c>
      <c r="AN17" s="5">
        <f t="shared" si="15"/>
        <v>0</v>
      </c>
      <c r="AO17" s="65" t="s">
        <v>44</v>
      </c>
      <c r="AP17" s="5">
        <f t="shared" si="16"/>
        <v>0</v>
      </c>
      <c r="AQ17" s="66"/>
    </row>
    <row r="18" spans="1:43" x14ac:dyDescent="0.3">
      <c r="A18" s="114" t="s">
        <v>6</v>
      </c>
      <c r="B18" s="64"/>
      <c r="C18" s="117"/>
      <c r="D18" s="66"/>
      <c r="E18" s="117"/>
      <c r="F18" s="113">
        <v>40</v>
      </c>
      <c r="G18" s="1">
        <f t="shared" si="17"/>
        <v>0</v>
      </c>
      <c r="H18" s="66"/>
      <c r="I18" s="118"/>
      <c r="J18" s="113">
        <v>3.97</v>
      </c>
      <c r="K18" s="108">
        <f t="shared" si="18"/>
        <v>0</v>
      </c>
      <c r="L18" s="66"/>
      <c r="M18" s="120"/>
      <c r="N18" s="121" t="str">
        <f t="shared" si="2"/>
        <v/>
      </c>
      <c r="O18" s="120"/>
      <c r="P18" s="121" t="str">
        <f t="shared" si="3"/>
        <v/>
      </c>
      <c r="Q18" s="120"/>
      <c r="R18" s="121" t="str">
        <f t="shared" si="4"/>
        <v/>
      </c>
      <c r="S18" s="120"/>
      <c r="T18" s="121" t="str">
        <f t="shared" si="5"/>
        <v/>
      </c>
      <c r="U18" s="120"/>
      <c r="V18" s="121" t="str">
        <f t="shared" si="6"/>
        <v/>
      </c>
      <c r="W18" s="120"/>
      <c r="X18" s="121" t="str">
        <f t="shared" si="7"/>
        <v/>
      </c>
      <c r="Y18" s="120"/>
      <c r="Z18" s="121" t="str">
        <f t="shared" si="8"/>
        <v/>
      </c>
      <c r="AA18" s="120"/>
      <c r="AB18" s="121" t="str">
        <f t="shared" si="9"/>
        <v/>
      </c>
      <c r="AC18" s="120"/>
      <c r="AD18" s="121" t="str">
        <f t="shared" si="10"/>
        <v/>
      </c>
      <c r="AE18" s="120"/>
      <c r="AF18" s="121" t="str">
        <f t="shared" si="11"/>
        <v/>
      </c>
      <c r="AG18" s="120"/>
      <c r="AH18" s="121" t="str">
        <f t="shared" si="12"/>
        <v/>
      </c>
      <c r="AI18" s="120"/>
      <c r="AJ18" s="121" t="str">
        <f t="shared" si="13"/>
        <v/>
      </c>
      <c r="AK18" s="120"/>
      <c r="AL18" s="121" t="str">
        <f t="shared" si="14"/>
        <v/>
      </c>
      <c r="AM18" s="120"/>
      <c r="AN18" s="121" t="str">
        <f t="shared" si="15"/>
        <v/>
      </c>
      <c r="AO18" s="120"/>
      <c r="AP18" s="5" t="str">
        <f t="shared" si="16"/>
        <v/>
      </c>
      <c r="AQ18" s="66"/>
    </row>
    <row r="19" spans="1:43" x14ac:dyDescent="0.3">
      <c r="A19" s="63" t="s">
        <v>8</v>
      </c>
      <c r="B19" s="64"/>
      <c r="C19" s="117"/>
      <c r="D19" s="66"/>
      <c r="E19" s="117"/>
      <c r="F19" s="113">
        <v>40</v>
      </c>
      <c r="G19" s="1">
        <f t="shared" si="17"/>
        <v>0</v>
      </c>
      <c r="H19" s="66"/>
      <c r="I19" s="117"/>
      <c r="J19" s="119"/>
      <c r="K19" s="107">
        <f t="shared" si="18"/>
        <v>0</v>
      </c>
      <c r="L19" s="66"/>
      <c r="M19" s="122"/>
      <c r="N19" s="121" t="str">
        <f t="shared" si="2"/>
        <v/>
      </c>
      <c r="O19" s="122"/>
      <c r="P19" s="121" t="str">
        <f t="shared" si="3"/>
        <v/>
      </c>
      <c r="Q19" s="122"/>
      <c r="R19" s="121" t="str">
        <f t="shared" si="4"/>
        <v/>
      </c>
      <c r="S19" s="122"/>
      <c r="T19" s="121" t="str">
        <f t="shared" si="5"/>
        <v/>
      </c>
      <c r="U19" s="122"/>
      <c r="V19" s="121" t="str">
        <f t="shared" si="6"/>
        <v/>
      </c>
      <c r="W19" s="122"/>
      <c r="X19" s="121" t="str">
        <f t="shared" si="7"/>
        <v/>
      </c>
      <c r="Y19" s="122"/>
      <c r="Z19" s="121" t="str">
        <f t="shared" si="8"/>
        <v/>
      </c>
      <c r="AA19" s="122"/>
      <c r="AB19" s="121" t="str">
        <f t="shared" si="9"/>
        <v/>
      </c>
      <c r="AC19" s="122"/>
      <c r="AD19" s="121" t="str">
        <f t="shared" si="10"/>
        <v/>
      </c>
      <c r="AE19" s="122"/>
      <c r="AF19" s="121" t="str">
        <f t="shared" si="11"/>
        <v/>
      </c>
      <c r="AG19" s="122"/>
      <c r="AH19" s="121" t="str">
        <f t="shared" si="12"/>
        <v/>
      </c>
      <c r="AI19" s="122"/>
      <c r="AJ19" s="121" t="str">
        <f t="shared" si="13"/>
        <v/>
      </c>
      <c r="AK19" s="122"/>
      <c r="AL19" s="121" t="str">
        <f t="shared" si="14"/>
        <v/>
      </c>
      <c r="AM19" s="122"/>
      <c r="AN19" s="121" t="str">
        <f t="shared" si="15"/>
        <v/>
      </c>
      <c r="AO19" s="122"/>
      <c r="AP19" s="5" t="str">
        <f t="shared" si="16"/>
        <v/>
      </c>
      <c r="AQ19" s="66"/>
    </row>
    <row r="20" spans="1:43" x14ac:dyDescent="0.3">
      <c r="A20" s="114" t="s">
        <v>9</v>
      </c>
      <c r="B20" s="64"/>
      <c r="C20" s="117"/>
      <c r="D20" s="66"/>
      <c r="E20" s="117"/>
      <c r="F20" s="113">
        <v>40</v>
      </c>
      <c r="G20" s="2">
        <f t="shared" si="17"/>
        <v>0</v>
      </c>
      <c r="H20" s="66"/>
      <c r="I20" s="67"/>
      <c r="J20" s="107"/>
      <c r="K20" s="107">
        <f t="shared" si="18"/>
        <v>0</v>
      </c>
      <c r="L20" s="66"/>
      <c r="M20" s="120"/>
      <c r="N20" s="121" t="str">
        <f t="shared" si="2"/>
        <v/>
      </c>
      <c r="O20" s="120"/>
      <c r="P20" s="121" t="str">
        <f t="shared" si="3"/>
        <v/>
      </c>
      <c r="Q20" s="120"/>
      <c r="R20" s="121" t="str">
        <f t="shared" si="4"/>
        <v/>
      </c>
      <c r="S20" s="120"/>
      <c r="T20" s="121" t="str">
        <f t="shared" si="5"/>
        <v/>
      </c>
      <c r="U20" s="120"/>
      <c r="V20" s="121" t="str">
        <f t="shared" si="6"/>
        <v/>
      </c>
      <c r="W20" s="120"/>
      <c r="X20" s="121" t="str">
        <f t="shared" si="7"/>
        <v/>
      </c>
      <c r="Y20" s="120"/>
      <c r="Z20" s="121" t="str">
        <f t="shared" si="8"/>
        <v/>
      </c>
      <c r="AA20" s="120"/>
      <c r="AB20" s="121" t="str">
        <f t="shared" si="9"/>
        <v/>
      </c>
      <c r="AC20" s="120"/>
      <c r="AD20" s="121" t="str">
        <f t="shared" si="10"/>
        <v/>
      </c>
      <c r="AE20" s="120"/>
      <c r="AF20" s="121" t="str">
        <f t="shared" si="11"/>
        <v/>
      </c>
      <c r="AG20" s="120"/>
      <c r="AH20" s="121" t="str">
        <f t="shared" si="12"/>
        <v/>
      </c>
      <c r="AI20" s="120"/>
      <c r="AJ20" s="121" t="str">
        <f t="shared" si="13"/>
        <v/>
      </c>
      <c r="AK20" s="120"/>
      <c r="AL20" s="121" t="str">
        <f t="shared" si="14"/>
        <v/>
      </c>
      <c r="AM20" s="120"/>
      <c r="AN20" s="121" t="str">
        <f t="shared" si="15"/>
        <v/>
      </c>
      <c r="AO20" s="120"/>
      <c r="AP20" s="5" t="str">
        <f t="shared" si="16"/>
        <v/>
      </c>
      <c r="AQ20" s="66"/>
    </row>
    <row r="21" spans="1:43" x14ac:dyDescent="0.3">
      <c r="A21" s="63" t="s">
        <v>10</v>
      </c>
      <c r="B21" s="64"/>
      <c r="C21" s="117"/>
      <c r="D21" s="66"/>
      <c r="E21" s="117"/>
      <c r="F21" s="113">
        <v>40</v>
      </c>
      <c r="G21" s="1">
        <f t="shared" si="17"/>
        <v>0</v>
      </c>
      <c r="H21" s="66"/>
      <c r="I21" s="117"/>
      <c r="J21" s="119"/>
      <c r="K21" s="107">
        <f t="shared" si="18"/>
        <v>0</v>
      </c>
      <c r="L21" s="66"/>
      <c r="M21" s="122"/>
      <c r="N21" s="121" t="str">
        <f t="shared" si="2"/>
        <v/>
      </c>
      <c r="O21" s="122"/>
      <c r="P21" s="121" t="str">
        <f t="shared" si="3"/>
        <v/>
      </c>
      <c r="Q21" s="122"/>
      <c r="R21" s="121" t="str">
        <f t="shared" si="4"/>
        <v/>
      </c>
      <c r="S21" s="122"/>
      <c r="T21" s="121" t="str">
        <f t="shared" si="5"/>
        <v/>
      </c>
      <c r="U21" s="122"/>
      <c r="V21" s="121" t="str">
        <f t="shared" si="6"/>
        <v/>
      </c>
      <c r="W21" s="122"/>
      <c r="X21" s="121" t="str">
        <f t="shared" si="7"/>
        <v/>
      </c>
      <c r="Y21" s="122"/>
      <c r="Z21" s="121" t="str">
        <f t="shared" si="8"/>
        <v/>
      </c>
      <c r="AA21" s="122"/>
      <c r="AB21" s="121" t="str">
        <f t="shared" si="9"/>
        <v/>
      </c>
      <c r="AC21" s="122"/>
      <c r="AD21" s="121" t="str">
        <f t="shared" si="10"/>
        <v/>
      </c>
      <c r="AE21" s="122"/>
      <c r="AF21" s="121" t="str">
        <f t="shared" si="11"/>
        <v/>
      </c>
      <c r="AG21" s="122"/>
      <c r="AH21" s="121" t="str">
        <f t="shared" si="12"/>
        <v/>
      </c>
      <c r="AI21" s="122"/>
      <c r="AJ21" s="121" t="str">
        <f t="shared" si="13"/>
        <v/>
      </c>
      <c r="AK21" s="122"/>
      <c r="AL21" s="121" t="str">
        <f t="shared" si="14"/>
        <v/>
      </c>
      <c r="AM21" s="122"/>
      <c r="AN21" s="121" t="str">
        <f t="shared" si="15"/>
        <v/>
      </c>
      <c r="AO21" s="122"/>
      <c r="AP21" s="5" t="str">
        <f t="shared" si="16"/>
        <v/>
      </c>
      <c r="AQ21" s="66"/>
    </row>
    <row r="22" spans="1:43" x14ac:dyDescent="0.3">
      <c r="A22" s="114" t="s">
        <v>11</v>
      </c>
      <c r="B22" s="64"/>
      <c r="C22" s="117"/>
      <c r="D22" s="66"/>
      <c r="E22" s="117"/>
      <c r="F22" s="113">
        <v>40</v>
      </c>
      <c r="G22" s="1">
        <f t="shared" si="17"/>
        <v>0</v>
      </c>
      <c r="H22" s="66" t="s">
        <v>7</v>
      </c>
      <c r="I22" s="117"/>
      <c r="J22" s="116"/>
      <c r="K22" s="108">
        <f t="shared" si="18"/>
        <v>0</v>
      </c>
      <c r="L22" s="66"/>
      <c r="M22" s="120"/>
      <c r="N22" s="121" t="str">
        <f t="shared" si="2"/>
        <v/>
      </c>
      <c r="O22" s="120"/>
      <c r="P22" s="121" t="str">
        <f t="shared" si="3"/>
        <v/>
      </c>
      <c r="Q22" s="120"/>
      <c r="R22" s="121" t="str">
        <f t="shared" si="4"/>
        <v/>
      </c>
      <c r="S22" s="120"/>
      <c r="T22" s="121" t="str">
        <f t="shared" si="5"/>
        <v/>
      </c>
      <c r="U22" s="120"/>
      <c r="V22" s="121" t="str">
        <f t="shared" si="6"/>
        <v/>
      </c>
      <c r="W22" s="120"/>
      <c r="X22" s="121" t="str">
        <f t="shared" si="7"/>
        <v/>
      </c>
      <c r="Y22" s="120"/>
      <c r="Z22" s="121" t="str">
        <f t="shared" si="8"/>
        <v/>
      </c>
      <c r="AA22" s="120"/>
      <c r="AB22" s="121" t="str">
        <f t="shared" si="9"/>
        <v/>
      </c>
      <c r="AC22" s="120"/>
      <c r="AD22" s="121" t="str">
        <f t="shared" si="10"/>
        <v/>
      </c>
      <c r="AE22" s="120"/>
      <c r="AF22" s="121" t="str">
        <f t="shared" si="11"/>
        <v/>
      </c>
      <c r="AG22" s="120"/>
      <c r="AH22" s="121" t="str">
        <f t="shared" si="12"/>
        <v/>
      </c>
      <c r="AI22" s="120"/>
      <c r="AJ22" s="121" t="str">
        <f t="shared" si="13"/>
        <v/>
      </c>
      <c r="AK22" s="120"/>
      <c r="AL22" s="121" t="str">
        <f t="shared" si="14"/>
        <v/>
      </c>
      <c r="AM22" s="120"/>
      <c r="AN22" s="121" t="str">
        <f t="shared" si="15"/>
        <v/>
      </c>
      <c r="AO22" s="120"/>
      <c r="AP22" s="5" t="str">
        <f t="shared" si="16"/>
        <v/>
      </c>
      <c r="AQ22" s="66"/>
    </row>
    <row r="23" spans="1:43" x14ac:dyDescent="0.3">
      <c r="A23" s="63" t="s">
        <v>12</v>
      </c>
      <c r="B23" s="64"/>
      <c r="C23" s="117"/>
      <c r="D23" s="66"/>
      <c r="E23" s="117"/>
      <c r="F23" s="113">
        <v>40</v>
      </c>
      <c r="G23" s="1">
        <f t="shared" si="17"/>
        <v>0</v>
      </c>
      <c r="H23" s="66"/>
      <c r="I23" s="117"/>
      <c r="J23" s="119"/>
      <c r="K23" s="107">
        <f t="shared" si="18"/>
        <v>0</v>
      </c>
      <c r="L23" s="66"/>
      <c r="M23" s="122"/>
      <c r="N23" s="121" t="str">
        <f t="shared" si="2"/>
        <v/>
      </c>
      <c r="O23" s="122"/>
      <c r="P23" s="121" t="str">
        <f t="shared" si="3"/>
        <v/>
      </c>
      <c r="Q23" s="122"/>
      <c r="R23" s="121" t="str">
        <f t="shared" si="4"/>
        <v/>
      </c>
      <c r="S23" s="122"/>
      <c r="T23" s="121" t="str">
        <f t="shared" si="5"/>
        <v/>
      </c>
      <c r="U23" s="122"/>
      <c r="V23" s="121" t="str">
        <f t="shared" si="6"/>
        <v/>
      </c>
      <c r="W23" s="122"/>
      <c r="X23" s="121" t="str">
        <f t="shared" si="7"/>
        <v/>
      </c>
      <c r="Y23" s="122"/>
      <c r="Z23" s="121" t="str">
        <f t="shared" si="8"/>
        <v/>
      </c>
      <c r="AA23" s="122"/>
      <c r="AB23" s="121" t="str">
        <f t="shared" si="9"/>
        <v/>
      </c>
      <c r="AC23" s="122"/>
      <c r="AD23" s="121" t="str">
        <f t="shared" si="10"/>
        <v/>
      </c>
      <c r="AE23" s="122"/>
      <c r="AF23" s="121" t="str">
        <f t="shared" si="11"/>
        <v/>
      </c>
      <c r="AG23" s="122"/>
      <c r="AH23" s="121" t="str">
        <f t="shared" si="12"/>
        <v/>
      </c>
      <c r="AI23" s="122"/>
      <c r="AJ23" s="121" t="str">
        <f t="shared" si="13"/>
        <v/>
      </c>
      <c r="AK23" s="122"/>
      <c r="AL23" s="121" t="str">
        <f t="shared" si="14"/>
        <v/>
      </c>
      <c r="AM23" s="122"/>
      <c r="AN23" s="121" t="str">
        <f t="shared" si="15"/>
        <v/>
      </c>
      <c r="AO23" s="122"/>
      <c r="AP23" s="5" t="str">
        <f t="shared" si="16"/>
        <v/>
      </c>
      <c r="AQ23" s="66"/>
    </row>
    <row r="24" spans="1:43" x14ac:dyDescent="0.3">
      <c r="A24" s="114" t="s">
        <v>13</v>
      </c>
      <c r="B24" s="64"/>
      <c r="C24" s="117"/>
      <c r="D24" s="66"/>
      <c r="E24" s="117"/>
      <c r="F24" s="113">
        <v>40</v>
      </c>
      <c r="G24" s="1">
        <f t="shared" si="17"/>
        <v>0</v>
      </c>
      <c r="H24" s="66"/>
      <c r="I24" s="117"/>
      <c r="J24" s="116"/>
      <c r="K24" s="108">
        <f t="shared" si="18"/>
        <v>0</v>
      </c>
      <c r="L24" s="66"/>
      <c r="M24" s="120"/>
      <c r="N24" s="121" t="str">
        <f t="shared" si="2"/>
        <v/>
      </c>
      <c r="O24" s="120"/>
      <c r="P24" s="121" t="str">
        <f t="shared" si="3"/>
        <v/>
      </c>
      <c r="Q24" s="120"/>
      <c r="R24" s="121" t="str">
        <f t="shared" si="4"/>
        <v/>
      </c>
      <c r="S24" s="120"/>
      <c r="T24" s="121" t="str">
        <f t="shared" si="5"/>
        <v/>
      </c>
      <c r="U24" s="120"/>
      <c r="V24" s="121" t="str">
        <f t="shared" si="6"/>
        <v/>
      </c>
      <c r="W24" s="120"/>
      <c r="X24" s="121" t="str">
        <f t="shared" si="7"/>
        <v/>
      </c>
      <c r="Y24" s="120"/>
      <c r="Z24" s="121" t="str">
        <f t="shared" si="8"/>
        <v/>
      </c>
      <c r="AA24" s="120"/>
      <c r="AB24" s="121" t="str">
        <f t="shared" si="9"/>
        <v/>
      </c>
      <c r="AC24" s="120"/>
      <c r="AD24" s="121" t="str">
        <f t="shared" si="10"/>
        <v/>
      </c>
      <c r="AE24" s="120"/>
      <c r="AF24" s="121" t="str">
        <f t="shared" si="11"/>
        <v/>
      </c>
      <c r="AG24" s="120"/>
      <c r="AH24" s="121" t="str">
        <f t="shared" si="12"/>
        <v/>
      </c>
      <c r="AI24" s="120"/>
      <c r="AJ24" s="121" t="str">
        <f t="shared" si="13"/>
        <v/>
      </c>
      <c r="AK24" s="120"/>
      <c r="AL24" s="121" t="str">
        <f t="shared" si="14"/>
        <v/>
      </c>
      <c r="AM24" s="120"/>
      <c r="AN24" s="121" t="str">
        <f t="shared" si="15"/>
        <v/>
      </c>
      <c r="AO24" s="120"/>
      <c r="AP24" s="5" t="str">
        <f t="shared" si="16"/>
        <v/>
      </c>
      <c r="AQ24" s="66"/>
    </row>
    <row r="25" spans="1:43" x14ac:dyDescent="0.3">
      <c r="A25" s="63" t="s">
        <v>14</v>
      </c>
      <c r="B25" s="64"/>
      <c r="C25" s="65">
        <v>1</v>
      </c>
      <c r="D25" s="66"/>
      <c r="E25" s="117"/>
      <c r="F25" s="113">
        <v>40</v>
      </c>
      <c r="G25" s="1">
        <f t="shared" si="17"/>
        <v>0</v>
      </c>
      <c r="H25" s="66"/>
      <c r="I25" s="67"/>
      <c r="J25" s="107"/>
      <c r="K25" s="107">
        <f t="shared" si="18"/>
        <v>0</v>
      </c>
      <c r="L25" s="66"/>
      <c r="M25" s="65" t="s">
        <v>44</v>
      </c>
      <c r="N25" s="5">
        <f t="shared" si="2"/>
        <v>0</v>
      </c>
      <c r="O25" s="65" t="s">
        <v>44</v>
      </c>
      <c r="P25" s="5">
        <f t="shared" si="3"/>
        <v>0</v>
      </c>
      <c r="Q25" s="65" t="s">
        <v>44</v>
      </c>
      <c r="R25" s="5">
        <f t="shared" si="4"/>
        <v>0</v>
      </c>
      <c r="S25" s="65" t="s">
        <v>44</v>
      </c>
      <c r="T25" s="5">
        <f t="shared" si="5"/>
        <v>0</v>
      </c>
      <c r="U25" s="65" t="s">
        <v>44</v>
      </c>
      <c r="V25" s="5">
        <f t="shared" si="6"/>
        <v>0</v>
      </c>
      <c r="W25" s="65" t="s">
        <v>44</v>
      </c>
      <c r="X25" s="5">
        <f t="shared" si="7"/>
        <v>0</v>
      </c>
      <c r="Y25" s="65" t="s">
        <v>44</v>
      </c>
      <c r="Z25" s="5">
        <f t="shared" si="8"/>
        <v>0</v>
      </c>
      <c r="AA25" s="65" t="s">
        <v>44</v>
      </c>
      <c r="AB25" s="5">
        <f t="shared" si="9"/>
        <v>0</v>
      </c>
      <c r="AC25" s="65" t="s">
        <v>44</v>
      </c>
      <c r="AD25" s="5">
        <f t="shared" si="10"/>
        <v>0</v>
      </c>
      <c r="AE25" s="65" t="s">
        <v>44</v>
      </c>
      <c r="AF25" s="5">
        <f t="shared" si="11"/>
        <v>0</v>
      </c>
      <c r="AG25" s="65" t="s">
        <v>44</v>
      </c>
      <c r="AH25" s="5">
        <f t="shared" si="12"/>
        <v>0</v>
      </c>
      <c r="AI25" s="65" t="s">
        <v>44</v>
      </c>
      <c r="AJ25" s="5">
        <f t="shared" si="13"/>
        <v>0</v>
      </c>
      <c r="AK25" s="65" t="s">
        <v>44</v>
      </c>
      <c r="AL25" s="5">
        <f t="shared" si="14"/>
        <v>0</v>
      </c>
      <c r="AM25" s="65" t="s">
        <v>44</v>
      </c>
      <c r="AN25" s="5">
        <f t="shared" si="15"/>
        <v>0</v>
      </c>
      <c r="AO25" s="65" t="s">
        <v>44</v>
      </c>
      <c r="AP25" s="5">
        <f t="shared" si="16"/>
        <v>0</v>
      </c>
      <c r="AQ25" s="66"/>
    </row>
    <row r="26" spans="1:43" x14ac:dyDescent="0.3">
      <c r="A26" s="114" t="s">
        <v>15</v>
      </c>
      <c r="B26" s="64"/>
      <c r="C26" s="117"/>
      <c r="D26" s="66"/>
      <c r="E26" s="117"/>
      <c r="F26" s="113">
        <v>40</v>
      </c>
      <c r="G26" s="1">
        <f t="shared" si="17"/>
        <v>0</v>
      </c>
      <c r="H26" s="66"/>
      <c r="I26" s="117"/>
      <c r="J26" s="116"/>
      <c r="K26" s="108">
        <f t="shared" si="18"/>
        <v>0</v>
      </c>
      <c r="L26" s="66"/>
      <c r="M26" s="120"/>
      <c r="N26" s="121" t="str">
        <f t="shared" si="2"/>
        <v/>
      </c>
      <c r="O26" s="120"/>
      <c r="P26" s="121" t="str">
        <f t="shared" si="3"/>
        <v/>
      </c>
      <c r="Q26" s="120"/>
      <c r="R26" s="121" t="str">
        <f t="shared" si="4"/>
        <v/>
      </c>
      <c r="S26" s="120"/>
      <c r="T26" s="121" t="str">
        <f t="shared" si="5"/>
        <v/>
      </c>
      <c r="U26" s="120"/>
      <c r="V26" s="121" t="str">
        <f t="shared" si="6"/>
        <v/>
      </c>
      <c r="W26" s="120"/>
      <c r="X26" s="121" t="str">
        <f t="shared" si="7"/>
        <v/>
      </c>
      <c r="Y26" s="120"/>
      <c r="Z26" s="121" t="str">
        <f t="shared" si="8"/>
        <v/>
      </c>
      <c r="AA26" s="120"/>
      <c r="AB26" s="121" t="str">
        <f t="shared" si="9"/>
        <v/>
      </c>
      <c r="AC26" s="120"/>
      <c r="AD26" s="121" t="str">
        <f t="shared" si="10"/>
        <v/>
      </c>
      <c r="AE26" s="120"/>
      <c r="AF26" s="121" t="str">
        <f t="shared" si="11"/>
        <v/>
      </c>
      <c r="AG26" s="120"/>
      <c r="AH26" s="121" t="str">
        <f t="shared" si="12"/>
        <v/>
      </c>
      <c r="AI26" s="120"/>
      <c r="AJ26" s="121" t="str">
        <f t="shared" si="13"/>
        <v/>
      </c>
      <c r="AK26" s="120"/>
      <c r="AL26" s="121" t="str">
        <f t="shared" si="14"/>
        <v/>
      </c>
      <c r="AM26" s="120"/>
      <c r="AN26" s="121" t="str">
        <f t="shared" si="15"/>
        <v/>
      </c>
      <c r="AO26" s="120"/>
      <c r="AP26" s="5" t="str">
        <f t="shared" si="16"/>
        <v/>
      </c>
      <c r="AQ26" s="66"/>
    </row>
    <row r="27" spans="1:43" x14ac:dyDescent="0.3">
      <c r="A27" s="63" t="s">
        <v>16</v>
      </c>
      <c r="B27" s="64"/>
      <c r="C27" s="117"/>
      <c r="D27" s="66"/>
      <c r="E27" s="117"/>
      <c r="F27" s="113">
        <v>40</v>
      </c>
      <c r="G27" s="1">
        <f t="shared" si="17"/>
        <v>0</v>
      </c>
      <c r="H27" s="66"/>
      <c r="I27" s="117"/>
      <c r="J27" s="109">
        <v>1.95</v>
      </c>
      <c r="K27" s="107">
        <f t="shared" si="18"/>
        <v>0</v>
      </c>
      <c r="L27" s="66"/>
      <c r="M27" s="122"/>
      <c r="N27" s="121" t="str">
        <f t="shared" si="2"/>
        <v/>
      </c>
      <c r="O27" s="122"/>
      <c r="P27" s="121" t="str">
        <f t="shared" si="3"/>
        <v/>
      </c>
      <c r="Q27" s="122"/>
      <c r="R27" s="121" t="str">
        <f t="shared" si="4"/>
        <v/>
      </c>
      <c r="S27" s="122"/>
      <c r="T27" s="121" t="str">
        <f t="shared" si="5"/>
        <v/>
      </c>
      <c r="U27" s="122"/>
      <c r="V27" s="121" t="str">
        <f t="shared" si="6"/>
        <v/>
      </c>
      <c r="W27" s="122"/>
      <c r="X27" s="121" t="str">
        <f t="shared" si="7"/>
        <v/>
      </c>
      <c r="Y27" s="122"/>
      <c r="Z27" s="121" t="str">
        <f t="shared" si="8"/>
        <v/>
      </c>
      <c r="AA27" s="122"/>
      <c r="AB27" s="121" t="str">
        <f t="shared" si="9"/>
        <v/>
      </c>
      <c r="AC27" s="122"/>
      <c r="AD27" s="121" t="str">
        <f t="shared" si="10"/>
        <v/>
      </c>
      <c r="AE27" s="122"/>
      <c r="AF27" s="121" t="str">
        <f t="shared" si="11"/>
        <v/>
      </c>
      <c r="AG27" s="122"/>
      <c r="AH27" s="121" t="str">
        <f t="shared" si="12"/>
        <v/>
      </c>
      <c r="AI27" s="122"/>
      <c r="AJ27" s="121" t="str">
        <f t="shared" si="13"/>
        <v/>
      </c>
      <c r="AK27" s="122"/>
      <c r="AL27" s="121" t="str">
        <f t="shared" si="14"/>
        <v/>
      </c>
      <c r="AM27" s="122"/>
      <c r="AN27" s="121" t="str">
        <f t="shared" si="15"/>
        <v/>
      </c>
      <c r="AO27" s="122"/>
      <c r="AP27" s="5" t="str">
        <f t="shared" si="16"/>
        <v/>
      </c>
      <c r="AQ27" s="66"/>
    </row>
    <row r="28" spans="1:43" x14ac:dyDescent="0.3">
      <c r="A28" s="114" t="s">
        <v>17</v>
      </c>
      <c r="B28" s="64"/>
      <c r="C28" s="117"/>
      <c r="D28" s="66"/>
      <c r="E28" s="117"/>
      <c r="F28" s="113">
        <v>40</v>
      </c>
      <c r="G28" s="1">
        <f t="shared" si="17"/>
        <v>0</v>
      </c>
      <c r="H28" s="66"/>
      <c r="I28" s="118"/>
      <c r="J28" s="113">
        <v>6.7</v>
      </c>
      <c r="K28" s="108">
        <f t="shared" si="18"/>
        <v>0</v>
      </c>
      <c r="L28" s="66"/>
      <c r="M28" s="120"/>
      <c r="N28" s="121" t="str">
        <f t="shared" si="2"/>
        <v/>
      </c>
      <c r="O28" s="120"/>
      <c r="P28" s="121" t="str">
        <f t="shared" si="3"/>
        <v/>
      </c>
      <c r="Q28" s="120"/>
      <c r="R28" s="121" t="str">
        <f t="shared" si="4"/>
        <v/>
      </c>
      <c r="S28" s="120"/>
      <c r="T28" s="121" t="str">
        <f t="shared" si="5"/>
        <v/>
      </c>
      <c r="U28" s="120"/>
      <c r="V28" s="121" t="str">
        <f t="shared" si="6"/>
        <v/>
      </c>
      <c r="W28" s="120"/>
      <c r="X28" s="121" t="str">
        <f t="shared" si="7"/>
        <v/>
      </c>
      <c r="Y28" s="120"/>
      <c r="Z28" s="121" t="str">
        <f t="shared" si="8"/>
        <v/>
      </c>
      <c r="AA28" s="120"/>
      <c r="AB28" s="121" t="str">
        <f t="shared" si="9"/>
        <v/>
      </c>
      <c r="AC28" s="120"/>
      <c r="AD28" s="121" t="str">
        <f t="shared" si="10"/>
        <v/>
      </c>
      <c r="AE28" s="120"/>
      <c r="AF28" s="121" t="str">
        <f t="shared" si="11"/>
        <v/>
      </c>
      <c r="AG28" s="120"/>
      <c r="AH28" s="121" t="str">
        <f t="shared" si="12"/>
        <v/>
      </c>
      <c r="AI28" s="120"/>
      <c r="AJ28" s="121" t="str">
        <f t="shared" si="13"/>
        <v/>
      </c>
      <c r="AK28" s="120"/>
      <c r="AL28" s="121" t="str">
        <f t="shared" si="14"/>
        <v/>
      </c>
      <c r="AM28" s="120"/>
      <c r="AN28" s="121" t="str">
        <f t="shared" si="15"/>
        <v/>
      </c>
      <c r="AO28" s="120"/>
      <c r="AP28" s="5" t="str">
        <f t="shared" si="16"/>
        <v/>
      </c>
      <c r="AQ28" s="66"/>
    </row>
    <row r="29" spans="1:43" x14ac:dyDescent="0.3">
      <c r="A29" s="63" t="s">
        <v>50</v>
      </c>
      <c r="B29" s="64"/>
      <c r="C29" s="117"/>
      <c r="D29" s="66"/>
      <c r="E29" s="117"/>
      <c r="F29" s="113">
        <v>40</v>
      </c>
      <c r="G29" s="1">
        <f t="shared" si="17"/>
        <v>0</v>
      </c>
      <c r="H29" s="66"/>
      <c r="I29" s="117"/>
      <c r="J29" s="119"/>
      <c r="K29" s="107">
        <f t="shared" si="18"/>
        <v>0</v>
      </c>
      <c r="L29" s="66"/>
      <c r="M29" s="122"/>
      <c r="N29" s="121" t="str">
        <f t="shared" si="2"/>
        <v/>
      </c>
      <c r="O29" s="122"/>
      <c r="P29" s="121" t="str">
        <f t="shared" si="3"/>
        <v/>
      </c>
      <c r="Q29" s="122"/>
      <c r="R29" s="121" t="str">
        <f t="shared" si="4"/>
        <v/>
      </c>
      <c r="S29" s="122"/>
      <c r="T29" s="121" t="str">
        <f t="shared" si="5"/>
        <v/>
      </c>
      <c r="U29" s="122"/>
      <c r="V29" s="121" t="str">
        <f t="shared" si="6"/>
        <v/>
      </c>
      <c r="W29" s="122"/>
      <c r="X29" s="121" t="str">
        <f t="shared" si="7"/>
        <v/>
      </c>
      <c r="Y29" s="122"/>
      <c r="Z29" s="121" t="str">
        <f t="shared" si="8"/>
        <v/>
      </c>
      <c r="AA29" s="122"/>
      <c r="AB29" s="121" t="str">
        <f t="shared" si="9"/>
        <v/>
      </c>
      <c r="AC29" s="122"/>
      <c r="AD29" s="121" t="str">
        <f t="shared" si="10"/>
        <v/>
      </c>
      <c r="AE29" s="122"/>
      <c r="AF29" s="121" t="str">
        <f t="shared" si="11"/>
        <v/>
      </c>
      <c r="AG29" s="122"/>
      <c r="AH29" s="121" t="str">
        <f t="shared" si="12"/>
        <v/>
      </c>
      <c r="AI29" s="122"/>
      <c r="AJ29" s="121" t="str">
        <f t="shared" si="13"/>
        <v/>
      </c>
      <c r="AK29" s="122"/>
      <c r="AL29" s="121" t="str">
        <f t="shared" si="14"/>
        <v/>
      </c>
      <c r="AM29" s="122"/>
      <c r="AN29" s="121" t="str">
        <f t="shared" si="15"/>
        <v/>
      </c>
      <c r="AO29" s="122"/>
      <c r="AP29" s="5" t="str">
        <f t="shared" si="16"/>
        <v/>
      </c>
      <c r="AQ29" s="66"/>
    </row>
    <row r="30" spans="1:43" x14ac:dyDescent="0.3">
      <c r="A30" s="114" t="s">
        <v>18</v>
      </c>
      <c r="B30" s="64"/>
      <c r="C30" s="117"/>
      <c r="D30" s="66"/>
      <c r="E30" s="117"/>
      <c r="F30" s="113">
        <v>40</v>
      </c>
      <c r="G30" s="1">
        <f t="shared" si="17"/>
        <v>0</v>
      </c>
      <c r="H30" s="66"/>
      <c r="I30" s="118"/>
      <c r="J30" s="113">
        <v>8.06</v>
      </c>
      <c r="K30" s="108">
        <f t="shared" si="18"/>
        <v>0</v>
      </c>
      <c r="L30" s="66"/>
      <c r="M30" s="120"/>
      <c r="N30" s="121" t="str">
        <f t="shared" si="2"/>
        <v/>
      </c>
      <c r="O30" s="120"/>
      <c r="P30" s="121" t="str">
        <f t="shared" si="3"/>
        <v/>
      </c>
      <c r="Q30" s="120"/>
      <c r="R30" s="121" t="str">
        <f t="shared" si="4"/>
        <v/>
      </c>
      <c r="S30" s="120"/>
      <c r="T30" s="121" t="str">
        <f t="shared" si="5"/>
        <v/>
      </c>
      <c r="U30" s="120"/>
      <c r="V30" s="121" t="str">
        <f t="shared" si="6"/>
        <v/>
      </c>
      <c r="W30" s="120"/>
      <c r="X30" s="121" t="str">
        <f t="shared" si="7"/>
        <v/>
      </c>
      <c r="Y30" s="120"/>
      <c r="Z30" s="121" t="str">
        <f t="shared" si="8"/>
        <v/>
      </c>
      <c r="AA30" s="120"/>
      <c r="AB30" s="121" t="str">
        <f t="shared" si="9"/>
        <v/>
      </c>
      <c r="AC30" s="120"/>
      <c r="AD30" s="121" t="str">
        <f t="shared" si="10"/>
        <v/>
      </c>
      <c r="AE30" s="120"/>
      <c r="AF30" s="121" t="str">
        <f t="shared" si="11"/>
        <v/>
      </c>
      <c r="AG30" s="120"/>
      <c r="AH30" s="121" t="str">
        <f t="shared" si="12"/>
        <v/>
      </c>
      <c r="AI30" s="120"/>
      <c r="AJ30" s="121" t="str">
        <f t="shared" si="13"/>
        <v/>
      </c>
      <c r="AK30" s="120"/>
      <c r="AL30" s="121" t="str">
        <f t="shared" si="14"/>
        <v/>
      </c>
      <c r="AM30" s="120"/>
      <c r="AN30" s="121" t="str">
        <f t="shared" si="15"/>
        <v/>
      </c>
      <c r="AO30" s="120"/>
      <c r="AP30" s="5" t="str">
        <f t="shared" si="16"/>
        <v/>
      </c>
      <c r="AQ30" s="66"/>
    </row>
    <row r="31" spans="1:43" x14ac:dyDescent="0.3">
      <c r="A31" s="63" t="s">
        <v>19</v>
      </c>
      <c r="B31" s="64"/>
      <c r="C31" s="65">
        <v>1</v>
      </c>
      <c r="D31" s="66"/>
      <c r="E31" s="117"/>
      <c r="F31" s="113">
        <v>40</v>
      </c>
      <c r="G31" s="1">
        <f t="shared" si="17"/>
        <v>0</v>
      </c>
      <c r="H31" s="66"/>
      <c r="I31" s="67"/>
      <c r="J31" s="107"/>
      <c r="K31" s="107">
        <f t="shared" si="18"/>
        <v>0</v>
      </c>
      <c r="L31" s="66"/>
      <c r="M31" s="65" t="s">
        <v>44</v>
      </c>
      <c r="N31" s="5">
        <f t="shared" si="2"/>
        <v>0</v>
      </c>
      <c r="O31" s="65" t="s">
        <v>44</v>
      </c>
      <c r="P31" s="5">
        <f t="shared" si="3"/>
        <v>0</v>
      </c>
      <c r="Q31" s="65" t="s">
        <v>44</v>
      </c>
      <c r="R31" s="5">
        <f t="shared" si="4"/>
        <v>0</v>
      </c>
      <c r="S31" s="65" t="s">
        <v>44</v>
      </c>
      <c r="T31" s="5">
        <f t="shared" si="5"/>
        <v>0</v>
      </c>
      <c r="U31" s="65" t="s">
        <v>44</v>
      </c>
      <c r="V31" s="5">
        <f t="shared" si="6"/>
        <v>0</v>
      </c>
      <c r="W31" s="65" t="s">
        <v>44</v>
      </c>
      <c r="X31" s="5">
        <f t="shared" si="7"/>
        <v>0</v>
      </c>
      <c r="Y31" s="65" t="s">
        <v>44</v>
      </c>
      <c r="Z31" s="5">
        <f t="shared" si="8"/>
        <v>0</v>
      </c>
      <c r="AA31" s="65" t="s">
        <v>44</v>
      </c>
      <c r="AB31" s="5">
        <f t="shared" si="9"/>
        <v>0</v>
      </c>
      <c r="AC31" s="65" t="s">
        <v>44</v>
      </c>
      <c r="AD31" s="5">
        <f t="shared" si="10"/>
        <v>0</v>
      </c>
      <c r="AE31" s="65" t="s">
        <v>44</v>
      </c>
      <c r="AF31" s="5">
        <f t="shared" si="11"/>
        <v>0</v>
      </c>
      <c r="AG31" s="65" t="s">
        <v>44</v>
      </c>
      <c r="AH31" s="5">
        <f t="shared" si="12"/>
        <v>0</v>
      </c>
      <c r="AI31" s="65" t="s">
        <v>44</v>
      </c>
      <c r="AJ31" s="5">
        <f t="shared" si="13"/>
        <v>0</v>
      </c>
      <c r="AK31" s="65" t="s">
        <v>44</v>
      </c>
      <c r="AL31" s="5">
        <f t="shared" si="14"/>
        <v>0</v>
      </c>
      <c r="AM31" s="65" t="s">
        <v>44</v>
      </c>
      <c r="AN31" s="5">
        <f t="shared" si="15"/>
        <v>0</v>
      </c>
      <c r="AO31" s="65" t="s">
        <v>44</v>
      </c>
      <c r="AP31" s="5">
        <f t="shared" si="16"/>
        <v>0</v>
      </c>
      <c r="AQ31" s="66"/>
    </row>
    <row r="32" spans="1:43" x14ac:dyDescent="0.3">
      <c r="A32" s="114" t="s">
        <v>20</v>
      </c>
      <c r="B32" s="64"/>
      <c r="C32" s="117"/>
      <c r="D32" s="66"/>
      <c r="E32" s="117"/>
      <c r="F32" s="113">
        <v>40</v>
      </c>
      <c r="G32" s="1">
        <f t="shared" si="17"/>
        <v>0</v>
      </c>
      <c r="H32" s="66"/>
      <c r="I32" s="117"/>
      <c r="J32" s="116"/>
      <c r="K32" s="108">
        <f t="shared" si="18"/>
        <v>0</v>
      </c>
      <c r="L32" s="66"/>
      <c r="M32" s="120"/>
      <c r="N32" s="123" t="str">
        <f t="shared" si="2"/>
        <v/>
      </c>
      <c r="O32" s="120"/>
      <c r="P32" s="121" t="str">
        <f t="shared" si="3"/>
        <v/>
      </c>
      <c r="Q32" s="120"/>
      <c r="R32" s="121" t="str">
        <f t="shared" si="4"/>
        <v/>
      </c>
      <c r="S32" s="120"/>
      <c r="T32" s="121" t="str">
        <f t="shared" si="5"/>
        <v/>
      </c>
      <c r="U32" s="120"/>
      <c r="V32" s="121" t="str">
        <f t="shared" si="6"/>
        <v/>
      </c>
      <c r="W32" s="120"/>
      <c r="X32" s="121" t="str">
        <f t="shared" si="7"/>
        <v/>
      </c>
      <c r="Y32" s="120"/>
      <c r="Z32" s="121" t="str">
        <f t="shared" si="8"/>
        <v/>
      </c>
      <c r="AA32" s="120"/>
      <c r="AB32" s="121" t="str">
        <f t="shared" si="9"/>
        <v/>
      </c>
      <c r="AC32" s="120"/>
      <c r="AD32" s="121" t="str">
        <f t="shared" si="10"/>
        <v/>
      </c>
      <c r="AE32" s="120"/>
      <c r="AF32" s="121" t="str">
        <f t="shared" si="11"/>
        <v/>
      </c>
      <c r="AG32" s="120"/>
      <c r="AH32" s="121" t="str">
        <f t="shared" si="12"/>
        <v/>
      </c>
      <c r="AI32" s="120"/>
      <c r="AJ32" s="121" t="str">
        <f t="shared" si="13"/>
        <v/>
      </c>
      <c r="AK32" s="120"/>
      <c r="AL32" s="121" t="str">
        <f t="shared" si="14"/>
        <v/>
      </c>
      <c r="AM32" s="120"/>
      <c r="AN32" s="121" t="str">
        <f t="shared" si="15"/>
        <v/>
      </c>
      <c r="AO32" s="120"/>
      <c r="AP32" s="5" t="str">
        <f t="shared" si="16"/>
        <v/>
      </c>
      <c r="AQ32" s="66"/>
    </row>
    <row r="33" spans="1:43" x14ac:dyDescent="0.3">
      <c r="A33" s="63" t="s">
        <v>21</v>
      </c>
      <c r="B33" s="64"/>
      <c r="C33" s="72">
        <v>6</v>
      </c>
      <c r="D33" s="66"/>
      <c r="E33" s="1">
        <v>0</v>
      </c>
      <c r="F33" s="1"/>
      <c r="G33" s="1">
        <f t="shared" si="17"/>
        <v>0</v>
      </c>
      <c r="H33" s="66"/>
      <c r="I33" s="72">
        <v>8</v>
      </c>
      <c r="J33" s="113">
        <v>670</v>
      </c>
      <c r="K33" s="107">
        <f t="shared" si="18"/>
        <v>5360</v>
      </c>
      <c r="L33" s="66"/>
      <c r="M33" s="65"/>
      <c r="N33" s="5" t="str">
        <f t="shared" si="2"/>
        <v/>
      </c>
      <c r="O33" s="65"/>
      <c r="P33" s="5" t="str">
        <f t="shared" si="3"/>
        <v/>
      </c>
      <c r="Q33" s="65"/>
      <c r="R33" s="5" t="str">
        <f t="shared" si="4"/>
        <v/>
      </c>
      <c r="S33" s="65"/>
      <c r="T33" s="5" t="str">
        <f t="shared" si="5"/>
        <v/>
      </c>
      <c r="U33" s="65"/>
      <c r="V33" s="5" t="str">
        <f t="shared" si="6"/>
        <v/>
      </c>
      <c r="W33" s="65" t="s">
        <v>44</v>
      </c>
      <c r="X33" s="5">
        <f t="shared" si="7"/>
        <v>5360</v>
      </c>
      <c r="Y33" s="65"/>
      <c r="Z33" s="5" t="str">
        <f t="shared" si="8"/>
        <v/>
      </c>
      <c r="AA33" s="65"/>
      <c r="AB33" s="5" t="str">
        <f t="shared" si="9"/>
        <v/>
      </c>
      <c r="AC33" s="65"/>
      <c r="AD33" s="5" t="str">
        <f t="shared" si="10"/>
        <v/>
      </c>
      <c r="AE33" s="65"/>
      <c r="AF33" s="5" t="str">
        <f t="shared" si="11"/>
        <v/>
      </c>
      <c r="AG33" s="65"/>
      <c r="AH33" s="5" t="str">
        <f t="shared" si="12"/>
        <v/>
      </c>
      <c r="AI33" s="65" t="s">
        <v>44</v>
      </c>
      <c r="AJ33" s="5">
        <f t="shared" si="13"/>
        <v>5360</v>
      </c>
      <c r="AK33" s="65"/>
      <c r="AL33" s="5" t="str">
        <f t="shared" si="14"/>
        <v/>
      </c>
      <c r="AM33" s="65"/>
      <c r="AN33" s="5" t="str">
        <f t="shared" si="15"/>
        <v/>
      </c>
      <c r="AO33" s="65"/>
      <c r="AP33" s="5" t="str">
        <f t="shared" si="16"/>
        <v/>
      </c>
      <c r="AQ33" s="66"/>
    </row>
    <row r="34" spans="1:43" x14ac:dyDescent="0.3">
      <c r="A34" s="114" t="s">
        <v>22</v>
      </c>
      <c r="B34" s="64"/>
      <c r="C34" s="72">
        <v>4</v>
      </c>
      <c r="D34" s="66"/>
      <c r="E34" s="1"/>
      <c r="F34" s="1"/>
      <c r="G34" s="1">
        <f t="shared" si="17"/>
        <v>0</v>
      </c>
      <c r="H34" s="66"/>
      <c r="I34" s="72">
        <v>2</v>
      </c>
      <c r="J34" s="113">
        <v>233.88</v>
      </c>
      <c r="K34" s="108">
        <f t="shared" si="18"/>
        <v>467.76</v>
      </c>
      <c r="L34" s="66"/>
      <c r="M34" s="70"/>
      <c r="N34" s="5" t="str">
        <f t="shared" si="2"/>
        <v/>
      </c>
      <c r="O34" s="70"/>
      <c r="P34" s="68" t="str">
        <f t="shared" si="3"/>
        <v/>
      </c>
      <c r="Q34" s="70"/>
      <c r="R34" s="68" t="str">
        <f t="shared" si="4"/>
        <v/>
      </c>
      <c r="S34" s="70" t="s">
        <v>44</v>
      </c>
      <c r="T34" s="68">
        <f t="shared" si="5"/>
        <v>467.76</v>
      </c>
      <c r="U34" s="70"/>
      <c r="V34" s="68" t="str">
        <f t="shared" si="6"/>
        <v/>
      </c>
      <c r="W34" s="70"/>
      <c r="X34" s="68" t="str">
        <f t="shared" si="7"/>
        <v/>
      </c>
      <c r="Y34" s="70"/>
      <c r="Z34" s="68" t="str">
        <f t="shared" si="8"/>
        <v/>
      </c>
      <c r="AA34" s="70" t="s">
        <v>44</v>
      </c>
      <c r="AB34" s="68">
        <f t="shared" si="9"/>
        <v>467.76</v>
      </c>
      <c r="AC34" s="70"/>
      <c r="AD34" s="68" t="str">
        <f t="shared" si="10"/>
        <v/>
      </c>
      <c r="AE34" s="70"/>
      <c r="AF34" s="68" t="str">
        <f t="shared" si="11"/>
        <v/>
      </c>
      <c r="AG34" s="70"/>
      <c r="AH34" s="68" t="str">
        <f t="shared" si="12"/>
        <v/>
      </c>
      <c r="AI34" s="70" t="s">
        <v>44</v>
      </c>
      <c r="AJ34" s="68">
        <f t="shared" si="13"/>
        <v>467.76</v>
      </c>
      <c r="AK34" s="70"/>
      <c r="AL34" s="68" t="str">
        <f t="shared" si="14"/>
        <v/>
      </c>
      <c r="AM34" s="70"/>
      <c r="AN34" s="68" t="str">
        <f t="shared" si="15"/>
        <v/>
      </c>
      <c r="AO34" s="70"/>
      <c r="AP34" s="5" t="str">
        <f t="shared" si="16"/>
        <v/>
      </c>
      <c r="AQ34" s="66"/>
    </row>
    <row r="35" spans="1:43" x14ac:dyDescent="0.3">
      <c r="A35" s="63" t="s">
        <v>23</v>
      </c>
      <c r="B35" s="64"/>
      <c r="C35" s="72">
        <v>1</v>
      </c>
      <c r="D35" s="66"/>
      <c r="E35" s="1"/>
      <c r="F35" s="1"/>
      <c r="G35" s="1">
        <f t="shared" si="17"/>
        <v>0</v>
      </c>
      <c r="H35" s="66"/>
      <c r="I35" s="72">
        <v>1</v>
      </c>
      <c r="J35" s="113">
        <v>150</v>
      </c>
      <c r="K35" s="107">
        <f t="shared" si="18"/>
        <v>150</v>
      </c>
      <c r="L35" s="66"/>
      <c r="M35" s="65" t="s">
        <v>44</v>
      </c>
      <c r="N35" s="5">
        <f t="shared" si="2"/>
        <v>150</v>
      </c>
      <c r="O35" s="65" t="s">
        <v>44</v>
      </c>
      <c r="P35" s="5">
        <f t="shared" si="3"/>
        <v>150</v>
      </c>
      <c r="Q35" s="65" t="s">
        <v>44</v>
      </c>
      <c r="R35" s="5">
        <f t="shared" si="4"/>
        <v>150</v>
      </c>
      <c r="S35" s="65" t="s">
        <v>44</v>
      </c>
      <c r="T35" s="5">
        <f t="shared" si="5"/>
        <v>150</v>
      </c>
      <c r="U35" s="65" t="s">
        <v>44</v>
      </c>
      <c r="V35" s="5">
        <f t="shared" si="6"/>
        <v>150</v>
      </c>
      <c r="W35" s="65" t="s">
        <v>44</v>
      </c>
      <c r="X35" s="5">
        <f t="shared" si="7"/>
        <v>150</v>
      </c>
      <c r="Y35" s="65" t="s">
        <v>44</v>
      </c>
      <c r="Z35" s="5">
        <f t="shared" si="8"/>
        <v>150</v>
      </c>
      <c r="AA35" s="65" t="s">
        <v>44</v>
      </c>
      <c r="AB35" s="5">
        <f t="shared" si="9"/>
        <v>150</v>
      </c>
      <c r="AC35" s="65" t="s">
        <v>44</v>
      </c>
      <c r="AD35" s="5">
        <f t="shared" si="10"/>
        <v>150</v>
      </c>
      <c r="AE35" s="65" t="s">
        <v>44</v>
      </c>
      <c r="AF35" s="5">
        <f t="shared" si="11"/>
        <v>150</v>
      </c>
      <c r="AG35" s="65" t="s">
        <v>44</v>
      </c>
      <c r="AH35" s="5">
        <f t="shared" si="12"/>
        <v>150</v>
      </c>
      <c r="AI35" s="65" t="s">
        <v>44</v>
      </c>
      <c r="AJ35" s="5">
        <f t="shared" si="13"/>
        <v>150</v>
      </c>
      <c r="AK35" s="65" t="s">
        <v>44</v>
      </c>
      <c r="AL35" s="5">
        <f t="shared" si="14"/>
        <v>150</v>
      </c>
      <c r="AM35" s="65" t="s">
        <v>44</v>
      </c>
      <c r="AN35" s="5">
        <f t="shared" si="15"/>
        <v>150</v>
      </c>
      <c r="AO35" s="65" t="s">
        <v>44</v>
      </c>
      <c r="AP35" s="5">
        <f t="shared" si="16"/>
        <v>150</v>
      </c>
      <c r="AQ35" s="66"/>
    </row>
    <row r="36" spans="1:43" s="58" customFormat="1" ht="8" customHeight="1" x14ac:dyDescent="0.35">
      <c r="A36" s="55"/>
      <c r="B36" s="56"/>
      <c r="C36" s="57"/>
      <c r="G36" s="3">
        <f t="shared" si="17"/>
        <v>0</v>
      </c>
      <c r="H36" s="73"/>
      <c r="I36" s="73"/>
      <c r="J36" s="74"/>
      <c r="K36" s="3">
        <f t="shared" si="18"/>
        <v>0</v>
      </c>
      <c r="L36" s="60"/>
      <c r="M36" s="3"/>
      <c r="N36" s="3" t="str">
        <f t="shared" ref="N36:N52" si="19">IF(M36="x",G36+K36,"")</f>
        <v/>
      </c>
      <c r="O36" s="3"/>
      <c r="P36" s="3" t="str">
        <f t="shared" ref="P36:P52" si="20">IF(O36="x",G36+K36,"")</f>
        <v/>
      </c>
      <c r="Q36" s="3"/>
      <c r="R36" s="3" t="str">
        <f t="shared" ref="R36:R52" si="21">IF(Q36="x",G36+K36,"")</f>
        <v/>
      </c>
      <c r="S36" s="3"/>
      <c r="T36" s="3" t="str">
        <f t="shared" ref="T36:T52" si="22">IF(S36="x",G36+K36,"")</f>
        <v/>
      </c>
      <c r="U36" s="3"/>
      <c r="V36" s="3" t="str">
        <f t="shared" ref="V36:V52" si="23">IF(U36="x",G36+K36,"")</f>
        <v/>
      </c>
      <c r="W36" s="3"/>
      <c r="X36" s="3" t="str">
        <f t="shared" ref="X36:X52" si="24">IF(W36="x",G36+K36,"")</f>
        <v/>
      </c>
      <c r="Y36" s="3"/>
      <c r="Z36" s="3" t="str">
        <f t="shared" ref="Z36:Z52" si="25">IF(Y36="x",G36+K36,"")</f>
        <v/>
      </c>
      <c r="AA36" s="3"/>
      <c r="AB36" s="3" t="str">
        <f t="shared" ref="AB36:AB52" si="26">IF(AA36="x",G36+K36,"")</f>
        <v/>
      </c>
      <c r="AC36" s="3"/>
      <c r="AD36" s="3" t="str">
        <f t="shared" ref="AD36:AD52" si="27">IF(AC36="x",G36+K36,"")</f>
        <v/>
      </c>
      <c r="AE36" s="3"/>
      <c r="AF36" s="3" t="str">
        <f t="shared" ref="AF36:AF52" si="28">IF(AE36="x",G36+K36,"")</f>
        <v/>
      </c>
      <c r="AG36" s="3"/>
      <c r="AH36" s="3" t="str">
        <f t="shared" ref="AH36:AH52" si="29">IF(AG36="x",G36+K36,"")</f>
        <v/>
      </c>
      <c r="AI36" s="3"/>
      <c r="AJ36" s="3" t="str">
        <f t="shared" ref="AJ36:AJ52" si="30">IF(AI36="x",G36+K36,"")</f>
        <v/>
      </c>
      <c r="AK36" s="3"/>
      <c r="AL36" s="3" t="str">
        <f t="shared" ref="AL36:AL52" si="31">IF(AK36="x",G36+K36,"")</f>
        <v/>
      </c>
      <c r="AM36" s="3"/>
      <c r="AN36" s="3" t="str">
        <f t="shared" ref="AN36:AN52" si="32">IF(AM36="x",G36+K36,"")</f>
        <v/>
      </c>
      <c r="AO36" s="3"/>
      <c r="AP36" s="3" t="str">
        <f t="shared" ref="AP36:AP52" si="33">IF(AO36="x",G36+K36,"")</f>
        <v/>
      </c>
      <c r="AQ36" s="60"/>
    </row>
    <row r="37" spans="1:43" s="58" customFormat="1" ht="17.5" x14ac:dyDescent="0.35">
      <c r="A37" s="55" t="s">
        <v>78</v>
      </c>
      <c r="B37" s="75"/>
      <c r="C37" s="57"/>
      <c r="G37" s="3">
        <f t="shared" si="17"/>
        <v>0</v>
      </c>
      <c r="H37" s="73"/>
      <c r="I37" s="73"/>
      <c r="J37" s="74"/>
      <c r="K37" s="3">
        <f t="shared" si="18"/>
        <v>0</v>
      </c>
      <c r="L37" s="60"/>
      <c r="M37" s="3"/>
      <c r="N37" s="3" t="str">
        <f t="shared" si="19"/>
        <v/>
      </c>
      <c r="O37" s="3"/>
      <c r="P37" s="3" t="str">
        <f t="shared" si="20"/>
        <v/>
      </c>
      <c r="Q37" s="3"/>
      <c r="R37" s="3" t="str">
        <f t="shared" si="21"/>
        <v/>
      </c>
      <c r="S37" s="3"/>
      <c r="T37" s="3" t="str">
        <f t="shared" si="22"/>
        <v/>
      </c>
      <c r="U37" s="3"/>
      <c r="V37" s="3" t="str">
        <f t="shared" si="23"/>
        <v/>
      </c>
      <c r="W37" s="3"/>
      <c r="X37" s="3" t="str">
        <f t="shared" si="24"/>
        <v/>
      </c>
      <c r="Y37" s="3"/>
      <c r="Z37" s="3" t="str">
        <f t="shared" si="25"/>
        <v/>
      </c>
      <c r="AA37" s="3"/>
      <c r="AB37" s="3" t="str">
        <f t="shared" si="26"/>
        <v/>
      </c>
      <c r="AC37" s="3"/>
      <c r="AD37" s="3" t="str">
        <f t="shared" si="27"/>
        <v/>
      </c>
      <c r="AE37" s="3"/>
      <c r="AF37" s="3" t="str">
        <f t="shared" si="28"/>
        <v/>
      </c>
      <c r="AG37" s="3"/>
      <c r="AH37" s="3" t="str">
        <f t="shared" si="29"/>
        <v/>
      </c>
      <c r="AI37" s="3"/>
      <c r="AJ37" s="3" t="str">
        <f t="shared" si="30"/>
        <v/>
      </c>
      <c r="AK37" s="3"/>
      <c r="AL37" s="3" t="str">
        <f t="shared" si="31"/>
        <v/>
      </c>
      <c r="AM37" s="3"/>
      <c r="AN37" s="3" t="str">
        <f t="shared" si="32"/>
        <v/>
      </c>
      <c r="AO37" s="3"/>
      <c r="AP37" s="3" t="str">
        <f t="shared" si="33"/>
        <v/>
      </c>
      <c r="AQ37" s="60"/>
    </row>
    <row r="38" spans="1:43" x14ac:dyDescent="0.3">
      <c r="A38" s="148" t="s">
        <v>84</v>
      </c>
      <c r="B38" s="64"/>
      <c r="C38" s="72">
        <v>1</v>
      </c>
      <c r="D38" s="66"/>
      <c r="E38" s="117"/>
      <c r="F38" s="113">
        <v>40</v>
      </c>
      <c r="G38" s="1">
        <f t="shared" si="17"/>
        <v>0</v>
      </c>
      <c r="H38" s="66"/>
      <c r="I38" s="72">
        <v>1</v>
      </c>
      <c r="J38" s="116"/>
      <c r="K38" s="1">
        <f t="shared" si="18"/>
        <v>0</v>
      </c>
      <c r="L38" s="66"/>
      <c r="M38" s="65" t="s">
        <v>44</v>
      </c>
      <c r="N38" s="68">
        <f>IF(M38="x",G38+K38,"")</f>
        <v>0</v>
      </c>
      <c r="O38" s="65" t="s">
        <v>44</v>
      </c>
      <c r="P38" s="5">
        <f t="shared" si="20"/>
        <v>0</v>
      </c>
      <c r="Q38" s="65" t="s">
        <v>44</v>
      </c>
      <c r="R38" s="5">
        <f t="shared" si="21"/>
        <v>0</v>
      </c>
      <c r="S38" s="65" t="s">
        <v>44</v>
      </c>
      <c r="T38" s="5">
        <f t="shared" si="22"/>
        <v>0</v>
      </c>
      <c r="U38" s="65" t="s">
        <v>44</v>
      </c>
      <c r="V38" s="5">
        <f t="shared" si="23"/>
        <v>0</v>
      </c>
      <c r="W38" s="65" t="s">
        <v>44</v>
      </c>
      <c r="X38" s="5">
        <f t="shared" si="24"/>
        <v>0</v>
      </c>
      <c r="Y38" s="65" t="s">
        <v>44</v>
      </c>
      <c r="Z38" s="5">
        <f t="shared" si="25"/>
        <v>0</v>
      </c>
      <c r="AA38" s="65" t="s">
        <v>44</v>
      </c>
      <c r="AB38" s="5">
        <f t="shared" si="26"/>
        <v>0</v>
      </c>
      <c r="AC38" s="65" t="s">
        <v>44</v>
      </c>
      <c r="AD38" s="5">
        <f t="shared" si="27"/>
        <v>0</v>
      </c>
      <c r="AE38" s="65" t="s">
        <v>44</v>
      </c>
      <c r="AF38" s="5">
        <f t="shared" si="28"/>
        <v>0</v>
      </c>
      <c r="AG38" s="65" t="s">
        <v>44</v>
      </c>
      <c r="AH38" s="5">
        <f t="shared" si="29"/>
        <v>0</v>
      </c>
      <c r="AI38" s="65" t="s">
        <v>44</v>
      </c>
      <c r="AJ38" s="5">
        <f t="shared" si="30"/>
        <v>0</v>
      </c>
      <c r="AK38" s="65" t="s">
        <v>44</v>
      </c>
      <c r="AL38" s="5">
        <f t="shared" si="31"/>
        <v>0</v>
      </c>
      <c r="AM38" s="65" t="s">
        <v>44</v>
      </c>
      <c r="AN38" s="5">
        <f t="shared" si="32"/>
        <v>0</v>
      </c>
      <c r="AO38" s="65" t="s">
        <v>44</v>
      </c>
      <c r="AP38" s="5">
        <f t="shared" si="33"/>
        <v>0</v>
      </c>
      <c r="AQ38" s="66"/>
    </row>
    <row r="39" spans="1:43" x14ac:dyDescent="0.3">
      <c r="A39" s="149" t="s">
        <v>24</v>
      </c>
      <c r="B39" s="64"/>
      <c r="C39" s="72">
        <v>1</v>
      </c>
      <c r="D39" s="66"/>
      <c r="E39" s="117"/>
      <c r="F39" s="113">
        <v>40</v>
      </c>
      <c r="G39" s="1">
        <f t="shared" si="17"/>
        <v>0</v>
      </c>
      <c r="H39" s="66"/>
      <c r="I39" s="72">
        <v>1</v>
      </c>
      <c r="J39" s="113">
        <v>180</v>
      </c>
      <c r="K39" s="1">
        <f t="shared" si="18"/>
        <v>180</v>
      </c>
      <c r="L39" s="66"/>
      <c r="M39" s="70" t="s">
        <v>44</v>
      </c>
      <c r="N39" s="71">
        <f t="shared" si="19"/>
        <v>180</v>
      </c>
      <c r="O39" s="70" t="s">
        <v>44</v>
      </c>
      <c r="P39" s="68">
        <f t="shared" si="20"/>
        <v>180</v>
      </c>
      <c r="Q39" s="70" t="s">
        <v>44</v>
      </c>
      <c r="R39" s="68">
        <f t="shared" si="21"/>
        <v>180</v>
      </c>
      <c r="S39" s="70" t="s">
        <v>44</v>
      </c>
      <c r="T39" s="68">
        <f t="shared" si="22"/>
        <v>180</v>
      </c>
      <c r="U39" s="70" t="s">
        <v>44</v>
      </c>
      <c r="V39" s="68">
        <f t="shared" si="23"/>
        <v>180</v>
      </c>
      <c r="W39" s="70" t="s">
        <v>44</v>
      </c>
      <c r="X39" s="68">
        <f t="shared" si="24"/>
        <v>180</v>
      </c>
      <c r="Y39" s="70" t="s">
        <v>44</v>
      </c>
      <c r="Z39" s="68">
        <f t="shared" si="25"/>
        <v>180</v>
      </c>
      <c r="AA39" s="70" t="s">
        <v>44</v>
      </c>
      <c r="AB39" s="68">
        <f t="shared" si="26"/>
        <v>180</v>
      </c>
      <c r="AC39" s="70" t="s">
        <v>44</v>
      </c>
      <c r="AD39" s="68">
        <f t="shared" si="27"/>
        <v>180</v>
      </c>
      <c r="AE39" s="70" t="s">
        <v>44</v>
      </c>
      <c r="AF39" s="68">
        <f t="shared" si="28"/>
        <v>180</v>
      </c>
      <c r="AG39" s="70" t="s">
        <v>44</v>
      </c>
      <c r="AH39" s="68">
        <f t="shared" si="29"/>
        <v>180</v>
      </c>
      <c r="AI39" s="70" t="s">
        <v>44</v>
      </c>
      <c r="AJ39" s="68">
        <f t="shared" si="30"/>
        <v>180</v>
      </c>
      <c r="AK39" s="70" t="s">
        <v>44</v>
      </c>
      <c r="AL39" s="68">
        <f t="shared" si="31"/>
        <v>180</v>
      </c>
      <c r="AM39" s="70" t="s">
        <v>44</v>
      </c>
      <c r="AN39" s="68">
        <f t="shared" si="32"/>
        <v>180</v>
      </c>
      <c r="AO39" s="70" t="s">
        <v>44</v>
      </c>
      <c r="AP39" s="5">
        <f t="shared" si="33"/>
        <v>180</v>
      </c>
      <c r="AQ39" s="66"/>
    </row>
    <row r="40" spans="1:43" x14ac:dyDescent="0.3">
      <c r="A40" s="148" t="s">
        <v>25</v>
      </c>
      <c r="B40" s="64"/>
      <c r="C40" s="72">
        <v>1</v>
      </c>
      <c r="D40" s="66"/>
      <c r="E40" s="117"/>
      <c r="F40" s="113">
        <v>40</v>
      </c>
      <c r="G40" s="1">
        <f t="shared" si="17"/>
        <v>0</v>
      </c>
      <c r="H40" s="66"/>
      <c r="I40" s="72">
        <v>1</v>
      </c>
      <c r="J40" s="113">
        <v>300</v>
      </c>
      <c r="K40" s="1">
        <f t="shared" si="18"/>
        <v>300</v>
      </c>
      <c r="L40" s="66"/>
      <c r="M40" s="65" t="s">
        <v>44</v>
      </c>
      <c r="N40" s="5">
        <f t="shared" si="19"/>
        <v>300</v>
      </c>
      <c r="O40" s="65" t="s">
        <v>44</v>
      </c>
      <c r="P40" s="5">
        <f t="shared" si="20"/>
        <v>300</v>
      </c>
      <c r="Q40" s="65" t="s">
        <v>44</v>
      </c>
      <c r="R40" s="5">
        <f t="shared" si="21"/>
        <v>300</v>
      </c>
      <c r="S40" s="65" t="s">
        <v>44</v>
      </c>
      <c r="T40" s="5">
        <f t="shared" si="22"/>
        <v>300</v>
      </c>
      <c r="U40" s="65" t="s">
        <v>44</v>
      </c>
      <c r="V40" s="5">
        <f t="shared" si="23"/>
        <v>300</v>
      </c>
      <c r="W40" s="65" t="s">
        <v>44</v>
      </c>
      <c r="X40" s="5">
        <f t="shared" si="24"/>
        <v>300</v>
      </c>
      <c r="Y40" s="65" t="s">
        <v>44</v>
      </c>
      <c r="Z40" s="5">
        <f t="shared" si="25"/>
        <v>300</v>
      </c>
      <c r="AA40" s="65" t="s">
        <v>44</v>
      </c>
      <c r="AB40" s="5">
        <f t="shared" si="26"/>
        <v>300</v>
      </c>
      <c r="AC40" s="65" t="s">
        <v>44</v>
      </c>
      <c r="AD40" s="5">
        <f t="shared" si="27"/>
        <v>300</v>
      </c>
      <c r="AE40" s="65" t="s">
        <v>44</v>
      </c>
      <c r="AF40" s="5">
        <f t="shared" si="28"/>
        <v>300</v>
      </c>
      <c r="AG40" s="65" t="s">
        <v>44</v>
      </c>
      <c r="AH40" s="5">
        <f t="shared" si="29"/>
        <v>300</v>
      </c>
      <c r="AI40" s="65" t="s">
        <v>44</v>
      </c>
      <c r="AJ40" s="5">
        <f t="shared" si="30"/>
        <v>300</v>
      </c>
      <c r="AK40" s="65" t="s">
        <v>44</v>
      </c>
      <c r="AL40" s="5">
        <f t="shared" si="31"/>
        <v>300</v>
      </c>
      <c r="AM40" s="65" t="s">
        <v>44</v>
      </c>
      <c r="AN40" s="5">
        <f t="shared" si="32"/>
        <v>300</v>
      </c>
      <c r="AO40" s="65" t="s">
        <v>44</v>
      </c>
      <c r="AP40" s="5">
        <f t="shared" si="33"/>
        <v>300</v>
      </c>
      <c r="AQ40" s="66"/>
    </row>
    <row r="41" spans="1:43" x14ac:dyDescent="0.3">
      <c r="A41" s="149" t="s">
        <v>26</v>
      </c>
      <c r="B41" s="64"/>
      <c r="C41" s="117"/>
      <c r="D41" s="66"/>
      <c r="E41" s="117"/>
      <c r="F41" s="113">
        <v>40</v>
      </c>
      <c r="G41" s="1">
        <f t="shared" si="17"/>
        <v>0</v>
      </c>
      <c r="H41" s="66"/>
      <c r="I41" s="117"/>
      <c r="J41" s="113">
        <v>6.61</v>
      </c>
      <c r="K41" s="1">
        <f t="shared" si="18"/>
        <v>0</v>
      </c>
      <c r="L41" s="66"/>
      <c r="M41" s="120"/>
      <c r="N41" s="121" t="str">
        <f t="shared" si="19"/>
        <v/>
      </c>
      <c r="O41" s="120"/>
      <c r="P41" s="121" t="str">
        <f t="shared" si="20"/>
        <v/>
      </c>
      <c r="Q41" s="120"/>
      <c r="R41" s="121" t="str">
        <f t="shared" si="21"/>
        <v/>
      </c>
      <c r="S41" s="120"/>
      <c r="T41" s="121" t="str">
        <f t="shared" si="22"/>
        <v/>
      </c>
      <c r="U41" s="120"/>
      <c r="V41" s="121" t="str">
        <f t="shared" si="23"/>
        <v/>
      </c>
      <c r="W41" s="120"/>
      <c r="X41" s="121" t="str">
        <f t="shared" si="24"/>
        <v/>
      </c>
      <c r="Y41" s="120"/>
      <c r="Z41" s="121" t="str">
        <f t="shared" si="25"/>
        <v/>
      </c>
      <c r="AA41" s="120"/>
      <c r="AB41" s="121" t="str">
        <f t="shared" si="26"/>
        <v/>
      </c>
      <c r="AC41" s="120"/>
      <c r="AD41" s="121" t="str">
        <f t="shared" si="27"/>
        <v/>
      </c>
      <c r="AE41" s="120"/>
      <c r="AF41" s="121" t="str">
        <f t="shared" si="28"/>
        <v/>
      </c>
      <c r="AG41" s="120"/>
      <c r="AH41" s="121" t="str">
        <f t="shared" si="29"/>
        <v/>
      </c>
      <c r="AI41" s="120"/>
      <c r="AJ41" s="121" t="str">
        <f t="shared" si="30"/>
        <v/>
      </c>
      <c r="AK41" s="120"/>
      <c r="AL41" s="121" t="str">
        <f t="shared" si="31"/>
        <v/>
      </c>
      <c r="AM41" s="120"/>
      <c r="AN41" s="121" t="str">
        <f t="shared" si="32"/>
        <v/>
      </c>
      <c r="AO41" s="120"/>
      <c r="AP41" s="5" t="str">
        <f t="shared" si="33"/>
        <v/>
      </c>
      <c r="AQ41" s="66"/>
    </row>
    <row r="42" spans="1:43" x14ac:dyDescent="0.3">
      <c r="A42" s="148" t="s">
        <v>80</v>
      </c>
      <c r="B42" s="64"/>
      <c r="C42" s="117"/>
      <c r="D42" s="66"/>
      <c r="E42" s="117"/>
      <c r="F42" s="113">
        <v>40</v>
      </c>
      <c r="G42" s="1">
        <f t="shared" si="17"/>
        <v>0</v>
      </c>
      <c r="H42" s="66"/>
      <c r="I42" s="117"/>
      <c r="J42" s="116"/>
      <c r="K42" s="1">
        <f t="shared" si="18"/>
        <v>0</v>
      </c>
      <c r="L42" s="66"/>
      <c r="M42" s="122"/>
      <c r="N42" s="121" t="str">
        <f t="shared" si="19"/>
        <v/>
      </c>
      <c r="O42" s="122"/>
      <c r="P42" s="121" t="str">
        <f t="shared" si="20"/>
        <v/>
      </c>
      <c r="Q42" s="122"/>
      <c r="R42" s="121" t="str">
        <f t="shared" si="21"/>
        <v/>
      </c>
      <c r="S42" s="122"/>
      <c r="T42" s="121" t="str">
        <f t="shared" si="22"/>
        <v/>
      </c>
      <c r="U42" s="122"/>
      <c r="V42" s="121" t="str">
        <f t="shared" si="23"/>
        <v/>
      </c>
      <c r="W42" s="122"/>
      <c r="X42" s="121" t="str">
        <f t="shared" si="24"/>
        <v/>
      </c>
      <c r="Y42" s="122"/>
      <c r="Z42" s="121" t="str">
        <f t="shared" si="25"/>
        <v/>
      </c>
      <c r="AA42" s="122"/>
      <c r="AB42" s="121" t="str">
        <f t="shared" si="26"/>
        <v/>
      </c>
      <c r="AC42" s="122"/>
      <c r="AD42" s="121" t="str">
        <f t="shared" si="27"/>
        <v/>
      </c>
      <c r="AE42" s="122"/>
      <c r="AF42" s="121" t="str">
        <f t="shared" si="28"/>
        <v/>
      </c>
      <c r="AG42" s="122"/>
      <c r="AH42" s="121" t="str">
        <f t="shared" si="29"/>
        <v/>
      </c>
      <c r="AI42" s="122"/>
      <c r="AJ42" s="121" t="str">
        <f t="shared" si="30"/>
        <v/>
      </c>
      <c r="AK42" s="122"/>
      <c r="AL42" s="121" t="str">
        <f t="shared" si="31"/>
        <v/>
      </c>
      <c r="AM42" s="122"/>
      <c r="AN42" s="121" t="str">
        <f t="shared" si="32"/>
        <v/>
      </c>
      <c r="AO42" s="122"/>
      <c r="AP42" s="5" t="str">
        <f t="shared" si="33"/>
        <v/>
      </c>
      <c r="AQ42" s="66"/>
    </row>
    <row r="43" spans="1:43" x14ac:dyDescent="0.3">
      <c r="A43" s="149" t="s">
        <v>81</v>
      </c>
      <c r="B43" s="64"/>
      <c r="C43" s="117"/>
      <c r="D43" s="66"/>
      <c r="E43" s="117"/>
      <c r="F43" s="113">
        <v>40</v>
      </c>
      <c r="G43" s="4">
        <f t="shared" si="17"/>
        <v>0</v>
      </c>
      <c r="H43" s="66"/>
      <c r="I43" s="117"/>
      <c r="J43" s="116"/>
      <c r="K43" s="4">
        <f t="shared" si="18"/>
        <v>0</v>
      </c>
      <c r="L43" s="66"/>
      <c r="M43" s="120"/>
      <c r="N43" s="121" t="str">
        <f t="shared" si="19"/>
        <v/>
      </c>
      <c r="O43" s="120"/>
      <c r="P43" s="121" t="str">
        <f t="shared" si="20"/>
        <v/>
      </c>
      <c r="Q43" s="120"/>
      <c r="R43" s="121" t="str">
        <f t="shared" si="21"/>
        <v/>
      </c>
      <c r="S43" s="120"/>
      <c r="T43" s="121" t="str">
        <f t="shared" si="22"/>
        <v/>
      </c>
      <c r="U43" s="120"/>
      <c r="V43" s="121" t="str">
        <f t="shared" si="23"/>
        <v/>
      </c>
      <c r="W43" s="120"/>
      <c r="X43" s="121" t="str">
        <f t="shared" si="24"/>
        <v/>
      </c>
      <c r="Y43" s="120"/>
      <c r="Z43" s="121" t="str">
        <f t="shared" si="25"/>
        <v/>
      </c>
      <c r="AA43" s="120"/>
      <c r="AB43" s="121" t="str">
        <f t="shared" si="26"/>
        <v/>
      </c>
      <c r="AC43" s="120"/>
      <c r="AD43" s="121" t="str">
        <f t="shared" si="27"/>
        <v/>
      </c>
      <c r="AE43" s="120"/>
      <c r="AF43" s="121" t="str">
        <f t="shared" si="28"/>
        <v/>
      </c>
      <c r="AG43" s="120"/>
      <c r="AH43" s="121" t="str">
        <f t="shared" si="29"/>
        <v/>
      </c>
      <c r="AI43" s="120"/>
      <c r="AJ43" s="121" t="str">
        <f t="shared" si="30"/>
        <v/>
      </c>
      <c r="AK43" s="120"/>
      <c r="AL43" s="121" t="str">
        <f t="shared" si="31"/>
        <v/>
      </c>
      <c r="AM43" s="120"/>
      <c r="AN43" s="121" t="str">
        <f t="shared" si="32"/>
        <v/>
      </c>
      <c r="AO43" s="120"/>
      <c r="AP43" s="5" t="str">
        <f t="shared" si="33"/>
        <v/>
      </c>
      <c r="AQ43" s="66"/>
    </row>
    <row r="44" spans="1:43" x14ac:dyDescent="0.3">
      <c r="A44" s="148" t="s">
        <v>27</v>
      </c>
      <c r="B44" s="64"/>
      <c r="C44" s="65">
        <v>1</v>
      </c>
      <c r="D44" s="66"/>
      <c r="E44" s="117"/>
      <c r="F44" s="113">
        <v>40</v>
      </c>
      <c r="G44" s="4">
        <f t="shared" si="17"/>
        <v>0</v>
      </c>
      <c r="H44" s="66"/>
      <c r="I44" s="67"/>
      <c r="J44" s="1"/>
      <c r="K44" s="4">
        <f t="shared" si="18"/>
        <v>0</v>
      </c>
      <c r="L44" s="66"/>
      <c r="M44" s="65" t="s">
        <v>44</v>
      </c>
      <c r="N44" s="5">
        <f t="shared" si="19"/>
        <v>0</v>
      </c>
      <c r="O44" s="65" t="s">
        <v>44</v>
      </c>
      <c r="P44" s="5">
        <f t="shared" si="20"/>
        <v>0</v>
      </c>
      <c r="Q44" s="65" t="s">
        <v>44</v>
      </c>
      <c r="R44" s="5">
        <f t="shared" si="21"/>
        <v>0</v>
      </c>
      <c r="S44" s="65" t="s">
        <v>44</v>
      </c>
      <c r="T44" s="5">
        <f t="shared" si="22"/>
        <v>0</v>
      </c>
      <c r="U44" s="65" t="s">
        <v>44</v>
      </c>
      <c r="V44" s="5">
        <f t="shared" si="23"/>
        <v>0</v>
      </c>
      <c r="W44" s="65" t="s">
        <v>44</v>
      </c>
      <c r="X44" s="5">
        <f t="shared" si="24"/>
        <v>0</v>
      </c>
      <c r="Y44" s="65" t="s">
        <v>44</v>
      </c>
      <c r="Z44" s="5">
        <f t="shared" si="25"/>
        <v>0</v>
      </c>
      <c r="AA44" s="65" t="s">
        <v>44</v>
      </c>
      <c r="AB44" s="5">
        <f t="shared" si="26"/>
        <v>0</v>
      </c>
      <c r="AC44" s="65" t="s">
        <v>44</v>
      </c>
      <c r="AD44" s="5">
        <f t="shared" si="27"/>
        <v>0</v>
      </c>
      <c r="AE44" s="65" t="s">
        <v>44</v>
      </c>
      <c r="AF44" s="5">
        <f t="shared" si="28"/>
        <v>0</v>
      </c>
      <c r="AG44" s="65" t="s">
        <v>44</v>
      </c>
      <c r="AH44" s="5">
        <f t="shared" si="29"/>
        <v>0</v>
      </c>
      <c r="AI44" s="65" t="s">
        <v>44</v>
      </c>
      <c r="AJ44" s="5">
        <f t="shared" si="30"/>
        <v>0</v>
      </c>
      <c r="AK44" s="65" t="s">
        <v>44</v>
      </c>
      <c r="AL44" s="5">
        <f t="shared" si="31"/>
        <v>0</v>
      </c>
      <c r="AM44" s="65" t="s">
        <v>44</v>
      </c>
      <c r="AN44" s="5">
        <f t="shared" si="32"/>
        <v>0</v>
      </c>
      <c r="AO44" s="65" t="s">
        <v>44</v>
      </c>
      <c r="AP44" s="5">
        <f t="shared" si="33"/>
        <v>0</v>
      </c>
      <c r="AQ44" s="66"/>
    </row>
    <row r="45" spans="1:43" x14ac:dyDescent="0.3">
      <c r="A45" s="149" t="s">
        <v>82</v>
      </c>
      <c r="B45" s="64"/>
      <c r="C45" s="117"/>
      <c r="D45" s="66"/>
      <c r="E45" s="117"/>
      <c r="F45" s="113">
        <v>40</v>
      </c>
      <c r="G45" s="4">
        <f t="shared" si="17"/>
        <v>0</v>
      </c>
      <c r="H45" s="66"/>
      <c r="I45" s="117"/>
      <c r="J45" s="116"/>
      <c r="K45" s="4">
        <f t="shared" si="18"/>
        <v>0</v>
      </c>
      <c r="L45" s="66"/>
      <c r="M45" s="120"/>
      <c r="N45" s="123" t="str">
        <f t="shared" si="19"/>
        <v/>
      </c>
      <c r="O45" s="120"/>
      <c r="P45" s="121" t="str">
        <f t="shared" si="20"/>
        <v/>
      </c>
      <c r="Q45" s="120"/>
      <c r="R45" s="121" t="str">
        <f t="shared" si="21"/>
        <v/>
      </c>
      <c r="S45" s="120"/>
      <c r="T45" s="121" t="str">
        <f t="shared" si="22"/>
        <v/>
      </c>
      <c r="U45" s="120"/>
      <c r="V45" s="121" t="str">
        <f t="shared" si="23"/>
        <v/>
      </c>
      <c r="W45" s="120"/>
      <c r="X45" s="121" t="str">
        <f t="shared" si="24"/>
        <v/>
      </c>
      <c r="Y45" s="120"/>
      <c r="Z45" s="121" t="str">
        <f t="shared" si="25"/>
        <v/>
      </c>
      <c r="AA45" s="120"/>
      <c r="AB45" s="121" t="str">
        <f t="shared" si="26"/>
        <v/>
      </c>
      <c r="AC45" s="120"/>
      <c r="AD45" s="121" t="str">
        <f t="shared" si="27"/>
        <v/>
      </c>
      <c r="AE45" s="120"/>
      <c r="AF45" s="121" t="str">
        <f t="shared" si="28"/>
        <v/>
      </c>
      <c r="AG45" s="120"/>
      <c r="AH45" s="121" t="str">
        <f t="shared" si="29"/>
        <v/>
      </c>
      <c r="AI45" s="120"/>
      <c r="AJ45" s="121" t="str">
        <f t="shared" si="30"/>
        <v/>
      </c>
      <c r="AK45" s="120"/>
      <c r="AL45" s="121" t="str">
        <f t="shared" si="31"/>
        <v/>
      </c>
      <c r="AM45" s="120"/>
      <c r="AN45" s="121" t="str">
        <f t="shared" si="32"/>
        <v/>
      </c>
      <c r="AO45" s="120"/>
      <c r="AP45" s="5" t="str">
        <f t="shared" si="33"/>
        <v/>
      </c>
      <c r="AQ45" s="66"/>
    </row>
    <row r="46" spans="1:43" x14ac:dyDescent="0.3">
      <c r="A46" s="148" t="s">
        <v>28</v>
      </c>
      <c r="B46" s="64"/>
      <c r="C46" s="117"/>
      <c r="D46" s="66"/>
      <c r="E46" s="117"/>
      <c r="F46" s="113">
        <v>40</v>
      </c>
      <c r="G46" s="4">
        <f t="shared" si="17"/>
        <v>0</v>
      </c>
      <c r="H46" s="66"/>
      <c r="I46" s="117"/>
      <c r="J46" s="115"/>
      <c r="K46" s="4">
        <f t="shared" si="18"/>
        <v>0</v>
      </c>
      <c r="L46" s="66"/>
      <c r="M46" s="122"/>
      <c r="N46" s="123" t="str">
        <f t="shared" si="19"/>
        <v/>
      </c>
      <c r="O46" s="122"/>
      <c r="P46" s="121" t="str">
        <f t="shared" si="20"/>
        <v/>
      </c>
      <c r="Q46" s="122"/>
      <c r="R46" s="121" t="str">
        <f t="shared" si="21"/>
        <v/>
      </c>
      <c r="S46" s="122"/>
      <c r="T46" s="121" t="str">
        <f t="shared" si="22"/>
        <v/>
      </c>
      <c r="U46" s="122"/>
      <c r="V46" s="121" t="str">
        <f t="shared" si="23"/>
        <v/>
      </c>
      <c r="W46" s="122"/>
      <c r="X46" s="121" t="str">
        <f t="shared" si="24"/>
        <v/>
      </c>
      <c r="Y46" s="122"/>
      <c r="Z46" s="121" t="str">
        <f t="shared" si="25"/>
        <v/>
      </c>
      <c r="AA46" s="122"/>
      <c r="AB46" s="121" t="str">
        <f t="shared" si="26"/>
        <v/>
      </c>
      <c r="AC46" s="122"/>
      <c r="AD46" s="121" t="str">
        <f t="shared" si="27"/>
        <v/>
      </c>
      <c r="AE46" s="122"/>
      <c r="AF46" s="121" t="str">
        <f t="shared" si="28"/>
        <v/>
      </c>
      <c r="AG46" s="122"/>
      <c r="AH46" s="121" t="str">
        <f t="shared" si="29"/>
        <v/>
      </c>
      <c r="AI46" s="122"/>
      <c r="AJ46" s="121" t="str">
        <f t="shared" si="30"/>
        <v/>
      </c>
      <c r="AK46" s="122"/>
      <c r="AL46" s="121" t="str">
        <f t="shared" si="31"/>
        <v/>
      </c>
      <c r="AM46" s="122"/>
      <c r="AN46" s="121" t="str">
        <f t="shared" si="32"/>
        <v/>
      </c>
      <c r="AO46" s="122"/>
      <c r="AP46" s="5" t="str">
        <f t="shared" si="33"/>
        <v/>
      </c>
      <c r="AQ46" s="66"/>
    </row>
    <row r="47" spans="1:43" x14ac:dyDescent="0.3">
      <c r="A47" s="149" t="s">
        <v>86</v>
      </c>
      <c r="B47" s="64"/>
      <c r="C47" s="117"/>
      <c r="D47" s="66"/>
      <c r="E47" s="117"/>
      <c r="F47" s="113">
        <v>40</v>
      </c>
      <c r="G47" s="4">
        <f t="shared" si="17"/>
        <v>0</v>
      </c>
      <c r="H47" s="66"/>
      <c r="I47" s="67"/>
      <c r="J47" s="1"/>
      <c r="K47" s="4">
        <f t="shared" si="18"/>
        <v>0</v>
      </c>
      <c r="L47" s="66"/>
      <c r="M47" s="120"/>
      <c r="N47" s="123" t="str">
        <f t="shared" si="19"/>
        <v/>
      </c>
      <c r="O47" s="120"/>
      <c r="P47" s="121" t="str">
        <f t="shared" si="20"/>
        <v/>
      </c>
      <c r="Q47" s="120"/>
      <c r="R47" s="121" t="str">
        <f t="shared" si="21"/>
        <v/>
      </c>
      <c r="S47" s="120"/>
      <c r="T47" s="121" t="str">
        <f t="shared" si="22"/>
        <v/>
      </c>
      <c r="U47" s="120"/>
      <c r="V47" s="121" t="str">
        <f t="shared" si="23"/>
        <v/>
      </c>
      <c r="W47" s="120"/>
      <c r="X47" s="121" t="str">
        <f t="shared" si="24"/>
        <v/>
      </c>
      <c r="Y47" s="120"/>
      <c r="Z47" s="121" t="str">
        <f t="shared" si="25"/>
        <v/>
      </c>
      <c r="AA47" s="120"/>
      <c r="AB47" s="121" t="str">
        <f t="shared" si="26"/>
        <v/>
      </c>
      <c r="AC47" s="120"/>
      <c r="AD47" s="121" t="str">
        <f t="shared" si="27"/>
        <v/>
      </c>
      <c r="AE47" s="120"/>
      <c r="AF47" s="121" t="str">
        <f t="shared" si="28"/>
        <v/>
      </c>
      <c r="AG47" s="120"/>
      <c r="AH47" s="121" t="str">
        <f t="shared" si="29"/>
        <v/>
      </c>
      <c r="AI47" s="120"/>
      <c r="AJ47" s="121" t="str">
        <f t="shared" si="30"/>
        <v/>
      </c>
      <c r="AK47" s="120"/>
      <c r="AL47" s="121" t="str">
        <f t="shared" si="31"/>
        <v/>
      </c>
      <c r="AM47" s="120"/>
      <c r="AN47" s="121" t="str">
        <f t="shared" si="32"/>
        <v/>
      </c>
      <c r="AO47" s="120"/>
      <c r="AP47" s="5" t="str">
        <f t="shared" si="33"/>
        <v/>
      </c>
      <c r="AQ47" s="66"/>
    </row>
    <row r="48" spans="1:43" x14ac:dyDescent="0.3">
      <c r="A48" s="148" t="s">
        <v>87</v>
      </c>
      <c r="B48" s="64"/>
      <c r="C48" s="117"/>
      <c r="D48" s="66"/>
      <c r="E48" s="117"/>
      <c r="F48" s="113">
        <v>40</v>
      </c>
      <c r="G48" s="4">
        <f t="shared" si="17"/>
        <v>0</v>
      </c>
      <c r="H48" s="66"/>
      <c r="I48" s="67"/>
      <c r="J48" s="1"/>
      <c r="K48" s="4">
        <f t="shared" si="18"/>
        <v>0</v>
      </c>
      <c r="L48" s="66"/>
      <c r="M48" s="122"/>
      <c r="N48" s="123" t="str">
        <f t="shared" si="19"/>
        <v/>
      </c>
      <c r="O48" s="122"/>
      <c r="P48" s="121" t="str">
        <f t="shared" si="20"/>
        <v/>
      </c>
      <c r="Q48" s="122"/>
      <c r="R48" s="121" t="str">
        <f t="shared" si="21"/>
        <v/>
      </c>
      <c r="S48" s="122"/>
      <c r="T48" s="121" t="str">
        <f t="shared" si="22"/>
        <v/>
      </c>
      <c r="U48" s="122"/>
      <c r="V48" s="121" t="str">
        <f t="shared" si="23"/>
        <v/>
      </c>
      <c r="W48" s="122"/>
      <c r="X48" s="121" t="str">
        <f t="shared" si="24"/>
        <v/>
      </c>
      <c r="Y48" s="122"/>
      <c r="Z48" s="121" t="str">
        <f t="shared" si="25"/>
        <v/>
      </c>
      <c r="AA48" s="122"/>
      <c r="AB48" s="121" t="str">
        <f t="shared" si="26"/>
        <v/>
      </c>
      <c r="AC48" s="122"/>
      <c r="AD48" s="121" t="str">
        <f t="shared" si="27"/>
        <v/>
      </c>
      <c r="AE48" s="122"/>
      <c r="AF48" s="121" t="str">
        <f t="shared" si="28"/>
        <v/>
      </c>
      <c r="AG48" s="122"/>
      <c r="AH48" s="121" t="str">
        <f t="shared" si="29"/>
        <v/>
      </c>
      <c r="AI48" s="122"/>
      <c r="AJ48" s="121" t="str">
        <f t="shared" si="30"/>
        <v/>
      </c>
      <c r="AK48" s="122"/>
      <c r="AL48" s="121" t="str">
        <f t="shared" si="31"/>
        <v/>
      </c>
      <c r="AM48" s="122"/>
      <c r="AN48" s="121" t="str">
        <f t="shared" si="32"/>
        <v/>
      </c>
      <c r="AO48" s="122"/>
      <c r="AP48" s="5" t="str">
        <f t="shared" si="33"/>
        <v/>
      </c>
      <c r="AQ48" s="66"/>
    </row>
    <row r="49" spans="1:43" x14ac:dyDescent="0.3">
      <c r="A49" s="149" t="s">
        <v>29</v>
      </c>
      <c r="B49" s="64"/>
      <c r="C49" s="72">
        <v>8</v>
      </c>
      <c r="D49" s="66"/>
      <c r="E49" s="1"/>
      <c r="F49" s="1"/>
      <c r="G49" s="4">
        <f t="shared" si="17"/>
        <v>0</v>
      </c>
      <c r="H49" s="66"/>
      <c r="I49" s="72">
        <v>1</v>
      </c>
      <c r="J49" s="113">
        <v>15000</v>
      </c>
      <c r="K49" s="4">
        <f t="shared" si="18"/>
        <v>15000</v>
      </c>
      <c r="L49" s="66"/>
      <c r="M49" s="70"/>
      <c r="N49" s="68" t="str">
        <f t="shared" si="19"/>
        <v/>
      </c>
      <c r="O49" s="70"/>
      <c r="P49" s="68" t="str">
        <f t="shared" si="20"/>
        <v/>
      </c>
      <c r="Q49" s="70"/>
      <c r="R49" s="68" t="str">
        <f t="shared" si="21"/>
        <v/>
      </c>
      <c r="S49" s="70"/>
      <c r="T49" s="68" t="str">
        <f t="shared" si="22"/>
        <v/>
      </c>
      <c r="U49" s="70"/>
      <c r="V49" s="68" t="str">
        <f t="shared" si="23"/>
        <v/>
      </c>
      <c r="W49" s="70"/>
      <c r="X49" s="68" t="str">
        <f t="shared" si="24"/>
        <v/>
      </c>
      <c r="Y49" s="70"/>
      <c r="Z49" s="68" t="str">
        <f t="shared" si="25"/>
        <v/>
      </c>
      <c r="AA49" s="70" t="s">
        <v>44</v>
      </c>
      <c r="AB49" s="68">
        <f t="shared" si="26"/>
        <v>15000</v>
      </c>
      <c r="AC49" s="70"/>
      <c r="AD49" s="68" t="str">
        <f t="shared" si="27"/>
        <v/>
      </c>
      <c r="AE49" s="70"/>
      <c r="AF49" s="68" t="str">
        <f t="shared" si="28"/>
        <v/>
      </c>
      <c r="AG49" s="70"/>
      <c r="AH49" s="68" t="str">
        <f t="shared" si="29"/>
        <v/>
      </c>
      <c r="AI49" s="70"/>
      <c r="AJ49" s="68" t="str">
        <f t="shared" si="30"/>
        <v/>
      </c>
      <c r="AK49" s="70"/>
      <c r="AL49" s="68" t="str">
        <f t="shared" si="31"/>
        <v/>
      </c>
      <c r="AM49" s="70"/>
      <c r="AN49" s="68" t="str">
        <f t="shared" si="32"/>
        <v/>
      </c>
      <c r="AO49" s="70"/>
      <c r="AP49" s="5" t="str">
        <f t="shared" si="33"/>
        <v/>
      </c>
      <c r="AQ49" s="66"/>
    </row>
    <row r="50" spans="1:43" x14ac:dyDescent="0.3">
      <c r="A50" s="148" t="s">
        <v>79</v>
      </c>
      <c r="B50" s="64"/>
      <c r="C50" s="72">
        <v>1</v>
      </c>
      <c r="D50" s="66"/>
      <c r="E50" s="1"/>
      <c r="F50" s="1"/>
      <c r="G50" s="4">
        <f t="shared" si="17"/>
        <v>0</v>
      </c>
      <c r="H50" s="66"/>
      <c r="I50" s="72">
        <v>1</v>
      </c>
      <c r="J50" s="115"/>
      <c r="K50" s="4">
        <f t="shared" si="18"/>
        <v>0</v>
      </c>
      <c r="L50" s="66"/>
      <c r="M50" s="65" t="s">
        <v>44</v>
      </c>
      <c r="N50" s="5">
        <f t="shared" si="19"/>
        <v>0</v>
      </c>
      <c r="O50" s="72" t="s">
        <v>44</v>
      </c>
      <c r="P50" s="68">
        <f t="shared" si="20"/>
        <v>0</v>
      </c>
      <c r="Q50" s="72" t="s">
        <v>44</v>
      </c>
      <c r="R50" s="68">
        <f t="shared" si="21"/>
        <v>0</v>
      </c>
      <c r="S50" s="72" t="s">
        <v>44</v>
      </c>
      <c r="T50" s="68">
        <f t="shared" si="22"/>
        <v>0</v>
      </c>
      <c r="U50" s="72" t="s">
        <v>44</v>
      </c>
      <c r="V50" s="68">
        <f t="shared" si="23"/>
        <v>0</v>
      </c>
      <c r="W50" s="72" t="s">
        <v>44</v>
      </c>
      <c r="X50" s="68">
        <f t="shared" si="24"/>
        <v>0</v>
      </c>
      <c r="Y50" s="72" t="s">
        <v>44</v>
      </c>
      <c r="Z50" s="68">
        <f t="shared" si="25"/>
        <v>0</v>
      </c>
      <c r="AA50" s="72" t="s">
        <v>44</v>
      </c>
      <c r="AB50" s="68">
        <f t="shared" si="26"/>
        <v>0</v>
      </c>
      <c r="AC50" s="72" t="s">
        <v>44</v>
      </c>
      <c r="AD50" s="68">
        <f t="shared" si="27"/>
        <v>0</v>
      </c>
      <c r="AE50" s="72" t="s">
        <v>44</v>
      </c>
      <c r="AF50" s="68">
        <f t="shared" si="28"/>
        <v>0</v>
      </c>
      <c r="AG50" s="72" t="s">
        <v>44</v>
      </c>
      <c r="AH50" s="68">
        <f t="shared" si="29"/>
        <v>0</v>
      </c>
      <c r="AI50" s="72" t="s">
        <v>44</v>
      </c>
      <c r="AJ50" s="68">
        <f t="shared" si="30"/>
        <v>0</v>
      </c>
      <c r="AK50" s="72" t="s">
        <v>44</v>
      </c>
      <c r="AL50" s="68">
        <f t="shared" si="31"/>
        <v>0</v>
      </c>
      <c r="AM50" s="72" t="s">
        <v>44</v>
      </c>
      <c r="AN50" s="68">
        <f t="shared" si="32"/>
        <v>0</v>
      </c>
      <c r="AO50" s="72" t="s">
        <v>44</v>
      </c>
      <c r="AP50" s="5">
        <f t="shared" si="33"/>
        <v>0</v>
      </c>
      <c r="AQ50" s="66"/>
    </row>
    <row r="51" spans="1:43" x14ac:dyDescent="0.3">
      <c r="A51" s="149" t="s">
        <v>83</v>
      </c>
      <c r="B51" s="64"/>
      <c r="C51" s="72">
        <v>1</v>
      </c>
      <c r="D51" s="66"/>
      <c r="E51" s="1"/>
      <c r="F51" s="1"/>
      <c r="G51" s="4">
        <f t="shared" si="17"/>
        <v>0</v>
      </c>
      <c r="H51" s="66"/>
      <c r="I51" s="72">
        <v>1</v>
      </c>
      <c r="J51" s="116"/>
      <c r="K51" s="4">
        <f t="shared" si="18"/>
        <v>0</v>
      </c>
      <c r="L51" s="66"/>
      <c r="M51" s="70" t="s">
        <v>44</v>
      </c>
      <c r="N51" s="5">
        <f t="shared" si="19"/>
        <v>0</v>
      </c>
      <c r="O51" s="70" t="s">
        <v>44</v>
      </c>
      <c r="P51" s="68">
        <f t="shared" si="20"/>
        <v>0</v>
      </c>
      <c r="Q51" s="70" t="s">
        <v>44</v>
      </c>
      <c r="R51" s="68">
        <f t="shared" si="21"/>
        <v>0</v>
      </c>
      <c r="S51" s="70" t="s">
        <v>44</v>
      </c>
      <c r="T51" s="68">
        <f t="shared" si="22"/>
        <v>0</v>
      </c>
      <c r="U51" s="70" t="s">
        <v>44</v>
      </c>
      <c r="V51" s="68">
        <f t="shared" si="23"/>
        <v>0</v>
      </c>
      <c r="W51" s="70" t="s">
        <v>44</v>
      </c>
      <c r="X51" s="68">
        <f t="shared" si="24"/>
        <v>0</v>
      </c>
      <c r="Y51" s="70" t="s">
        <v>44</v>
      </c>
      <c r="Z51" s="68">
        <f t="shared" si="25"/>
        <v>0</v>
      </c>
      <c r="AA51" s="70" t="s">
        <v>44</v>
      </c>
      <c r="AB51" s="68">
        <f t="shared" si="26"/>
        <v>0</v>
      </c>
      <c r="AC51" s="70" t="s">
        <v>44</v>
      </c>
      <c r="AD51" s="68">
        <f t="shared" si="27"/>
        <v>0</v>
      </c>
      <c r="AE51" s="70" t="s">
        <v>44</v>
      </c>
      <c r="AF51" s="68">
        <f t="shared" si="28"/>
        <v>0</v>
      </c>
      <c r="AG51" s="70" t="s">
        <v>44</v>
      </c>
      <c r="AH51" s="68">
        <f t="shared" si="29"/>
        <v>0</v>
      </c>
      <c r="AI51" s="70" t="s">
        <v>44</v>
      </c>
      <c r="AJ51" s="68">
        <f t="shared" si="30"/>
        <v>0</v>
      </c>
      <c r="AK51" s="70" t="s">
        <v>44</v>
      </c>
      <c r="AL51" s="68">
        <f t="shared" si="31"/>
        <v>0</v>
      </c>
      <c r="AM51" s="70" t="s">
        <v>44</v>
      </c>
      <c r="AN51" s="68">
        <f t="shared" si="32"/>
        <v>0</v>
      </c>
      <c r="AO51" s="70" t="s">
        <v>44</v>
      </c>
      <c r="AP51" s="5">
        <f t="shared" si="33"/>
        <v>0</v>
      </c>
      <c r="AQ51" s="66"/>
    </row>
    <row r="52" spans="1:43" x14ac:dyDescent="0.3">
      <c r="A52" s="148" t="s">
        <v>85</v>
      </c>
      <c r="B52" s="64"/>
      <c r="C52" s="72">
        <v>1</v>
      </c>
      <c r="D52" s="66"/>
      <c r="E52" s="1"/>
      <c r="F52" s="1"/>
      <c r="G52" s="4">
        <f t="shared" si="17"/>
        <v>0</v>
      </c>
      <c r="H52" s="66"/>
      <c r="I52" s="72">
        <v>1</v>
      </c>
      <c r="J52" s="115"/>
      <c r="K52" s="4">
        <f t="shared" si="18"/>
        <v>0</v>
      </c>
      <c r="L52" s="66"/>
      <c r="M52" s="72" t="s">
        <v>44</v>
      </c>
      <c r="N52" s="5">
        <f t="shared" si="19"/>
        <v>0</v>
      </c>
      <c r="O52" s="72" t="s">
        <v>44</v>
      </c>
      <c r="P52" s="68">
        <f t="shared" si="20"/>
        <v>0</v>
      </c>
      <c r="Q52" s="72" t="s">
        <v>44</v>
      </c>
      <c r="R52" s="68">
        <f t="shared" si="21"/>
        <v>0</v>
      </c>
      <c r="S52" s="72" t="s">
        <v>44</v>
      </c>
      <c r="T52" s="68">
        <f t="shared" si="22"/>
        <v>0</v>
      </c>
      <c r="U52" s="72" t="s">
        <v>44</v>
      </c>
      <c r="V52" s="68">
        <f t="shared" si="23"/>
        <v>0</v>
      </c>
      <c r="W52" s="72" t="s">
        <v>44</v>
      </c>
      <c r="X52" s="68">
        <f t="shared" si="24"/>
        <v>0</v>
      </c>
      <c r="Y52" s="72" t="s">
        <v>44</v>
      </c>
      <c r="Z52" s="68">
        <f t="shared" si="25"/>
        <v>0</v>
      </c>
      <c r="AA52" s="72" t="s">
        <v>44</v>
      </c>
      <c r="AB52" s="68">
        <f t="shared" si="26"/>
        <v>0</v>
      </c>
      <c r="AC52" s="72" t="s">
        <v>44</v>
      </c>
      <c r="AD52" s="68">
        <f t="shared" si="27"/>
        <v>0</v>
      </c>
      <c r="AE52" s="72" t="s">
        <v>44</v>
      </c>
      <c r="AF52" s="68">
        <f t="shared" si="28"/>
        <v>0</v>
      </c>
      <c r="AG52" s="72" t="s">
        <v>44</v>
      </c>
      <c r="AH52" s="68">
        <f t="shared" si="29"/>
        <v>0</v>
      </c>
      <c r="AI52" s="72" t="s">
        <v>44</v>
      </c>
      <c r="AJ52" s="68">
        <f t="shared" si="30"/>
        <v>0</v>
      </c>
      <c r="AK52" s="72" t="s">
        <v>44</v>
      </c>
      <c r="AL52" s="68">
        <f t="shared" si="31"/>
        <v>0</v>
      </c>
      <c r="AM52" s="72" t="s">
        <v>44</v>
      </c>
      <c r="AN52" s="68">
        <f t="shared" si="32"/>
        <v>0</v>
      </c>
      <c r="AO52" s="72" t="s">
        <v>44</v>
      </c>
      <c r="AP52" s="5">
        <f t="shared" si="33"/>
        <v>0</v>
      </c>
      <c r="AQ52" s="66"/>
    </row>
    <row r="53" spans="1:43" s="58" customFormat="1" x14ac:dyDescent="0.3">
      <c r="A53" s="64"/>
      <c r="B53" s="64"/>
      <c r="C53" s="76"/>
      <c r="D53" s="77"/>
      <c r="E53" s="76"/>
      <c r="F53" s="77"/>
      <c r="G53" s="78"/>
      <c r="H53" s="77"/>
      <c r="I53" s="76"/>
      <c r="J53" s="77"/>
      <c r="K53" s="78"/>
      <c r="L53" s="77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9"/>
      <c r="AP53" s="79"/>
      <c r="AQ53" s="77"/>
    </row>
    <row r="54" spans="1:43" s="58" customFormat="1" x14ac:dyDescent="0.3">
      <c r="B54" s="64"/>
      <c r="C54" s="76"/>
      <c r="D54" s="77"/>
      <c r="E54" s="76"/>
      <c r="F54" s="77"/>
      <c r="G54" s="78"/>
      <c r="H54" s="77"/>
      <c r="I54" s="76"/>
      <c r="J54" s="77"/>
      <c r="K54" s="80" t="s">
        <v>30</v>
      </c>
      <c r="L54" s="77"/>
      <c r="M54" s="102">
        <f>N54</f>
        <v>630</v>
      </c>
      <c r="N54" s="102">
        <f>SUM(N13:N52)</f>
        <v>630</v>
      </c>
      <c r="O54" s="102">
        <f>P54</f>
        <v>630</v>
      </c>
      <c r="P54" s="102">
        <f>SUM(P13:P52)</f>
        <v>630</v>
      </c>
      <c r="Q54" s="102">
        <f t="shared" ref="Q54" si="34">R54</f>
        <v>630</v>
      </c>
      <c r="R54" s="102">
        <f>SUM(R13:R52)</f>
        <v>630</v>
      </c>
      <c r="S54" s="102">
        <f t="shared" ref="S54" si="35">T54</f>
        <v>1097.76</v>
      </c>
      <c r="T54" s="102">
        <f>SUM(T13:T52)</f>
        <v>1097.76</v>
      </c>
      <c r="U54" s="102">
        <f t="shared" ref="U54" si="36">V54</f>
        <v>630</v>
      </c>
      <c r="V54" s="102">
        <f>SUM(V13:V52)</f>
        <v>630</v>
      </c>
      <c r="W54" s="102">
        <f t="shared" ref="W54" si="37">X54</f>
        <v>5990</v>
      </c>
      <c r="X54" s="102">
        <f>SUM(X13:X52)</f>
        <v>5990</v>
      </c>
      <c r="Y54" s="102">
        <f t="shared" ref="Y54" si="38">Z54</f>
        <v>630</v>
      </c>
      <c r="Z54" s="102">
        <f>SUM(Z13:Z52)</f>
        <v>630</v>
      </c>
      <c r="AA54" s="102">
        <f t="shared" ref="AA54" si="39">AB54</f>
        <v>16097.76</v>
      </c>
      <c r="AB54" s="102">
        <f>SUM(AB13:AB52)</f>
        <v>16097.76</v>
      </c>
      <c r="AC54" s="102">
        <f t="shared" ref="AC54" si="40">AD54</f>
        <v>630</v>
      </c>
      <c r="AD54" s="102">
        <f>SUM(AD13:AD52)</f>
        <v>630</v>
      </c>
      <c r="AE54" s="102">
        <f t="shared" ref="AE54" si="41">AF54</f>
        <v>630</v>
      </c>
      <c r="AF54" s="102">
        <f>SUM(AF13:AF52)</f>
        <v>630</v>
      </c>
      <c r="AG54" s="102">
        <f t="shared" ref="AG54" si="42">AH54</f>
        <v>630</v>
      </c>
      <c r="AH54" s="102">
        <f>SUM(AH13:AH52)</f>
        <v>630</v>
      </c>
      <c r="AI54" s="102">
        <f t="shared" ref="AI54" si="43">AJ54</f>
        <v>6457.76</v>
      </c>
      <c r="AJ54" s="102">
        <f>SUM(AJ13:AJ52)</f>
        <v>6457.76</v>
      </c>
      <c r="AK54" s="102">
        <f t="shared" ref="AK54" si="44">AL54</f>
        <v>630</v>
      </c>
      <c r="AL54" s="102">
        <f>SUM(AL13:AL52)</f>
        <v>630</v>
      </c>
      <c r="AM54" s="102">
        <f t="shared" ref="AM54" si="45">AN54</f>
        <v>630</v>
      </c>
      <c r="AN54" s="102">
        <f>SUM(AN13:AN52)</f>
        <v>630</v>
      </c>
      <c r="AO54" s="102">
        <f>AP54</f>
        <v>630</v>
      </c>
      <c r="AP54" s="82">
        <f>SUM(AP13:AP52)</f>
        <v>630</v>
      </c>
      <c r="AQ54" s="77"/>
    </row>
    <row r="55" spans="1:43" s="58" customFormat="1" x14ac:dyDescent="0.3">
      <c r="B55" s="64"/>
      <c r="C55" s="92"/>
      <c r="D55" s="77"/>
      <c r="E55" s="83"/>
      <c r="F55" s="77"/>
      <c r="G55" s="78"/>
      <c r="H55" s="77"/>
      <c r="I55" s="83"/>
      <c r="J55" s="80" t="s">
        <v>32</v>
      </c>
      <c r="K55" s="93">
        <v>0.21</v>
      </c>
      <c r="L55" s="77"/>
      <c r="M55" s="102">
        <f>M54*$K$55</f>
        <v>132.29999999999998</v>
      </c>
      <c r="N55" s="102">
        <f t="shared" ref="N55" si="46">N54*$K$55</f>
        <v>132.29999999999998</v>
      </c>
      <c r="O55" s="102">
        <f>O54*$K$55</f>
        <v>132.29999999999998</v>
      </c>
      <c r="P55" s="102">
        <f t="shared" ref="P55:V55" si="47">P54*$K$55</f>
        <v>132.29999999999998</v>
      </c>
      <c r="Q55" s="102">
        <f t="shared" si="47"/>
        <v>132.29999999999998</v>
      </c>
      <c r="R55" s="102">
        <f t="shared" si="47"/>
        <v>132.29999999999998</v>
      </c>
      <c r="S55" s="102">
        <f t="shared" si="47"/>
        <v>230.52959999999999</v>
      </c>
      <c r="T55" s="102">
        <f t="shared" si="47"/>
        <v>230.52959999999999</v>
      </c>
      <c r="U55" s="102">
        <f t="shared" si="47"/>
        <v>132.29999999999998</v>
      </c>
      <c r="V55" s="102">
        <f t="shared" si="47"/>
        <v>132.29999999999998</v>
      </c>
      <c r="W55" s="102">
        <f>W54*$K$55</f>
        <v>1257.8999999999999</v>
      </c>
      <c r="X55" s="102">
        <f t="shared" ref="X55:AP55" si="48">X54*$K$55</f>
        <v>1257.8999999999999</v>
      </c>
      <c r="Y55" s="102">
        <f t="shared" si="48"/>
        <v>132.29999999999998</v>
      </c>
      <c r="Z55" s="102">
        <f t="shared" si="48"/>
        <v>132.29999999999998</v>
      </c>
      <c r="AA55" s="102">
        <f t="shared" si="48"/>
        <v>3380.5295999999998</v>
      </c>
      <c r="AB55" s="102">
        <f t="shared" si="48"/>
        <v>3380.5295999999998</v>
      </c>
      <c r="AC55" s="102">
        <f t="shared" si="48"/>
        <v>132.29999999999998</v>
      </c>
      <c r="AD55" s="102">
        <f t="shared" si="48"/>
        <v>132.29999999999998</v>
      </c>
      <c r="AE55" s="102">
        <f t="shared" si="48"/>
        <v>132.29999999999998</v>
      </c>
      <c r="AF55" s="102">
        <f t="shared" si="48"/>
        <v>132.29999999999998</v>
      </c>
      <c r="AG55" s="102">
        <f t="shared" si="48"/>
        <v>132.29999999999998</v>
      </c>
      <c r="AH55" s="102">
        <f t="shared" si="48"/>
        <v>132.29999999999998</v>
      </c>
      <c r="AI55" s="102">
        <f t="shared" si="48"/>
        <v>1356.1296</v>
      </c>
      <c r="AJ55" s="102">
        <f t="shared" si="48"/>
        <v>1356.1296</v>
      </c>
      <c r="AK55" s="102">
        <f t="shared" si="48"/>
        <v>132.29999999999998</v>
      </c>
      <c r="AL55" s="102">
        <f t="shared" si="48"/>
        <v>132.29999999999998</v>
      </c>
      <c r="AM55" s="102">
        <f t="shared" si="48"/>
        <v>132.29999999999998</v>
      </c>
      <c r="AN55" s="102">
        <f t="shared" si="48"/>
        <v>132.29999999999998</v>
      </c>
      <c r="AO55" s="102">
        <f t="shared" si="48"/>
        <v>132.29999999999998</v>
      </c>
      <c r="AP55" s="81">
        <f t="shared" si="48"/>
        <v>132.29999999999998</v>
      </c>
      <c r="AQ55" s="77"/>
    </row>
    <row r="56" spans="1:43" s="58" customFormat="1" x14ac:dyDescent="0.3">
      <c r="B56" s="64"/>
      <c r="C56" s="76"/>
      <c r="D56" s="77"/>
      <c r="E56" s="76"/>
      <c r="F56" s="77"/>
      <c r="G56" s="78"/>
      <c r="H56" s="77"/>
      <c r="I56" s="76"/>
      <c r="J56" s="77"/>
      <c r="K56" s="80" t="s">
        <v>33</v>
      </c>
      <c r="L56" s="77"/>
      <c r="M56" s="102">
        <f>M54+M55</f>
        <v>762.3</v>
      </c>
      <c r="N56" s="102"/>
      <c r="O56" s="102">
        <f t="shared" ref="O56:AO56" si="49">O54+O55</f>
        <v>762.3</v>
      </c>
      <c r="P56" s="102"/>
      <c r="Q56" s="102">
        <f t="shared" si="49"/>
        <v>762.3</v>
      </c>
      <c r="R56" s="102"/>
      <c r="S56" s="102">
        <f t="shared" si="49"/>
        <v>1328.2896000000001</v>
      </c>
      <c r="T56" s="102"/>
      <c r="U56" s="102">
        <f t="shared" si="49"/>
        <v>762.3</v>
      </c>
      <c r="V56" s="102"/>
      <c r="W56" s="102">
        <f t="shared" si="49"/>
        <v>7247.9</v>
      </c>
      <c r="X56" s="102"/>
      <c r="Y56" s="102">
        <f t="shared" si="49"/>
        <v>762.3</v>
      </c>
      <c r="Z56" s="102"/>
      <c r="AA56" s="102">
        <f t="shared" si="49"/>
        <v>19478.2896</v>
      </c>
      <c r="AB56" s="102"/>
      <c r="AC56" s="102">
        <f t="shared" si="49"/>
        <v>762.3</v>
      </c>
      <c r="AD56" s="102"/>
      <c r="AE56" s="102">
        <f t="shared" si="49"/>
        <v>762.3</v>
      </c>
      <c r="AF56" s="102"/>
      <c r="AG56" s="102">
        <f t="shared" si="49"/>
        <v>762.3</v>
      </c>
      <c r="AH56" s="102"/>
      <c r="AI56" s="102">
        <f t="shared" si="49"/>
        <v>7813.8896000000004</v>
      </c>
      <c r="AJ56" s="102"/>
      <c r="AK56" s="102">
        <f t="shared" si="49"/>
        <v>762.3</v>
      </c>
      <c r="AL56" s="102"/>
      <c r="AM56" s="102">
        <f t="shared" si="49"/>
        <v>762.3</v>
      </c>
      <c r="AN56" s="102"/>
      <c r="AO56" s="102">
        <f t="shared" si="49"/>
        <v>762.3</v>
      </c>
      <c r="AP56" s="84"/>
      <c r="AQ56" s="77"/>
    </row>
    <row r="57" spans="1:43" s="58" customFormat="1" x14ac:dyDescent="0.3">
      <c r="B57" s="64"/>
      <c r="C57" s="76"/>
      <c r="D57" s="77"/>
      <c r="E57" s="76"/>
      <c r="F57" s="77"/>
      <c r="G57" s="78"/>
      <c r="H57" s="77"/>
      <c r="I57" s="76"/>
      <c r="J57" s="77"/>
      <c r="K57" s="85" t="s">
        <v>31</v>
      </c>
      <c r="L57" s="77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2">
        <f>SUM(M56:AP56)</f>
        <v>44253.668800000014</v>
      </c>
      <c r="AP57" s="86"/>
      <c r="AQ57" s="77"/>
    </row>
    <row r="58" spans="1:43" s="58" customFormat="1" x14ac:dyDescent="0.3">
      <c r="A58" s="64"/>
      <c r="B58" s="64"/>
      <c r="C58" s="76"/>
      <c r="D58" s="77"/>
      <c r="E58" s="76"/>
      <c r="F58" s="77"/>
      <c r="G58" s="78"/>
      <c r="H58" s="77"/>
      <c r="I58" s="76"/>
      <c r="J58" s="77"/>
      <c r="K58" s="110" t="s">
        <v>49</v>
      </c>
      <c r="L58" s="77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2">
        <f>AO57/15</f>
        <v>2950.2445866666676</v>
      </c>
      <c r="AP58" s="76"/>
      <c r="AQ58" s="77"/>
    </row>
    <row r="59" spans="1:43" s="58" customFormat="1" x14ac:dyDescent="0.3">
      <c r="A59" s="56"/>
      <c r="B59" s="64"/>
      <c r="C59" s="76"/>
      <c r="D59" s="77"/>
      <c r="E59" s="76"/>
      <c r="F59" s="77"/>
      <c r="G59" s="78"/>
      <c r="H59" s="77"/>
      <c r="I59" s="76"/>
      <c r="J59" s="77"/>
      <c r="K59" s="78"/>
      <c r="L59" s="77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7"/>
    </row>
    <row r="60" spans="1:43" s="58" customFormat="1" x14ac:dyDescent="0.3">
      <c r="A60" s="64"/>
      <c r="B60" s="64"/>
      <c r="C60" s="87"/>
      <c r="D60" s="77"/>
      <c r="E60" s="76"/>
      <c r="F60" s="77"/>
      <c r="G60" s="78"/>
      <c r="H60" s="77"/>
      <c r="I60" s="76"/>
      <c r="J60" s="77"/>
      <c r="K60" s="78"/>
      <c r="L60" s="77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7"/>
    </row>
    <row r="61" spans="1:43" s="58" customFormat="1" x14ac:dyDescent="0.3">
      <c r="A61" s="64"/>
      <c r="B61" s="64"/>
      <c r="C61" s="76"/>
      <c r="D61" s="77"/>
      <c r="E61" s="76"/>
      <c r="F61" s="77"/>
      <c r="G61" s="78"/>
      <c r="H61" s="77"/>
      <c r="I61" s="76"/>
      <c r="J61" s="77"/>
      <c r="K61" s="78"/>
      <c r="L61" s="77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7"/>
    </row>
    <row r="62" spans="1:43" hidden="1" x14ac:dyDescent="0.3"/>
    <row r="63" spans="1:43" hidden="1" x14ac:dyDescent="0.3"/>
    <row r="64" spans="1:43" hidden="1" x14ac:dyDescent="0.3"/>
    <row r="65" x14ac:dyDescent="0.3"/>
    <row r="66" x14ac:dyDescent="0.3"/>
  </sheetData>
  <sheetProtection selectLockedCells="1"/>
  <mergeCells count="2">
    <mergeCell ref="M4:AP4"/>
    <mergeCell ref="M11:AO11"/>
  </mergeCells>
  <pageMargins left="0.7" right="0.7" top="0.75" bottom="0.75" header="0.3" footer="0.3"/>
  <pageSetup paperSize="9" orientation="portrait" r:id="rId1"/>
  <ignoredErrors>
    <ignoredError sqref="N54:P54 Q54:AC54 AE54:AO54" formula="1"/>
    <ignoredError sqref="N13:N52 P13:P3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Deel 1</vt:lpstr>
      <vt:lpstr>meerjaren overzicht in kosten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Krol, Jacco;G.vd.Brug</dc:creator>
  <cp:lastModifiedBy>Steman, Martijn</cp:lastModifiedBy>
  <dcterms:created xsi:type="dcterms:W3CDTF">2020-04-20T15:40:12Z</dcterms:created>
  <dcterms:modified xsi:type="dcterms:W3CDTF">2022-12-21T19:13:55Z</dcterms:modified>
</cp:coreProperties>
</file>