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nieuwegein.sharepoint.com/sites/spok_001/Werkdocumenten inkoop/Aanbestedingen/Glasbewassing/2 NvI 1/"/>
    </mc:Choice>
  </mc:AlternateContent>
  <xr:revisionPtr revIDLastSave="1222" documentId="13_ncr:1_{61DA003E-BED2-4DB6-8F78-78AEBA176216}" xr6:coauthVersionLast="47" xr6:coauthVersionMax="47" xr10:uidLastSave="{2AB4BC36-1A21-4B5F-AAF6-27392316F50E}"/>
  <bookViews>
    <workbookView xWindow="-108" yWindow="-108" windowWidth="23256" windowHeight="12576" xr2:uid="{8F4601B0-E4C5-4D0D-987F-621DEF8DB837}"/>
  </bookViews>
  <sheets>
    <sheet name="Instructieblad" sheetId="4" r:id="rId1"/>
    <sheet name="Invulblad" sheetId="5" r:id="rId2"/>
    <sheet name="Rekenblad" sheetId="1" r:id="rId3"/>
  </sheets>
  <definedNames>
    <definedName name="_xlnm.Print_Titles" localSheetId="1">Invulblad!$6:$7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8" i="5" l="1"/>
  <c r="H95" i="5"/>
  <c r="I95" i="5" s="1"/>
  <c r="I96" i="5" s="1"/>
  <c r="C114" i="5"/>
  <c r="C110" i="5"/>
  <c r="H21" i="5" l="1"/>
  <c r="H44" i="5"/>
  <c r="I44" i="5" s="1"/>
  <c r="H43" i="5"/>
  <c r="I43" i="5" s="1"/>
  <c r="H91" i="5"/>
  <c r="I91" i="5" s="1"/>
  <c r="H85" i="5"/>
  <c r="I85" i="5" s="1"/>
  <c r="H80" i="5"/>
  <c r="I80" i="5" s="1"/>
  <c r="H18" i="5"/>
  <c r="I18" i="5" s="1"/>
  <c r="H15" i="5"/>
  <c r="I15" i="5" s="1"/>
  <c r="H14" i="5"/>
  <c r="I14" i="5" s="1"/>
  <c r="A25" i="1"/>
  <c r="I119" i="5" l="1"/>
  <c r="I115" i="5"/>
  <c r="I111" i="5"/>
  <c r="I45" i="5"/>
  <c r="I107" i="5"/>
  <c r="H20" i="5"/>
  <c r="I20" i="5" s="1"/>
  <c r="H17" i="5"/>
  <c r="I17" i="5" s="1"/>
  <c r="I121" i="5" l="1"/>
  <c r="H90" i="5"/>
  <c r="H86" i="5"/>
  <c r="I86" i="5" s="1"/>
  <c r="H84" i="5"/>
  <c r="I84" i="5" s="1"/>
  <c r="H79" i="5"/>
  <c r="I79" i="5" s="1"/>
  <c r="I81" i="5" s="1"/>
  <c r="H75" i="5"/>
  <c r="I75" i="5" s="1"/>
  <c r="H74" i="5"/>
  <c r="I74" i="5" s="1"/>
  <c r="H70" i="5"/>
  <c r="I70" i="5" s="1"/>
  <c r="H69" i="5"/>
  <c r="I69" i="5" s="1"/>
  <c r="H65" i="5"/>
  <c r="I65" i="5" s="1"/>
  <c r="H64" i="5"/>
  <c r="I64" i="5" s="1"/>
  <c r="H60" i="5"/>
  <c r="I60" i="5" s="1"/>
  <c r="H59" i="5"/>
  <c r="I59" i="5" s="1"/>
  <c r="H58" i="5"/>
  <c r="I58" i="5" s="1"/>
  <c r="H54" i="5"/>
  <c r="I54" i="5" s="1"/>
  <c r="H53" i="5"/>
  <c r="I53" i="5" s="1"/>
  <c r="H49" i="5"/>
  <c r="I49" i="5" s="1"/>
  <c r="H48" i="5"/>
  <c r="I48" i="5" s="1"/>
  <c r="H39" i="5"/>
  <c r="I39" i="5" s="1"/>
  <c r="H38" i="5"/>
  <c r="I38" i="5" s="1"/>
  <c r="H34" i="5"/>
  <c r="I34" i="5" s="1"/>
  <c r="H33" i="5"/>
  <c r="I33" i="5" s="1"/>
  <c r="C29" i="5"/>
  <c r="H29" i="5" s="1"/>
  <c r="I29" i="5" s="1"/>
  <c r="C28" i="5"/>
  <c r="H28" i="5" s="1"/>
  <c r="I28" i="5" s="1"/>
  <c r="C27" i="5"/>
  <c r="H27" i="5" s="1"/>
  <c r="I27" i="5" s="1"/>
  <c r="H26" i="5"/>
  <c r="I26" i="5" s="1"/>
  <c r="H25" i="5"/>
  <c r="I25" i="5" s="1"/>
  <c r="I21" i="5"/>
  <c r="H19" i="5"/>
  <c r="I19" i="5" s="1"/>
  <c r="H16" i="5"/>
  <c r="I16" i="5" s="1"/>
  <c r="H13" i="5"/>
  <c r="I13" i="5" s="1"/>
  <c r="H12" i="5"/>
  <c r="I12" i="5" s="1"/>
  <c r="H11" i="5"/>
  <c r="I11" i="5" s="1"/>
  <c r="H10" i="5"/>
  <c r="I10" i="5" s="1"/>
  <c r="H9" i="5"/>
  <c r="I9" i="5" s="1"/>
  <c r="I35" i="5" l="1"/>
  <c r="I40" i="5"/>
  <c r="I76" i="5"/>
  <c r="I66" i="5"/>
  <c r="I71" i="5"/>
  <c r="I55" i="5"/>
  <c r="I61" i="5"/>
  <c r="I87" i="5"/>
  <c r="I22" i="5"/>
  <c r="I30" i="5"/>
  <c r="I50" i="5"/>
  <c r="I90" i="5"/>
  <c r="I92" i="5" s="1"/>
  <c r="I123" i="5" l="1"/>
  <c r="C9" i="1" s="1"/>
  <c r="D9" i="1" l="1"/>
  <c r="G19" i="4" s="1"/>
  <c r="C19" i="4"/>
  <c r="A26" i="1"/>
  <c r="A27" i="1" l="1"/>
</calcChain>
</file>

<file path=xl/sharedStrings.xml><?xml version="1.0" encoding="utf-8"?>
<sst xmlns="http://schemas.openxmlformats.org/spreadsheetml/2006/main" count="191" uniqueCount="108">
  <si>
    <t>Omschrijving</t>
  </si>
  <si>
    <t>Waarde</t>
  </si>
  <si>
    <t>Score</t>
  </si>
  <si>
    <t>Lijnfunctie</t>
  </si>
  <si>
    <t>Slechtste waarde / laagste score</t>
  </si>
  <si>
    <t>Beste waarde / hoogste score</t>
  </si>
  <si>
    <t>Score voor waarde van inschrijver</t>
  </si>
  <si>
    <t>LOCATIE</t>
  </si>
  <si>
    <t>ONDERDEEL</t>
  </si>
  <si>
    <t>OPPERVLAKTE</t>
  </si>
  <si>
    <t>FREQUENTIE</t>
  </si>
  <si>
    <t>FCL/ECL</t>
  </si>
  <si>
    <t>Vliesgevel buiten</t>
  </si>
  <si>
    <t>69290105 / 34455</t>
  </si>
  <si>
    <t>Vliesgevel binnen</t>
  </si>
  <si>
    <t>Glasnaden vliesgevel</t>
  </si>
  <si>
    <t>Gevelglas buiten</t>
  </si>
  <si>
    <t>Gevelglas binnen</t>
  </si>
  <si>
    <t>Separatieglas</t>
  </si>
  <si>
    <t>betreft totaal van beide zijden</t>
  </si>
  <si>
    <t>Lift</t>
  </si>
  <si>
    <t>Glazen wand dakterras</t>
  </si>
  <si>
    <t>Glazen wand dakterras/entree</t>
  </si>
  <si>
    <t>Fietsenstalling</t>
  </si>
  <si>
    <t>Lichtkoepels</t>
  </si>
  <si>
    <t>betref totaal van 4 koepels</t>
  </si>
  <si>
    <r>
      <t xml:space="preserve">Stadshuis
</t>
    </r>
    <r>
      <rPr>
        <sz val="9"/>
        <color theme="0"/>
        <rFont val="Arial"/>
        <family val="2"/>
      </rPr>
      <t>Stadsplein 1
3431 LZ Nieuwegein</t>
    </r>
  </si>
  <si>
    <r>
      <rPr>
        <b/>
        <sz val="9"/>
        <color theme="0"/>
        <rFont val="Arial"/>
        <family val="2"/>
      </rPr>
      <t xml:space="preserve">Gemeentewerf
</t>
    </r>
    <r>
      <rPr>
        <sz val="9"/>
        <color theme="0"/>
        <rFont val="Arial"/>
        <family val="2"/>
      </rPr>
      <t>Utrechthaven 1-1
3433 PN Nieuwegein</t>
    </r>
  </si>
  <si>
    <r>
      <t xml:space="preserve">Brandweer Noord
</t>
    </r>
    <r>
      <rPr>
        <sz val="9"/>
        <color theme="0"/>
        <rFont val="Arial"/>
        <family val="2"/>
      </rPr>
      <t>Nevelgaarde 1
3436 ZZ Nieuwegein</t>
    </r>
  </si>
  <si>
    <r>
      <t xml:space="preserve">Brandweer Zuid
</t>
    </r>
    <r>
      <rPr>
        <sz val="9"/>
        <color theme="0"/>
        <rFont val="Arial"/>
        <family val="2"/>
      </rPr>
      <t>Henri Dunantlaan 1
3434 CH Nieuwegein</t>
    </r>
  </si>
  <si>
    <r>
      <t xml:space="preserve">Aanbiedstation
</t>
    </r>
    <r>
      <rPr>
        <sz val="9"/>
        <color theme="0"/>
        <rFont val="Arial"/>
        <family val="2"/>
      </rPr>
      <t>Utrechthaven 6
3433 PN Nieuwegein</t>
    </r>
  </si>
  <si>
    <r>
      <t xml:space="preserve">Gymzaal Doorslag-Noord
</t>
    </r>
    <r>
      <rPr>
        <sz val="9"/>
        <color theme="0"/>
        <rFont val="Arial"/>
        <family val="2"/>
      </rPr>
      <t>Groenling 1
3435 BZ Nieuwegein</t>
    </r>
  </si>
  <si>
    <r>
      <t xml:space="preserve">Gymzaal De Driehoek
</t>
    </r>
    <r>
      <rPr>
        <sz val="9"/>
        <color theme="0"/>
        <rFont val="Arial"/>
        <family val="2"/>
      </rPr>
      <t>Aardbeigaarde 2
3436 GB Nieuwegein</t>
    </r>
  </si>
  <si>
    <r>
      <t xml:space="preserve">Gymzaal De Driemaster
</t>
    </r>
    <r>
      <rPr>
        <sz val="9"/>
        <color theme="0"/>
        <rFont val="Arial"/>
        <family val="2"/>
      </rPr>
      <t>Dintherseschans 32
3432 XV Nieuwegein</t>
    </r>
  </si>
  <si>
    <r>
      <t xml:space="preserve">Gymzaal De Triangel
</t>
    </r>
    <r>
      <rPr>
        <sz val="9"/>
        <color theme="0"/>
        <rFont val="Arial"/>
        <family val="2"/>
      </rPr>
      <t>Lohengrinhof 9
3438 RA Nieuwegein</t>
    </r>
  </si>
  <si>
    <r>
      <t xml:space="preserve">Gymzaal Het Vijfspan
</t>
    </r>
    <r>
      <rPr>
        <sz val="9"/>
        <color theme="0"/>
        <rFont val="Arial"/>
        <family val="2"/>
      </rPr>
      <t>Parelduiker 13
3435 EP Nieuwegein</t>
    </r>
  </si>
  <si>
    <r>
      <t xml:space="preserve">Sportzaal De Sluis
</t>
    </r>
    <r>
      <rPr>
        <sz val="9"/>
        <color theme="0"/>
        <rFont val="Arial"/>
        <family val="2"/>
      </rPr>
      <t>Kastanjestraat 2
3434 CA Nieuwegein</t>
    </r>
  </si>
  <si>
    <r>
      <t xml:space="preserve">Sportzaal De Waterlelie
</t>
    </r>
    <r>
      <rPr>
        <sz val="9"/>
        <color theme="0"/>
        <rFont val="Arial"/>
        <family val="2"/>
      </rPr>
      <t>Heemraadsweide 13
3437 CA Nieuwegein</t>
    </r>
  </si>
  <si>
    <r>
      <t xml:space="preserve">Sportzaal Wijkersloot
</t>
    </r>
    <r>
      <rPr>
        <sz val="9"/>
        <color theme="0"/>
        <rFont val="Arial"/>
        <family val="2"/>
      </rPr>
      <t>Nanningalaan 1a
3431 RD Nieuwegein</t>
    </r>
  </si>
  <si>
    <t>PRIJS PER JAAR</t>
  </si>
  <si>
    <t>Boven sloot</t>
  </si>
  <si>
    <t>Voor het bepalen van uw score wordt gebruik gemaakt van onderstaande formule</t>
  </si>
  <si>
    <t>Blad 3 van 3 - Rekenblad</t>
  </si>
  <si>
    <t>PRIJS/M2</t>
  </si>
  <si>
    <t>SUBTOTAAL</t>
  </si>
  <si>
    <t>Blad 2 van 3 - Invulblad</t>
  </si>
  <si>
    <t>Blad 1 van 3 - Instructieblad</t>
  </si>
  <si>
    <t>Separatieglas 4e verdieping</t>
  </si>
  <si>
    <t>Commerciële plint begane grond</t>
  </si>
  <si>
    <t>De hierna te noemen Inschrijver</t>
  </si>
  <si>
    <t>&lt;Bedrijfsnaam&gt;</t>
  </si>
  <si>
    <t xml:space="preserve">Gedaan te </t>
  </si>
  <si>
    <t>&lt;Plaatsnaam&gt;</t>
  </si>
  <si>
    <t>Datum</t>
  </si>
  <si>
    <t>&lt;Datum&gt;</t>
  </si>
  <si>
    <t>De Inschrijver</t>
  </si>
  <si>
    <t xml:space="preserve">&lt;Bedrijfsnaam&gt; </t>
  </si>
  <si>
    <t>Handtekening</t>
  </si>
  <si>
    <t>Instructie</t>
  </si>
  <si>
    <t>Leeswijzer</t>
  </si>
  <si>
    <t>- In dit document dient u enkel de gele velden in te vullen</t>
  </si>
  <si>
    <t xml:space="preserve">Verklaart middels dit formulier de gevraagde diensten voor de Overeenkomst Glasbewassing te kunnen leveren. </t>
  </si>
  <si>
    <t xml:space="preserve">- De tarieven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t>
  </si>
  <si>
    <t>- Het is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de Aanbestedende dienst gehanteerde beoordelingsmethodiek wordt gefrustreerd.</t>
  </si>
  <si>
    <t>- Opgegeven (eenheids)prijzen mogen niet abnormaal laag zijn. Bij de vaststelling of hiervan sprake is neemt de Aanbestedende dienst artikel 2.116 van de Aanbestedingswet 2012 in acht.</t>
  </si>
  <si>
    <t>Niet voldoen aan bovenstaande voorwaarden leidt in de regel tot het terzijde leggen van de Inschrijving en uitsluiting van verdere deelname aan de aanbestedingsprocedure.</t>
  </si>
  <si>
    <t xml:space="preserve">Voor deze diensten hanteert Inschrijver voor tenminste het eerste contractjaar de geoffreerde prijzen zoals aangegeven op het Invulblad. 
</t>
  </si>
  <si>
    <t>bepaald, met een score van</t>
  </si>
  <si>
    <t xml:space="preserve">Hieruit is de inschrijfprijs van </t>
  </si>
  <si>
    <t>BIJLAGE I - PRIJS</t>
  </si>
  <si>
    <t>Gevelglas schuin 4e verd. buiten</t>
  </si>
  <si>
    <t>Gevelglas schuin 4e verd. binnen</t>
  </si>
  <si>
    <t>OPMERKINGEN</t>
  </si>
  <si>
    <t>Tourniquet</t>
  </si>
  <si>
    <t>Gevelglas buiten boven sloot</t>
  </si>
  <si>
    <r>
      <t xml:space="preserve">Steunpost begraafplaats
</t>
    </r>
    <r>
      <rPr>
        <sz val="9"/>
        <color theme="0"/>
        <rFont val="Arial"/>
        <family val="2"/>
      </rPr>
      <t>Structuurbaan 5
3439 MA Nieuwegein</t>
    </r>
  </si>
  <si>
    <t>alleen oostzijde / via dak school</t>
  </si>
  <si>
    <t>alleen oostzijde</t>
  </si>
  <si>
    <t>REINIGEN GEVELBEKLEDING</t>
  </si>
  <si>
    <t>GLASBEWASSING</t>
  </si>
  <si>
    <r>
      <t xml:space="preserve">Sporthal Galecop
</t>
    </r>
    <r>
      <rPr>
        <sz val="9"/>
        <color theme="0"/>
        <rFont val="Arial"/>
        <family val="2"/>
      </rPr>
      <t>Aert de Gelderhage 7
3437 KB Nieuwegein</t>
    </r>
  </si>
  <si>
    <t>Gevelbekleding</t>
  </si>
  <si>
    <t>betreft buitenzijde van schoenen-, potten/pannen- en telefoonwinkel</t>
  </si>
  <si>
    <t>betreft 7 draaipanelen</t>
  </si>
  <si>
    <t>69290405/34455</t>
  </si>
  <si>
    <t>69290305/34455</t>
  </si>
  <si>
    <t>69290205/34455</t>
  </si>
  <si>
    <t>69290805/34455</t>
  </si>
  <si>
    <t>69291005/34455</t>
  </si>
  <si>
    <t>69200805/34455</t>
  </si>
  <si>
    <t>69200505/34455</t>
  </si>
  <si>
    <t>69200905/34455</t>
  </si>
  <si>
    <t>69200605/34455</t>
  </si>
  <si>
    <t>69200705/34455</t>
  </si>
  <si>
    <t>69200205/34455</t>
  </si>
  <si>
    <t>69200405/34455</t>
  </si>
  <si>
    <t>69200305/34455</t>
  </si>
  <si>
    <t>69200105/34400</t>
  </si>
  <si>
    <t>Subtotaal glasbewassing</t>
  </si>
  <si>
    <t>Subtotaal gevelbekleding</t>
  </si>
  <si>
    <t xml:space="preserve">In dit Excel-bestand vind u 3 tabbladen. 
- Op dit eerste blad (Instructieblad) leest u de instructie hoe u het bestand dient te gebruiken, wordt een samenvatting van uw inschrijving gegeven en dient u uw inschrijving te ondertekenen.
- Op het tweede blad (Invulblad) vult u uw tarieven in voor deze opdracht. Hiermee wordt op basis van de frequentie en het aantal m2 uw inschrijfprijs bepaald.
- Op het derde blad (Rekenblad) wordt uw inschrijfprijs overgenomen in de tabel om uw score voor het gunningscriterium prijs te bepalen. 
</t>
  </si>
  <si>
    <t>Totaal inschrijfprijs</t>
  </si>
  <si>
    <t>- U dient uw tarieven in euro's met maximaal 2 decimalen uit te drukken, prijspeil juni 2023 en exclusief btw</t>
  </si>
  <si>
    <t>Grondbedrijf</t>
  </si>
  <si>
    <t>Betonplaat met opdruk</t>
  </si>
  <si>
    <t>aluminium gevelbeplating</t>
  </si>
  <si>
    <t>515 m2 aluminium gevelbeplating + 26 m2 houten gevelbeplating</t>
  </si>
  <si>
    <t>8 alu. overheaddeuren (230 m2) en houten dankrand (228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</si>
</sst>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164" formatCode="_-&quot;€&quot;\ * #,##0.00_-;_-&quot;€&quot;\ * #,##0.00\-;_-&quot;€&quot;\ * &quot;-&quot;??_-;_-@_-"/>
    <numFmt numFmtId="165" formatCode="0.0"/>
    <numFmt numFmtId="166" formatCode="0.0%"/>
    <numFmt numFmtId="167" formatCode="_-* #,##0.00_-;_-* #,##0.00\-;_-* &quot;-&quot;??_-;_-@_-"/>
    <numFmt numFmtId="168" formatCode="0_ ;[Red]\-0\ "/>
    <numFmt numFmtId="169" formatCode="_(* #,##0.00_);_(* \(#,##0.00\);_(* &quot;-&quot;??_);_(@_)"/>
    <numFmt numFmtId="170" formatCode="_-* #,##0_-;_-* #,##0\-;_-* &quot;-&quot;??_-;_-@_-"/>
    <numFmt numFmtId="171" formatCode="0\ &quot;m2&quot;"/>
    <numFmt numFmtId="172" formatCode="0&quot;x/jaar&quot;"/>
    <numFmt numFmtId="173" formatCode="0\ &quot;m1&quot;"/>
    <numFmt numFmtId="174" formatCode="0.00000&quot;x/jaar&quot;"/>
  </numFmts>
  <fonts count="2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F0000"/>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name val="Calibri"/>
      <family val="2"/>
      <scheme val="minor"/>
    </font>
    <font>
      <b/>
      <sz val="11"/>
      <color rgb="FF3F3F76"/>
      <name val="Calibri"/>
      <family val="2"/>
      <scheme val="minor"/>
    </font>
    <font>
      <sz val="11"/>
      <name val="Calibri"/>
      <family val="2"/>
      <scheme val="minor"/>
    </font>
    <font>
      <b/>
      <i/>
      <sz val="11"/>
      <name val="Calibri"/>
      <family val="2"/>
      <scheme val="minor"/>
    </font>
    <font>
      <sz val="11"/>
      <color rgb="FFCC9900"/>
      <name val="Calibri"/>
      <family val="2"/>
      <scheme val="minor"/>
    </font>
    <font>
      <i/>
      <sz val="11"/>
      <name val="Calibri"/>
      <family val="2"/>
      <scheme val="minor"/>
    </font>
    <font>
      <b/>
      <sz val="11"/>
      <color rgb="FF7030A0"/>
      <name val="Century Gothic"/>
      <family val="2"/>
    </font>
    <font>
      <sz val="9"/>
      <color theme="1"/>
      <name val="Arial"/>
      <family val="2"/>
    </font>
    <font>
      <b/>
      <sz val="9"/>
      <color theme="0"/>
      <name val="Arial"/>
      <family val="2"/>
    </font>
    <font>
      <sz val="9"/>
      <color theme="0"/>
      <name val="Arial"/>
      <family val="2"/>
    </font>
    <font>
      <sz val="9"/>
      <name val="Arial"/>
      <family val="2"/>
    </font>
    <font>
      <b/>
      <sz val="9"/>
      <name val="Arial"/>
      <family val="2"/>
    </font>
    <font>
      <sz val="10"/>
      <color rgb="FF7030A0"/>
      <name val="Calibri"/>
      <family val="2"/>
      <scheme val="minor"/>
    </font>
    <font>
      <b/>
      <sz val="16"/>
      <color rgb="FF7030A0"/>
      <name val="Calibri"/>
      <family val="2"/>
      <scheme val="minor"/>
    </font>
    <font>
      <b/>
      <sz val="11"/>
      <color theme="1"/>
      <name val="Calibri"/>
      <family val="2"/>
      <scheme val="minor"/>
    </font>
    <font>
      <b/>
      <sz val="11"/>
      <color rgb="FF7030A0"/>
      <name val="Calibri"/>
      <family val="2"/>
      <scheme val="min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7030A0"/>
        <bgColor indexed="64"/>
      </patternFill>
    </fill>
    <fill>
      <patternFill patternType="solid">
        <fgColor rgb="FFCCCCFF"/>
        <bgColor indexed="64"/>
      </patternFill>
    </fill>
    <fill>
      <patternFill patternType="solid">
        <fgColor theme="2"/>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169"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1" fillId="5" borderId="2" applyNumberFormat="0" applyFont="0" applyAlignment="0" applyProtection="0"/>
    <xf numFmtId="0" fontId="6" fillId="6" borderId="0" applyNumberFormat="0" applyBorder="0" applyAlignment="0" applyProtection="0"/>
    <xf numFmtId="0" fontId="1" fillId="7" borderId="0" applyNumberFormat="0" applyBorder="0" applyAlignment="0" applyProtection="0"/>
  </cellStyleXfs>
  <cellXfs count="115">
    <xf numFmtId="0" fontId="0" fillId="0" borderId="0" xfId="0"/>
    <xf numFmtId="0" fontId="0" fillId="8" borderId="0" xfId="0" applyFill="1"/>
    <xf numFmtId="0" fontId="7" fillId="8" borderId="0" xfId="0" applyFont="1" applyFill="1"/>
    <xf numFmtId="0" fontId="8" fillId="8" borderId="0" xfId="0" applyFont="1" applyFill="1"/>
    <xf numFmtId="0" fontId="0" fillId="9" borderId="0" xfId="0" applyFill="1"/>
    <xf numFmtId="0" fontId="7" fillId="8" borderId="0" xfId="0" applyFont="1" applyFill="1" applyAlignment="1">
      <alignment horizontal="center"/>
    </xf>
    <xf numFmtId="0" fontId="6" fillId="6" borderId="3" xfId="7" applyNumberFormat="1" applyBorder="1" applyAlignment="1">
      <alignment horizontal="center" vertical="top"/>
    </xf>
    <xf numFmtId="0" fontId="6" fillId="6" borderId="4" xfId="7" applyNumberFormat="1" applyBorder="1" applyAlignment="1">
      <alignment horizontal="center"/>
    </xf>
    <xf numFmtId="0" fontId="6" fillId="6" borderId="5" xfId="7" applyNumberFormat="1" applyBorder="1" applyAlignment="1">
      <alignment horizontal="center"/>
    </xf>
    <xf numFmtId="0" fontId="0" fillId="8" borderId="0" xfId="0" applyFill="1" applyAlignment="1">
      <alignment horizontal="center"/>
    </xf>
    <xf numFmtId="0" fontId="3" fillId="3" borderId="6" xfId="4" applyNumberFormat="1" applyBorder="1" applyAlignment="1">
      <alignment horizontal="left"/>
    </xf>
    <xf numFmtId="164" fontId="10" fillId="10" borderId="7" xfId="5" applyNumberFormat="1" applyFont="1" applyFill="1" applyBorder="1" applyAlignment="1"/>
    <xf numFmtId="1" fontId="11" fillId="8" borderId="0" xfId="0" applyNumberFormat="1" applyFont="1" applyFill="1"/>
    <xf numFmtId="0" fontId="9" fillId="8" borderId="0" xfId="0" applyFont="1" applyFill="1"/>
    <xf numFmtId="166" fontId="8" fillId="8" borderId="0" xfId="0" applyNumberFormat="1" applyFont="1" applyFill="1"/>
    <xf numFmtId="167" fontId="8" fillId="8" borderId="0" xfId="0" applyNumberFormat="1" applyFont="1" applyFill="1"/>
    <xf numFmtId="168" fontId="2" fillId="2" borderId="10" xfId="3" applyNumberFormat="1" applyBorder="1" applyAlignment="1">
      <alignment horizontal="left"/>
    </xf>
    <xf numFmtId="164" fontId="10" fillId="10" borderId="11" xfId="5" applyNumberFormat="1" applyFont="1" applyFill="1" applyBorder="1" applyAlignment="1"/>
    <xf numFmtId="0" fontId="0" fillId="8" borderId="13" xfId="0" applyFill="1" applyBorder="1"/>
    <xf numFmtId="165" fontId="0" fillId="7" borderId="3" xfId="8" applyNumberFormat="1" applyFont="1" applyBorder="1"/>
    <xf numFmtId="164" fontId="10" fillId="10" borderId="14" xfId="6" applyNumberFormat="1" applyFont="1" applyFill="1" applyBorder="1" applyAlignment="1"/>
    <xf numFmtId="0" fontId="11" fillId="8" borderId="0" xfId="0" applyFont="1" applyFill="1" applyAlignment="1">
      <alignment horizontal="left"/>
    </xf>
    <xf numFmtId="1" fontId="9" fillId="8" borderId="0" xfId="0" applyNumberFormat="1" applyFont="1" applyFill="1"/>
    <xf numFmtId="170" fontId="9" fillId="8" borderId="0" xfId="1" applyNumberFormat="1" applyFont="1" applyFill="1"/>
    <xf numFmtId="0" fontId="11" fillId="8" borderId="0" xfId="0" applyFont="1" applyFill="1"/>
    <xf numFmtId="165" fontId="11" fillId="8" borderId="0" xfId="0" applyNumberFormat="1" applyFont="1" applyFill="1"/>
    <xf numFmtId="0" fontId="11" fillId="8" borderId="0" xfId="0" quotePrefix="1" applyFont="1" applyFill="1" applyAlignment="1">
      <alignment horizontal="left"/>
    </xf>
    <xf numFmtId="170" fontId="0" fillId="8" borderId="0" xfId="1" applyNumberFormat="1" applyFont="1" applyFill="1" applyBorder="1"/>
    <xf numFmtId="2" fontId="0" fillId="8" borderId="0" xfId="0" applyNumberFormat="1" applyFill="1"/>
    <xf numFmtId="0" fontId="12" fillId="8" borderId="0" xfId="0" quotePrefix="1" applyFont="1" applyFill="1" applyAlignment="1">
      <alignment horizontal="left"/>
    </xf>
    <xf numFmtId="0" fontId="13" fillId="8" borderId="0" xfId="0" applyFont="1" applyFill="1"/>
    <xf numFmtId="0" fontId="14" fillId="8" borderId="0" xfId="0" quotePrefix="1" applyFont="1" applyFill="1" applyAlignment="1">
      <alignment horizontal="left"/>
    </xf>
    <xf numFmtId="44" fontId="14" fillId="8" borderId="0" xfId="0" applyNumberFormat="1" applyFont="1" applyFill="1" applyAlignment="1">
      <alignment horizontal="left"/>
    </xf>
    <xf numFmtId="0" fontId="5" fillId="8" borderId="0" xfId="0" applyFont="1" applyFill="1"/>
    <xf numFmtId="0" fontId="0" fillId="9" borderId="0" xfId="0" applyFill="1" applyAlignment="1">
      <alignment horizontal="center"/>
    </xf>
    <xf numFmtId="0" fontId="9" fillId="9" borderId="0" xfId="0" applyFont="1" applyFill="1"/>
    <xf numFmtId="166" fontId="8" fillId="9" borderId="0" xfId="0" applyNumberFormat="1" applyFont="1" applyFill="1"/>
    <xf numFmtId="167" fontId="8" fillId="9" borderId="0" xfId="0" applyNumberFormat="1" applyFont="1" applyFill="1"/>
    <xf numFmtId="1" fontId="9" fillId="9" borderId="0" xfId="0" applyNumberFormat="1" applyFont="1" applyFill="1"/>
    <xf numFmtId="0" fontId="6" fillId="9" borderId="0" xfId="7" applyNumberFormat="1" applyFill="1" applyBorder="1" applyAlignment="1">
      <alignment vertical="center" textRotation="90"/>
    </xf>
    <xf numFmtId="170" fontId="0" fillId="8" borderId="0" xfId="0" applyNumberFormat="1" applyFill="1"/>
    <xf numFmtId="0" fontId="15" fillId="9" borderId="0" xfId="0" applyFont="1" applyFill="1" applyAlignment="1">
      <alignment horizontal="left" vertical="center"/>
    </xf>
    <xf numFmtId="0" fontId="16" fillId="9" borderId="0" xfId="0" applyFont="1" applyFill="1"/>
    <xf numFmtId="171" fontId="16" fillId="9" borderId="0" xfId="0" applyNumberFormat="1" applyFont="1" applyFill="1"/>
    <xf numFmtId="172" fontId="16" fillId="9" borderId="18" xfId="0" applyNumberFormat="1" applyFont="1" applyFill="1" applyBorder="1" applyAlignment="1">
      <alignment horizontal="center"/>
    </xf>
    <xf numFmtId="0" fontId="16" fillId="9" borderId="18" xfId="0" applyFont="1" applyFill="1" applyBorder="1"/>
    <xf numFmtId="171" fontId="16" fillId="9" borderId="18" xfId="0" applyNumberFormat="1" applyFont="1" applyFill="1" applyBorder="1"/>
    <xf numFmtId="172" fontId="16" fillId="9" borderId="0" xfId="0" applyNumberFormat="1" applyFont="1" applyFill="1" applyAlignment="1">
      <alignment horizontal="center"/>
    </xf>
    <xf numFmtId="0" fontId="16" fillId="9" borderId="0" xfId="0" applyFont="1" applyFill="1" applyAlignment="1">
      <alignment horizontal="center"/>
    </xf>
    <xf numFmtId="0" fontId="15" fillId="9" borderId="0" xfId="0" applyFont="1" applyFill="1" applyAlignment="1">
      <alignment horizontal="center" vertical="center"/>
    </xf>
    <xf numFmtId="0" fontId="17" fillId="12" borderId="16" xfId="0" applyFont="1" applyFill="1" applyBorder="1" applyAlignment="1">
      <alignment wrapText="1"/>
    </xf>
    <xf numFmtId="0" fontId="18" fillId="12" borderId="0" xfId="0" applyFont="1" applyFill="1"/>
    <xf numFmtId="0" fontId="18" fillId="12" borderId="16" xfId="0" applyFont="1" applyFill="1" applyBorder="1" applyAlignment="1">
      <alignment wrapText="1"/>
    </xf>
    <xf numFmtId="0" fontId="18" fillId="12" borderId="16" xfId="0" applyFont="1" applyFill="1" applyBorder="1"/>
    <xf numFmtId="171" fontId="18" fillId="12" borderId="16" xfId="0" applyNumberFormat="1" applyFont="1" applyFill="1" applyBorder="1"/>
    <xf numFmtId="172" fontId="18" fillId="12" borderId="16" xfId="0" applyNumberFormat="1" applyFont="1" applyFill="1" applyBorder="1" applyAlignment="1">
      <alignment horizontal="center"/>
    </xf>
    <xf numFmtId="0" fontId="16" fillId="13" borderId="16" xfId="0" applyFont="1" applyFill="1" applyBorder="1"/>
    <xf numFmtId="171" fontId="16" fillId="13" borderId="17" xfId="0" applyNumberFormat="1" applyFont="1" applyFill="1" applyBorder="1"/>
    <xf numFmtId="172" fontId="16" fillId="13" borderId="17" xfId="0" applyNumberFormat="1" applyFont="1" applyFill="1" applyBorder="1" applyAlignment="1">
      <alignment horizontal="center"/>
    </xf>
    <xf numFmtId="0" fontId="16" fillId="13" borderId="17" xfId="0" applyFont="1" applyFill="1" applyBorder="1"/>
    <xf numFmtId="173" fontId="16" fillId="13" borderId="17" xfId="0" applyNumberFormat="1" applyFont="1" applyFill="1" applyBorder="1"/>
    <xf numFmtId="171" fontId="16" fillId="13" borderId="0" xfId="0" applyNumberFormat="1" applyFont="1" applyFill="1"/>
    <xf numFmtId="172" fontId="16" fillId="13" borderId="16" xfId="0" applyNumberFormat="1" applyFont="1" applyFill="1" applyBorder="1" applyAlignment="1">
      <alignment horizontal="center"/>
    </xf>
    <xf numFmtId="171" fontId="16" fillId="13" borderId="16" xfId="0" applyNumberFormat="1" applyFont="1" applyFill="1" applyBorder="1"/>
    <xf numFmtId="44" fontId="19" fillId="11" borderId="17" xfId="2" applyFont="1" applyFill="1" applyBorder="1"/>
    <xf numFmtId="44" fontId="19" fillId="14" borderId="17" xfId="2" applyFont="1" applyFill="1" applyBorder="1"/>
    <xf numFmtId="44" fontId="19" fillId="14" borderId="17" xfId="0" applyNumberFormat="1" applyFont="1" applyFill="1" applyBorder="1"/>
    <xf numFmtId="44" fontId="19" fillId="0" borderId="0" xfId="2" applyFont="1"/>
    <xf numFmtId="44" fontId="19" fillId="12" borderId="0" xfId="2" applyFont="1" applyFill="1"/>
    <xf numFmtId="44" fontId="19" fillId="12" borderId="0" xfId="0" applyNumberFormat="1" applyFont="1" applyFill="1"/>
    <xf numFmtId="44" fontId="19" fillId="0" borderId="0" xfId="2" applyFont="1" applyBorder="1"/>
    <xf numFmtId="44" fontId="19" fillId="9" borderId="0" xfId="2" applyFont="1" applyFill="1" applyBorder="1"/>
    <xf numFmtId="44" fontId="19" fillId="9" borderId="18" xfId="2" applyFont="1" applyFill="1" applyBorder="1"/>
    <xf numFmtId="44" fontId="19" fillId="9" borderId="0" xfId="2" applyFont="1" applyFill="1"/>
    <xf numFmtId="44" fontId="19" fillId="9" borderId="0" xfId="0" applyNumberFormat="1" applyFont="1" applyFill="1"/>
    <xf numFmtId="0" fontId="19" fillId="9" borderId="0" xfId="0" applyFont="1" applyFill="1"/>
    <xf numFmtId="0" fontId="5" fillId="9" borderId="0" xfId="0" applyFont="1" applyFill="1"/>
    <xf numFmtId="44" fontId="20" fillId="14" borderId="0" xfId="0" applyNumberFormat="1" applyFont="1" applyFill="1"/>
    <xf numFmtId="44" fontId="20" fillId="14" borderId="19" xfId="0" applyNumberFormat="1" applyFont="1" applyFill="1" applyBorder="1"/>
    <xf numFmtId="0" fontId="21" fillId="8" borderId="0" xfId="0" applyFont="1" applyFill="1"/>
    <xf numFmtId="0" fontId="22" fillId="8" borderId="0" xfId="0" applyFont="1" applyFill="1"/>
    <xf numFmtId="0" fontId="0" fillId="0" borderId="0" xfId="0" applyAlignment="1">
      <alignment horizontal="left" vertical="top" wrapText="1"/>
    </xf>
    <xf numFmtId="0" fontId="0" fillId="0" borderId="0" xfId="0" applyAlignment="1">
      <alignment vertical="top" wrapText="1"/>
    </xf>
    <xf numFmtId="44" fontId="20" fillId="9" borderId="0" xfId="0" applyNumberFormat="1" applyFont="1" applyFill="1"/>
    <xf numFmtId="0" fontId="0" fillId="0" borderId="0" xfId="0" quotePrefix="1" applyAlignment="1">
      <alignment horizontal="left" vertical="top" wrapText="1"/>
    </xf>
    <xf numFmtId="0" fontId="0" fillId="0" borderId="0" xfId="0" quotePrefix="1" applyAlignment="1">
      <alignment vertical="top"/>
    </xf>
    <xf numFmtId="2" fontId="0" fillId="7" borderId="15" xfId="8" applyNumberFormat="1" applyFont="1" applyBorder="1"/>
    <xf numFmtId="2" fontId="10" fillId="10" borderId="12" xfId="5" applyNumberFormat="1" applyFont="1" applyFill="1" applyBorder="1"/>
    <xf numFmtId="2" fontId="10" fillId="10" borderId="8" xfId="5" applyNumberFormat="1" applyFont="1" applyFill="1" applyBorder="1"/>
    <xf numFmtId="0" fontId="0" fillId="9" borderId="0" xfId="0" applyFill="1" applyAlignment="1">
      <alignment horizontal="left" vertical="top" wrapText="1"/>
    </xf>
    <xf numFmtId="0" fontId="0" fillId="9" borderId="0" xfId="0" applyFill="1" applyAlignment="1">
      <alignment horizontal="left" vertical="top"/>
    </xf>
    <xf numFmtId="44" fontId="23" fillId="9" borderId="0" xfId="2" applyFont="1" applyFill="1" applyAlignment="1">
      <alignment horizontal="left" vertical="top" wrapText="1"/>
    </xf>
    <xf numFmtId="2" fontId="23" fillId="9" borderId="0" xfId="0" applyNumberFormat="1" applyFont="1" applyFill="1" applyAlignment="1">
      <alignment horizontal="left" vertical="top" wrapText="1"/>
    </xf>
    <xf numFmtId="0" fontId="0" fillId="0" borderId="0" xfId="0" quotePrefix="1" applyAlignment="1">
      <alignment vertical="top" wrapText="1"/>
    </xf>
    <xf numFmtId="0" fontId="22" fillId="9" borderId="0" xfId="0" applyFont="1" applyFill="1"/>
    <xf numFmtId="0" fontId="8" fillId="9" borderId="0" xfId="0" applyFont="1" applyFill="1"/>
    <xf numFmtId="0" fontId="21" fillId="9" borderId="0" xfId="0" applyFont="1" applyFill="1"/>
    <xf numFmtId="0" fontId="24" fillId="9" borderId="0" xfId="0" applyFont="1" applyFill="1"/>
    <xf numFmtId="0" fontId="24" fillId="9" borderId="0" xfId="0" applyFont="1" applyFill="1" applyAlignment="1">
      <alignment horizontal="left" vertical="top" wrapText="1"/>
    </xf>
    <xf numFmtId="0" fontId="0" fillId="9" borderId="0" xfId="0" quotePrefix="1" applyFill="1" applyAlignment="1">
      <alignment vertical="top"/>
    </xf>
    <xf numFmtId="0" fontId="0" fillId="9" borderId="18" xfId="0" quotePrefix="1" applyFill="1" applyBorder="1" applyAlignment="1">
      <alignment horizontal="left" vertical="top" wrapText="1"/>
    </xf>
    <xf numFmtId="174" fontId="16" fillId="9" borderId="0" xfId="0" applyNumberFormat="1" applyFont="1" applyFill="1" applyAlignment="1">
      <alignment horizontal="center"/>
    </xf>
    <xf numFmtId="44" fontId="19" fillId="12" borderId="16" xfId="2" applyFont="1" applyFill="1" applyBorder="1"/>
    <xf numFmtId="44" fontId="19" fillId="11" borderId="17" xfId="0" applyNumberFormat="1" applyFont="1" applyFill="1" applyBorder="1"/>
    <xf numFmtId="0" fontId="16" fillId="13" borderId="17" xfId="0" applyFont="1" applyFill="1" applyBorder="1" applyAlignment="1">
      <alignment wrapText="1"/>
    </xf>
    <xf numFmtId="0" fontId="16" fillId="9" borderId="18" xfId="0" applyFont="1" applyFill="1" applyBorder="1" applyAlignment="1">
      <alignment horizontal="center"/>
    </xf>
    <xf numFmtId="0" fontId="0" fillId="11" borderId="0" xfId="0" applyFill="1" applyAlignment="1">
      <alignment horizontal="left"/>
    </xf>
    <xf numFmtId="0" fontId="0" fillId="9" borderId="0" xfId="0" applyFill="1" applyAlignment="1">
      <alignment horizontal="left" vertical="top" wrapText="1"/>
    </xf>
    <xf numFmtId="0" fontId="0" fillId="9" borderId="0" xfId="0" quotePrefix="1" applyFill="1" applyAlignment="1">
      <alignment horizontal="left" vertical="top" wrapText="1"/>
    </xf>
    <xf numFmtId="0" fontId="0" fillId="0" borderId="0" xfId="0" quotePrefix="1" applyAlignment="1">
      <alignment horizontal="left" vertical="top" wrapText="1"/>
    </xf>
    <xf numFmtId="0" fontId="9" fillId="8" borderId="0" xfId="0" applyFont="1" applyFill="1" applyAlignment="1">
      <alignment horizontal="center"/>
    </xf>
    <xf numFmtId="0" fontId="15" fillId="9" borderId="16" xfId="0" applyFont="1" applyFill="1" applyBorder="1" applyAlignment="1">
      <alignment horizontal="center" vertical="center"/>
    </xf>
    <xf numFmtId="0" fontId="6" fillId="6" borderId="6" xfId="7" applyNumberFormat="1" applyBorder="1" applyAlignment="1">
      <alignment horizontal="center" vertical="center" textRotation="90"/>
    </xf>
    <xf numFmtId="0" fontId="6" fillId="6" borderId="9" xfId="7" applyNumberFormat="1" applyBorder="1" applyAlignment="1">
      <alignment horizontal="center" vertical="center" textRotation="90"/>
    </xf>
    <xf numFmtId="0" fontId="6" fillId="6" borderId="10" xfId="7" applyNumberFormat="1" applyBorder="1" applyAlignment="1">
      <alignment horizontal="center" vertical="center" textRotation="90"/>
    </xf>
  </cellXfs>
  <cellStyles count="9">
    <cellStyle name="20% - Accent3" xfId="8" builtinId="38"/>
    <cellStyle name="Accent1" xfId="7" builtinId="29"/>
    <cellStyle name="Goed" xfId="3" builtinId="26"/>
    <cellStyle name="Invoer" xfId="5" builtinId="20"/>
    <cellStyle name="Komma" xfId="1" builtinId="3"/>
    <cellStyle name="Notitie" xfId="6" builtinId="10"/>
    <cellStyle name="Ongeldig" xfId="4" builtinId="27"/>
    <cellStyle name="Standaard" xfId="0" builtinId="0"/>
    <cellStyle name="Valuta" xfId="2" builtinId="4"/>
  </cellStyles>
  <dxfs count="0"/>
  <tableStyles count="0" defaultTableStyle="TableStyleMedium2" defaultPivotStyle="PivotStyleLight16"/>
  <colors>
    <mruColors>
      <color rgb="FF9900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Rekenblad!$C$5:$C$8</c:f>
              <c:numCache>
                <c:formatCode>_-"€"\ * #,##0.00_-;_-"€"\ * #,##0.00\-;_-"€"\ * "-"??_-;_-@_-</c:formatCode>
                <c:ptCount val="4"/>
                <c:pt idx="0">
                  <c:v>70000</c:v>
                </c:pt>
                <c:pt idx="1">
                  <c:v>45000</c:v>
                </c:pt>
              </c:numCache>
            </c:numRef>
          </c:xVal>
          <c:yVal>
            <c:numRef>
              <c:f>Rekenblad!$D$5:$D$8</c:f>
              <c:numCache>
                <c:formatCode>0.00</c:formatCode>
                <c:ptCount val="4"/>
                <c:pt idx="0">
                  <c:v>0</c:v>
                </c:pt>
                <c:pt idx="1">
                  <c:v>30</c:v>
                </c:pt>
              </c:numCache>
            </c:numRef>
          </c:yVal>
          <c:smooth val="0"/>
          <c:extLst>
            <c:ext xmlns:c16="http://schemas.microsoft.com/office/drawing/2014/chart" uri="{C3380CC4-5D6E-409C-BE32-E72D297353CC}">
              <c16:uniqueId val="{00000000-1830-42FD-A44B-D19D219521FF}"/>
            </c:ext>
          </c:extLst>
        </c:ser>
        <c:ser>
          <c:idx val="1"/>
          <c:order val="1"/>
          <c:marker>
            <c:symbol val="diamond"/>
            <c:size val="7"/>
          </c:marker>
          <c:xVal>
            <c:numRef>
              <c:f>Rekenblad!$C$9</c:f>
              <c:numCache>
                <c:formatCode>_-"€"\ * #,##0.00_-;_-"€"\ * #,##0.00\-;_-"€"\ * "-"??_-;_-@_-</c:formatCode>
                <c:ptCount val="1"/>
                <c:pt idx="0">
                  <c:v>0</c:v>
                </c:pt>
              </c:numCache>
            </c:numRef>
          </c:xVal>
          <c:yVal>
            <c:numRef>
              <c:f>Rekenblad!$D$9</c:f>
              <c:numCache>
                <c:formatCode>0.00</c:formatCode>
                <c:ptCount val="1"/>
                <c:pt idx="0">
                  <c:v>0</c:v>
                </c:pt>
              </c:numCache>
            </c:numRef>
          </c:yVal>
          <c:smooth val="1"/>
          <c:extLst>
            <c:ext xmlns:c16="http://schemas.microsoft.com/office/drawing/2014/chart" uri="{C3380CC4-5D6E-409C-BE32-E72D297353CC}">
              <c16:uniqueId val="{00000001-1830-42FD-A44B-D19D219521FF}"/>
            </c:ext>
          </c:extLst>
        </c:ser>
        <c:dLbls>
          <c:showLegendKey val="0"/>
          <c:showVal val="0"/>
          <c:showCatName val="0"/>
          <c:showSerName val="0"/>
          <c:showPercent val="0"/>
          <c:showBubbleSize val="0"/>
        </c:dLbls>
        <c:axId val="224377856"/>
        <c:axId val="224507008"/>
      </c:scatterChart>
      <c:valAx>
        <c:axId val="224377856"/>
        <c:scaling>
          <c:orientation val="minMax"/>
          <c:max val="75000"/>
          <c:min val="40000"/>
        </c:scaling>
        <c:delete val="0"/>
        <c:axPos val="b"/>
        <c:majorGridlines/>
        <c:title>
          <c:tx>
            <c:rich>
              <a:bodyPr/>
              <a:lstStyle/>
              <a:p>
                <a:pPr>
                  <a:defRPr/>
                </a:pPr>
                <a:r>
                  <a:rPr lang="nl-NL"/>
                  <a:t>Prijs</a:t>
                </a:r>
              </a:p>
            </c:rich>
          </c:tx>
          <c:overlay val="0"/>
        </c:title>
        <c:numFmt formatCode="&quot;€&quot;\ #,##0" sourceLinked="0"/>
        <c:majorTickMark val="none"/>
        <c:minorTickMark val="none"/>
        <c:tickLblPos val="nextTo"/>
        <c:spPr>
          <a:ln/>
        </c:spPr>
        <c:txPr>
          <a:bodyPr rot="0" vert="horz"/>
          <a:lstStyle/>
          <a:p>
            <a:pPr>
              <a:defRPr/>
            </a:pPr>
            <a:endParaRPr lang="nl-NL"/>
          </a:p>
        </c:txPr>
        <c:crossAx val="224507008"/>
        <c:crossesAt val="0"/>
        <c:crossBetween val="midCat"/>
        <c:majorUnit val="5000"/>
      </c:valAx>
      <c:valAx>
        <c:axId val="224507008"/>
        <c:scaling>
          <c:orientation val="minMax"/>
          <c:max val="30"/>
        </c:scaling>
        <c:delete val="0"/>
        <c:axPos val="l"/>
        <c:majorGridlines/>
        <c:title>
          <c:tx>
            <c:rich>
              <a:bodyPr rot="-5400000" vert="horz" anchor="ctr" anchorCtr="0"/>
              <a:lstStyle/>
              <a:p>
                <a:pPr>
                  <a:defRPr/>
                </a:pPr>
                <a:r>
                  <a:rPr lang="nl-NL"/>
                  <a:t>Punten</a:t>
                </a:r>
              </a:p>
            </c:rich>
          </c:tx>
          <c:overlay val="0"/>
        </c:title>
        <c:numFmt formatCode="#,##0" sourceLinked="0"/>
        <c:majorTickMark val="out"/>
        <c:minorTickMark val="none"/>
        <c:tickLblPos val="nextTo"/>
        <c:txPr>
          <a:bodyPr rot="0" vert="horz"/>
          <a:lstStyle/>
          <a:p>
            <a:pPr>
              <a:defRPr/>
            </a:pPr>
            <a:endParaRPr lang="nl-NL"/>
          </a:p>
        </c:txPr>
        <c:crossAx val="224377856"/>
        <c:crosses val="autoZero"/>
        <c:crossBetween val="midCat"/>
        <c:majorUnit val="2.5"/>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9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10</xdr:row>
      <xdr:rowOff>37246</xdr:rowOff>
    </xdr:from>
    <xdr:to>
      <xdr:col>4</xdr:col>
      <xdr:colOff>1085340</xdr:colOff>
      <xdr:row>21</xdr:row>
      <xdr:rowOff>95249</xdr:rowOff>
    </xdr:to>
    <xdr:graphicFrame macro="">
      <xdr:nvGraphicFramePr>
        <xdr:cNvPr id="2" name="Grafiek 1">
          <a:extLst>
            <a:ext uri="{FF2B5EF4-FFF2-40B4-BE49-F238E27FC236}">
              <a16:creationId xmlns:a16="http://schemas.microsoft.com/office/drawing/2014/main" id="{64F38C3C-A303-4174-BAFF-218AAAF1D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24F4-0043-4E0A-BD5D-3E9526D660FC}">
  <sheetPr>
    <tabColor rgb="FF990099"/>
  </sheetPr>
  <dimension ref="A1:P29"/>
  <sheetViews>
    <sheetView tabSelected="1" workbookViewId="0"/>
  </sheetViews>
  <sheetFormatPr defaultColWidth="0" defaultRowHeight="14.4" zeroHeight="1" x14ac:dyDescent="0.3"/>
  <cols>
    <col min="1" max="1" width="13.6640625" customWidth="1"/>
    <col min="2" max="2" width="15.21875" customWidth="1"/>
    <col min="3" max="3" width="12.44140625" customWidth="1"/>
    <col min="4" max="8" width="8.88671875" customWidth="1"/>
    <col min="9" max="16" width="0" hidden="1" customWidth="1"/>
    <col min="17" max="16384" width="8.88671875" hidden="1"/>
  </cols>
  <sheetData>
    <row r="1" spans="1:16" ht="21.6" customHeight="1" x14ac:dyDescent="0.4">
      <c r="A1" s="94" t="s">
        <v>69</v>
      </c>
      <c r="B1" s="95"/>
      <c r="C1" s="95"/>
      <c r="D1" s="95"/>
      <c r="E1" s="4"/>
      <c r="F1" s="4"/>
      <c r="G1" s="4"/>
      <c r="H1" s="4"/>
      <c r="I1" s="1"/>
      <c r="J1" s="1"/>
      <c r="K1" s="4"/>
      <c r="L1" s="4"/>
      <c r="M1" s="4"/>
      <c r="N1" s="4"/>
      <c r="O1" s="4"/>
      <c r="P1" s="4"/>
    </row>
    <row r="2" spans="1:16" ht="12.6" customHeight="1" x14ac:dyDescent="0.3">
      <c r="A2" s="96" t="s">
        <v>46</v>
      </c>
      <c r="B2" s="95"/>
      <c r="C2" s="95"/>
      <c r="D2" s="35"/>
      <c r="E2" s="35"/>
      <c r="F2" s="35"/>
      <c r="G2" s="35"/>
      <c r="H2" s="35"/>
      <c r="I2" s="13"/>
      <c r="J2" s="1"/>
      <c r="K2" s="4"/>
      <c r="L2" s="4"/>
      <c r="M2" s="4"/>
      <c r="N2" s="4"/>
      <c r="O2" s="4"/>
      <c r="P2" s="4"/>
    </row>
    <row r="3" spans="1:16" x14ac:dyDescent="0.3">
      <c r="A3" s="4"/>
      <c r="B3" s="4"/>
      <c r="C3" s="4"/>
      <c r="D3" s="4"/>
      <c r="E3" s="4"/>
      <c r="F3" s="4"/>
      <c r="G3" s="4"/>
      <c r="H3" s="4"/>
    </row>
    <row r="4" spans="1:16" x14ac:dyDescent="0.3">
      <c r="A4" s="97" t="s">
        <v>59</v>
      </c>
      <c r="B4" s="4"/>
      <c r="C4" s="4"/>
      <c r="D4" s="4"/>
      <c r="E4" s="4"/>
      <c r="F4" s="4"/>
      <c r="G4" s="4"/>
      <c r="H4" s="4"/>
    </row>
    <row r="5" spans="1:16" ht="102" customHeight="1" x14ac:dyDescent="0.3">
      <c r="A5" s="107" t="s">
        <v>100</v>
      </c>
      <c r="B5" s="107"/>
      <c r="C5" s="107"/>
      <c r="D5" s="107"/>
      <c r="E5" s="107"/>
      <c r="F5" s="107"/>
      <c r="G5" s="107"/>
      <c r="H5" s="107"/>
      <c r="I5" s="82"/>
      <c r="J5" s="82"/>
    </row>
    <row r="6" spans="1:16" x14ac:dyDescent="0.3">
      <c r="A6" s="89"/>
      <c r="B6" s="89"/>
      <c r="C6" s="89"/>
      <c r="D6" s="89"/>
      <c r="E6" s="89"/>
      <c r="F6" s="89"/>
      <c r="G6" s="89"/>
      <c r="H6" s="89"/>
      <c r="I6" s="81"/>
      <c r="J6" s="82"/>
    </row>
    <row r="7" spans="1:16" x14ac:dyDescent="0.3">
      <c r="A7" s="98" t="s">
        <v>58</v>
      </c>
      <c r="B7" s="89"/>
      <c r="C7" s="89"/>
      <c r="D7" s="89"/>
      <c r="E7" s="89"/>
      <c r="F7" s="89"/>
      <c r="G7" s="89"/>
      <c r="H7" s="89"/>
      <c r="I7" s="81"/>
      <c r="J7" s="82"/>
    </row>
    <row r="8" spans="1:16" x14ac:dyDescent="0.3">
      <c r="A8" s="99" t="s">
        <v>60</v>
      </c>
      <c r="B8" s="99"/>
      <c r="C8" s="99"/>
      <c r="D8" s="99"/>
      <c r="E8" s="99"/>
      <c r="F8" s="99"/>
      <c r="G8" s="99"/>
      <c r="H8" s="99"/>
      <c r="I8" s="85"/>
      <c r="J8" s="82"/>
    </row>
    <row r="9" spans="1:16" ht="30" customHeight="1" x14ac:dyDescent="0.3">
      <c r="A9" s="108" t="s">
        <v>102</v>
      </c>
      <c r="B9" s="108"/>
      <c r="C9" s="108"/>
      <c r="D9" s="108"/>
      <c r="E9" s="108"/>
      <c r="F9" s="108"/>
      <c r="G9" s="108"/>
      <c r="H9" s="108"/>
      <c r="I9" s="85"/>
      <c r="J9" s="82"/>
    </row>
    <row r="10" spans="1:16" ht="72" customHeight="1" x14ac:dyDescent="0.3">
      <c r="A10" s="109" t="s">
        <v>62</v>
      </c>
      <c r="B10" s="109"/>
      <c r="C10" s="109"/>
      <c r="D10" s="109"/>
      <c r="E10" s="109"/>
      <c r="F10" s="109"/>
      <c r="G10" s="109"/>
      <c r="H10" s="109"/>
      <c r="I10" s="93"/>
      <c r="J10" s="82"/>
    </row>
    <row r="11" spans="1:16" ht="29.4" customHeight="1" x14ac:dyDescent="0.3">
      <c r="A11" s="108" t="s">
        <v>64</v>
      </c>
      <c r="B11" s="108"/>
      <c r="C11" s="108"/>
      <c r="D11" s="108"/>
      <c r="E11" s="108"/>
      <c r="F11" s="108"/>
      <c r="G11" s="108"/>
      <c r="H11" s="108"/>
      <c r="I11" s="93"/>
      <c r="J11" s="82"/>
    </row>
    <row r="12" spans="1:16" ht="72" customHeight="1" x14ac:dyDescent="0.3">
      <c r="A12" s="109" t="s">
        <v>63</v>
      </c>
      <c r="B12" s="109"/>
      <c r="C12" s="109"/>
      <c r="D12" s="109"/>
      <c r="E12" s="109"/>
      <c r="F12" s="109"/>
      <c r="G12" s="109"/>
      <c r="H12" s="109"/>
      <c r="I12" s="93"/>
      <c r="J12" s="82"/>
    </row>
    <row r="13" spans="1:16" ht="29.4" customHeight="1" x14ac:dyDescent="0.3">
      <c r="A13" s="109" t="s">
        <v>65</v>
      </c>
      <c r="B13" s="109"/>
      <c r="C13" s="109"/>
      <c r="D13" s="109"/>
      <c r="E13" s="109"/>
      <c r="F13" s="109"/>
      <c r="G13" s="109"/>
      <c r="H13" s="109"/>
      <c r="I13" s="93"/>
      <c r="J13" s="82"/>
    </row>
    <row r="14" spans="1:16" ht="29.4" customHeight="1" x14ac:dyDescent="0.3">
      <c r="A14" s="100"/>
      <c r="B14" s="100"/>
      <c r="C14" s="100"/>
      <c r="D14" s="100"/>
      <c r="E14" s="100"/>
      <c r="F14" s="100"/>
      <c r="G14" s="100"/>
      <c r="H14" s="100"/>
      <c r="I14" s="84"/>
      <c r="J14" s="82"/>
    </row>
    <row r="15" spans="1:16" x14ac:dyDescent="0.3">
      <c r="A15" t="s">
        <v>49</v>
      </c>
      <c r="C15" s="106" t="s">
        <v>50</v>
      </c>
      <c r="D15" s="106"/>
      <c r="E15" s="106"/>
      <c r="F15" s="106"/>
      <c r="G15" s="106"/>
      <c r="H15" s="4"/>
    </row>
    <row r="16" spans="1:16" x14ac:dyDescent="0.3">
      <c r="A16" s="4"/>
      <c r="B16" s="4"/>
      <c r="C16" s="4"/>
      <c r="D16" s="4"/>
      <c r="E16" s="4"/>
      <c r="F16" s="4"/>
      <c r="G16" s="4"/>
      <c r="H16" s="4"/>
    </row>
    <row r="17" spans="1:9" ht="28.8" customHeight="1" x14ac:dyDescent="0.3">
      <c r="A17" s="107" t="s">
        <v>61</v>
      </c>
      <c r="B17" s="107"/>
      <c r="C17" s="107"/>
      <c r="D17" s="107"/>
      <c r="E17" s="107"/>
      <c r="F17" s="107"/>
      <c r="G17" s="107"/>
      <c r="H17" s="107"/>
      <c r="I17" s="82"/>
    </row>
    <row r="18" spans="1:9" ht="28.8" customHeight="1" x14ac:dyDescent="0.3">
      <c r="A18" s="107" t="s">
        <v>66</v>
      </c>
      <c r="B18" s="107"/>
      <c r="C18" s="107"/>
      <c r="D18" s="107"/>
      <c r="E18" s="107"/>
      <c r="F18" s="107"/>
      <c r="G18" s="107"/>
      <c r="H18" s="107"/>
      <c r="I18" s="82"/>
    </row>
    <row r="19" spans="1:9" x14ac:dyDescent="0.3">
      <c r="A19" s="90" t="s">
        <v>68</v>
      </c>
      <c r="B19" s="89"/>
      <c r="C19" s="91">
        <f>Rekenblad!C9</f>
        <v>0</v>
      </c>
      <c r="D19" s="90" t="s">
        <v>67</v>
      </c>
      <c r="E19" s="89"/>
      <c r="F19" s="89"/>
      <c r="G19" s="92" t="str">
        <f>Rekenblad!D9</f>
        <v>Ongeldig</v>
      </c>
      <c r="H19" s="89"/>
      <c r="I19" s="81"/>
    </row>
    <row r="20" spans="1:9" x14ac:dyDescent="0.3">
      <c r="A20" s="4"/>
      <c r="B20" s="4"/>
      <c r="C20" s="4"/>
      <c r="D20" s="4"/>
      <c r="E20" s="4"/>
      <c r="F20" s="4"/>
      <c r="G20" s="4"/>
      <c r="H20" s="4"/>
    </row>
    <row r="21" spans="1:9" x14ac:dyDescent="0.3">
      <c r="A21" s="4" t="s">
        <v>51</v>
      </c>
      <c r="B21" s="106" t="s">
        <v>52</v>
      </c>
      <c r="C21" s="106"/>
      <c r="D21" s="4"/>
      <c r="E21" s="4" t="s">
        <v>53</v>
      </c>
      <c r="F21" s="106" t="s">
        <v>54</v>
      </c>
      <c r="G21" s="106"/>
      <c r="H21" s="4"/>
    </row>
    <row r="22" spans="1:9" x14ac:dyDescent="0.3">
      <c r="A22" s="4"/>
      <c r="B22" s="4"/>
      <c r="C22" s="4"/>
      <c r="D22" s="4"/>
      <c r="E22" s="4"/>
      <c r="F22" s="4"/>
      <c r="G22" s="4"/>
      <c r="H22" s="4"/>
    </row>
    <row r="23" spans="1:9" x14ac:dyDescent="0.3">
      <c r="A23" s="4" t="s">
        <v>55</v>
      </c>
      <c r="B23" s="106" t="s">
        <v>56</v>
      </c>
      <c r="C23" s="106"/>
      <c r="D23" s="106"/>
      <c r="E23" s="106"/>
      <c r="F23" s="106"/>
      <c r="G23" s="106"/>
      <c r="H23" s="4"/>
    </row>
    <row r="24" spans="1:9" x14ac:dyDescent="0.3">
      <c r="A24" s="4"/>
      <c r="B24" s="4"/>
      <c r="C24" s="4"/>
      <c r="D24" s="4"/>
      <c r="E24" s="4"/>
      <c r="F24" s="4"/>
      <c r="G24" s="4"/>
      <c r="H24" s="4"/>
    </row>
    <row r="25" spans="1:9" x14ac:dyDescent="0.3">
      <c r="A25" s="4" t="s">
        <v>57</v>
      </c>
      <c r="B25" s="106"/>
      <c r="C25" s="106"/>
      <c r="D25" s="106"/>
      <c r="E25" s="106"/>
      <c r="F25" s="106"/>
      <c r="G25" s="106"/>
      <c r="H25" s="4"/>
    </row>
    <row r="26" spans="1:9" x14ac:dyDescent="0.3">
      <c r="A26" s="4"/>
      <c r="B26" s="106"/>
      <c r="C26" s="106"/>
      <c r="D26" s="106"/>
      <c r="E26" s="106"/>
      <c r="F26" s="106"/>
      <c r="G26" s="106"/>
      <c r="H26" s="4"/>
    </row>
    <row r="27" spans="1:9" x14ac:dyDescent="0.3">
      <c r="A27" s="4"/>
      <c r="B27" s="106"/>
      <c r="C27" s="106"/>
      <c r="D27" s="106"/>
      <c r="E27" s="106"/>
      <c r="F27" s="106"/>
      <c r="G27" s="106"/>
      <c r="H27" s="4"/>
    </row>
    <row r="28" spans="1:9" x14ac:dyDescent="0.3">
      <c r="A28" s="4"/>
      <c r="B28" s="106"/>
      <c r="C28" s="106"/>
      <c r="D28" s="106"/>
      <c r="E28" s="106"/>
      <c r="F28" s="106"/>
      <c r="G28" s="106"/>
      <c r="H28" s="4"/>
    </row>
    <row r="29" spans="1:9" x14ac:dyDescent="0.3">
      <c r="A29" s="4"/>
      <c r="B29" s="106"/>
      <c r="C29" s="106"/>
      <c r="D29" s="106"/>
      <c r="E29" s="106"/>
      <c r="F29" s="106"/>
      <c r="G29" s="106"/>
      <c r="H29" s="4"/>
    </row>
  </sheetData>
  <sheetProtection sheet="1" objects="1" scenarios="1"/>
  <protectedRanges>
    <protectedRange sqref="C15:G15 B21:C21 F21:G21 B23:G23 B25:G29" name="Instructieblad"/>
  </protectedRanges>
  <mergeCells count="13">
    <mergeCell ref="B25:G29"/>
    <mergeCell ref="A17:H17"/>
    <mergeCell ref="A18:H18"/>
    <mergeCell ref="A9:H9"/>
    <mergeCell ref="A5:H5"/>
    <mergeCell ref="A12:H12"/>
    <mergeCell ref="A11:H11"/>
    <mergeCell ref="A10:H10"/>
    <mergeCell ref="A13:H13"/>
    <mergeCell ref="C15:G15"/>
    <mergeCell ref="B21:C21"/>
    <mergeCell ref="F21:G21"/>
    <mergeCell ref="B23:G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C9C0-304C-4F71-9877-6B8D2B5DECCB}">
  <sheetPr>
    <tabColor theme="7" tint="0.79998168889431442"/>
    <pageSetUpPr fitToPage="1"/>
  </sheetPr>
  <dimension ref="A1:P126"/>
  <sheetViews>
    <sheetView zoomScaleNormal="100" workbookViewId="0">
      <selection activeCell="I99" sqref="I99"/>
    </sheetView>
  </sheetViews>
  <sheetFormatPr defaultColWidth="0" defaultRowHeight="14.4" zeroHeight="1" x14ac:dyDescent="0.3"/>
  <cols>
    <col min="1" max="1" width="20.6640625" customWidth="1"/>
    <col min="2" max="2" width="25.77734375" customWidth="1"/>
    <col min="3" max="3" width="14.6640625" bestFit="1" customWidth="1"/>
    <col min="4" max="4" width="13.6640625" customWidth="1"/>
    <col min="5" max="5" width="15" bestFit="1" customWidth="1"/>
    <col min="6" max="6" width="26.77734375" bestFit="1" customWidth="1"/>
    <col min="7" max="7" width="11.5546875" customWidth="1"/>
    <col min="8" max="8" width="13.21875" customWidth="1"/>
    <col min="9" max="9" width="16" bestFit="1" customWidth="1"/>
    <col min="10" max="10" width="2.88671875" customWidth="1"/>
    <col min="11" max="16384" width="8.88671875" hidden="1"/>
  </cols>
  <sheetData>
    <row r="1" spans="1:16" ht="21.6" customHeight="1" x14ac:dyDescent="0.4">
      <c r="A1" s="80" t="s">
        <v>69</v>
      </c>
      <c r="B1" s="3"/>
      <c r="C1" s="3"/>
      <c r="D1" s="3"/>
      <c r="E1" s="1"/>
      <c r="F1" s="1"/>
      <c r="G1" s="1"/>
      <c r="H1" s="1"/>
      <c r="I1" s="1"/>
      <c r="J1" s="1"/>
      <c r="K1" s="4"/>
      <c r="L1" s="4"/>
      <c r="M1" s="4"/>
      <c r="N1" s="4"/>
      <c r="O1" s="4"/>
      <c r="P1" s="4"/>
    </row>
    <row r="2" spans="1:16" ht="12.6" customHeight="1" x14ac:dyDescent="0.3">
      <c r="A2" s="79" t="s">
        <v>45</v>
      </c>
      <c r="B2" s="3"/>
      <c r="C2" s="3"/>
      <c r="D2" s="110"/>
      <c r="E2" s="110"/>
      <c r="F2" s="110"/>
      <c r="G2" s="110"/>
      <c r="H2" s="110"/>
      <c r="I2" s="110"/>
      <c r="J2" s="1"/>
      <c r="K2" s="4"/>
      <c r="L2" s="4"/>
      <c r="M2" s="4"/>
      <c r="N2" s="4"/>
      <c r="O2" s="4"/>
      <c r="P2" s="4"/>
    </row>
    <row r="3" spans="1:16" x14ac:dyDescent="0.3">
      <c r="A3" s="4"/>
      <c r="B3" s="4"/>
      <c r="C3" s="4"/>
      <c r="D3" s="76"/>
      <c r="E3" s="4"/>
      <c r="F3" s="4"/>
      <c r="G3" s="4"/>
      <c r="H3" s="4"/>
      <c r="I3" s="4"/>
      <c r="J3" s="4"/>
    </row>
    <row r="4" spans="1:16" x14ac:dyDescent="0.3">
      <c r="A4" s="111" t="s">
        <v>79</v>
      </c>
      <c r="B4" s="111"/>
      <c r="C4" s="111"/>
      <c r="D4" s="111"/>
      <c r="E4" s="111"/>
      <c r="F4" s="111"/>
      <c r="G4" s="111"/>
      <c r="H4" s="111"/>
      <c r="I4" s="111"/>
      <c r="J4" s="4"/>
    </row>
    <row r="5" spans="1:16" x14ac:dyDescent="0.3">
      <c r="A5" s="4"/>
      <c r="B5" s="4"/>
      <c r="C5" s="4"/>
      <c r="D5" s="76"/>
      <c r="E5" s="4"/>
      <c r="F5" s="4"/>
      <c r="G5" s="4"/>
      <c r="H5" s="4"/>
      <c r="I5" s="4"/>
      <c r="J5" s="4"/>
    </row>
    <row r="6" spans="1:16" x14ac:dyDescent="0.3">
      <c r="A6" s="41" t="s">
        <v>7</v>
      </c>
      <c r="B6" s="41" t="s">
        <v>8</v>
      </c>
      <c r="C6" s="41" t="s">
        <v>9</v>
      </c>
      <c r="D6" s="49" t="s">
        <v>10</v>
      </c>
      <c r="E6" s="41" t="s">
        <v>11</v>
      </c>
      <c r="F6" s="41" t="s">
        <v>72</v>
      </c>
      <c r="G6" s="49" t="s">
        <v>43</v>
      </c>
      <c r="H6" s="49" t="s">
        <v>44</v>
      </c>
      <c r="I6" s="49" t="s">
        <v>39</v>
      </c>
      <c r="J6" s="4"/>
    </row>
    <row r="7" spans="1:16" ht="7.8" customHeight="1" x14ac:dyDescent="0.3">
      <c r="A7" s="41"/>
      <c r="B7" s="41"/>
      <c r="C7" s="41"/>
      <c r="D7" s="41"/>
      <c r="E7" s="41"/>
      <c r="F7" s="41"/>
      <c r="G7" s="41"/>
      <c r="H7" s="41"/>
      <c r="I7" s="41"/>
      <c r="J7" s="4"/>
    </row>
    <row r="8" spans="1:16" ht="36" x14ac:dyDescent="0.3">
      <c r="A8" s="50" t="s">
        <v>26</v>
      </c>
      <c r="B8" s="50"/>
      <c r="C8" s="50"/>
      <c r="D8" s="50"/>
      <c r="E8" s="50"/>
      <c r="F8" s="50"/>
      <c r="G8" s="51"/>
      <c r="H8" s="51"/>
      <c r="I8" s="51"/>
      <c r="J8" s="4"/>
    </row>
    <row r="9" spans="1:16" x14ac:dyDescent="0.3">
      <c r="A9" s="42"/>
      <c r="B9" s="56" t="s">
        <v>12</v>
      </c>
      <c r="C9" s="57">
        <v>4817</v>
      </c>
      <c r="D9" s="58">
        <v>2</v>
      </c>
      <c r="E9" s="59" t="s">
        <v>13</v>
      </c>
      <c r="F9" s="59"/>
      <c r="G9" s="64"/>
      <c r="H9" s="65">
        <f t="shared" ref="H9:I21" si="0">G9*C9</f>
        <v>0</v>
      </c>
      <c r="I9" s="66">
        <f t="shared" si="0"/>
        <v>0</v>
      </c>
      <c r="J9" s="4"/>
    </row>
    <row r="10" spans="1:16" x14ac:dyDescent="0.3">
      <c r="A10" s="42"/>
      <c r="B10" s="56" t="s">
        <v>14</v>
      </c>
      <c r="C10" s="57">
        <v>4817</v>
      </c>
      <c r="D10" s="58">
        <v>2</v>
      </c>
      <c r="E10" s="59" t="s">
        <v>13</v>
      </c>
      <c r="F10" s="59"/>
      <c r="G10" s="64"/>
      <c r="H10" s="65">
        <f t="shared" si="0"/>
        <v>0</v>
      </c>
      <c r="I10" s="66">
        <f t="shared" si="0"/>
        <v>0</v>
      </c>
      <c r="J10" s="4"/>
    </row>
    <row r="11" spans="1:16" x14ac:dyDescent="0.3">
      <c r="A11" s="42"/>
      <c r="B11" s="56" t="s">
        <v>15</v>
      </c>
      <c r="C11" s="60">
        <v>7907</v>
      </c>
      <c r="D11" s="58">
        <v>2</v>
      </c>
      <c r="E11" s="59" t="s">
        <v>13</v>
      </c>
      <c r="F11" s="59"/>
      <c r="G11" s="64"/>
      <c r="H11" s="65">
        <f t="shared" si="0"/>
        <v>0</v>
      </c>
      <c r="I11" s="66">
        <f t="shared" si="0"/>
        <v>0</v>
      </c>
      <c r="J11" s="4"/>
    </row>
    <row r="12" spans="1:16" x14ac:dyDescent="0.3">
      <c r="A12" s="42"/>
      <c r="B12" s="59" t="s">
        <v>16</v>
      </c>
      <c r="C12" s="57">
        <v>5358</v>
      </c>
      <c r="D12" s="58">
        <v>2</v>
      </c>
      <c r="E12" s="59" t="s">
        <v>13</v>
      </c>
      <c r="F12" s="59"/>
      <c r="G12" s="64"/>
      <c r="H12" s="65">
        <f t="shared" si="0"/>
        <v>0</v>
      </c>
      <c r="I12" s="66">
        <f t="shared" si="0"/>
        <v>0</v>
      </c>
      <c r="J12" s="4"/>
    </row>
    <row r="13" spans="1:16" x14ac:dyDescent="0.3">
      <c r="A13" s="42"/>
      <c r="B13" s="59" t="s">
        <v>17</v>
      </c>
      <c r="C13" s="57">
        <v>3758</v>
      </c>
      <c r="D13" s="58">
        <v>2</v>
      </c>
      <c r="E13" s="59" t="s">
        <v>13</v>
      </c>
      <c r="F13" s="59"/>
      <c r="G13" s="64"/>
      <c r="H13" s="65">
        <f t="shared" si="0"/>
        <v>0</v>
      </c>
      <c r="I13" s="66">
        <f t="shared" si="0"/>
        <v>0</v>
      </c>
      <c r="J13" s="4"/>
    </row>
    <row r="14" spans="1:16" x14ac:dyDescent="0.3">
      <c r="A14" s="42"/>
      <c r="B14" s="59" t="s">
        <v>70</v>
      </c>
      <c r="C14" s="57">
        <v>670</v>
      </c>
      <c r="D14" s="58">
        <v>2</v>
      </c>
      <c r="E14" s="59" t="s">
        <v>13</v>
      </c>
      <c r="F14" s="59"/>
      <c r="G14" s="64"/>
      <c r="H14" s="65">
        <f t="shared" si="0"/>
        <v>0</v>
      </c>
      <c r="I14" s="66">
        <f t="shared" si="0"/>
        <v>0</v>
      </c>
      <c r="J14" s="4"/>
    </row>
    <row r="15" spans="1:16" x14ac:dyDescent="0.3">
      <c r="A15" s="42"/>
      <c r="B15" s="59" t="s">
        <v>71</v>
      </c>
      <c r="C15" s="57">
        <v>670</v>
      </c>
      <c r="D15" s="58">
        <v>2</v>
      </c>
      <c r="E15" s="59" t="s">
        <v>13</v>
      </c>
      <c r="F15" s="59"/>
      <c r="G15" s="64"/>
      <c r="H15" s="65">
        <f t="shared" si="0"/>
        <v>0</v>
      </c>
      <c r="I15" s="66">
        <f t="shared" si="0"/>
        <v>0</v>
      </c>
      <c r="J15" s="4"/>
    </row>
    <row r="16" spans="1:16" x14ac:dyDescent="0.3">
      <c r="A16" s="42"/>
      <c r="B16" s="59" t="s">
        <v>18</v>
      </c>
      <c r="C16" s="57">
        <v>5224</v>
      </c>
      <c r="D16" s="58">
        <v>2</v>
      </c>
      <c r="E16" s="59" t="s">
        <v>13</v>
      </c>
      <c r="F16" s="59" t="s">
        <v>19</v>
      </c>
      <c r="G16" s="64"/>
      <c r="H16" s="65">
        <f t="shared" si="0"/>
        <v>0</v>
      </c>
      <c r="I16" s="66">
        <f t="shared" si="0"/>
        <v>0</v>
      </c>
      <c r="J16" s="4"/>
    </row>
    <row r="17" spans="1:10" x14ac:dyDescent="0.3">
      <c r="A17" s="42"/>
      <c r="B17" s="59" t="s">
        <v>47</v>
      </c>
      <c r="C17" s="57">
        <v>815</v>
      </c>
      <c r="D17" s="58">
        <v>4</v>
      </c>
      <c r="E17" s="59" t="s">
        <v>13</v>
      </c>
      <c r="F17" s="59" t="s">
        <v>19</v>
      </c>
      <c r="G17" s="64"/>
      <c r="H17" s="65">
        <f t="shared" ref="H17:H18" si="1">G17*C17</f>
        <v>0</v>
      </c>
      <c r="I17" s="66">
        <f t="shared" si="0"/>
        <v>0</v>
      </c>
      <c r="J17" s="4"/>
    </row>
    <row r="18" spans="1:10" x14ac:dyDescent="0.3">
      <c r="A18" s="42"/>
      <c r="B18" s="59" t="s">
        <v>73</v>
      </c>
      <c r="C18" s="57">
        <v>70</v>
      </c>
      <c r="D18" s="58">
        <v>2</v>
      </c>
      <c r="E18" s="59" t="s">
        <v>13</v>
      </c>
      <c r="F18" s="59" t="s">
        <v>83</v>
      </c>
      <c r="G18" s="64"/>
      <c r="H18" s="65">
        <f t="shared" si="1"/>
        <v>0</v>
      </c>
      <c r="I18" s="66">
        <f t="shared" si="0"/>
        <v>0</v>
      </c>
      <c r="J18" s="4"/>
    </row>
    <row r="19" spans="1:10" x14ac:dyDescent="0.3">
      <c r="A19" s="42"/>
      <c r="B19" s="59" t="s">
        <v>20</v>
      </c>
      <c r="C19" s="57">
        <v>330</v>
      </c>
      <c r="D19" s="58">
        <v>1</v>
      </c>
      <c r="E19" s="59" t="s">
        <v>13</v>
      </c>
      <c r="F19" s="59" t="s">
        <v>19</v>
      </c>
      <c r="G19" s="64"/>
      <c r="H19" s="65">
        <f t="shared" si="0"/>
        <v>0</v>
      </c>
      <c r="I19" s="66">
        <f t="shared" si="0"/>
        <v>0</v>
      </c>
      <c r="J19" s="4"/>
    </row>
    <row r="20" spans="1:10" x14ac:dyDescent="0.3">
      <c r="A20" s="42"/>
      <c r="B20" s="59" t="s">
        <v>21</v>
      </c>
      <c r="C20" s="57">
        <v>190</v>
      </c>
      <c r="D20" s="58">
        <v>1</v>
      </c>
      <c r="E20" s="59" t="s">
        <v>13</v>
      </c>
      <c r="F20" s="59" t="s">
        <v>19</v>
      </c>
      <c r="G20" s="64"/>
      <c r="H20" s="65">
        <f t="shared" ref="H20" si="2">G20*C20</f>
        <v>0</v>
      </c>
      <c r="I20" s="66">
        <f t="shared" ref="I20" si="3">H20*D20</f>
        <v>0</v>
      </c>
      <c r="J20" s="4"/>
    </row>
    <row r="21" spans="1:10" ht="26.4" customHeight="1" x14ac:dyDescent="0.3">
      <c r="A21" s="42"/>
      <c r="B21" s="59" t="s">
        <v>48</v>
      </c>
      <c r="C21" s="57">
        <v>222</v>
      </c>
      <c r="D21" s="58">
        <v>12</v>
      </c>
      <c r="E21" s="59" t="s">
        <v>103</v>
      </c>
      <c r="F21" s="104" t="s">
        <v>82</v>
      </c>
      <c r="G21" s="64"/>
      <c r="H21" s="65">
        <f t="shared" si="0"/>
        <v>0</v>
      </c>
      <c r="I21" s="66">
        <f t="shared" si="0"/>
        <v>0</v>
      </c>
      <c r="J21" s="4"/>
    </row>
    <row r="22" spans="1:10" x14ac:dyDescent="0.3">
      <c r="A22" s="42"/>
      <c r="B22" s="42"/>
      <c r="C22" s="43"/>
      <c r="D22" s="44"/>
      <c r="E22" s="42"/>
      <c r="F22" s="45"/>
      <c r="G22" s="71"/>
      <c r="H22" s="71"/>
      <c r="I22" s="77">
        <f>SUM(I9:I21)</f>
        <v>0</v>
      </c>
      <c r="J22" s="4"/>
    </row>
    <row r="23" spans="1:10" x14ac:dyDescent="0.3">
      <c r="A23" s="42"/>
      <c r="C23" s="43"/>
      <c r="D23" s="47"/>
      <c r="E23" s="42"/>
      <c r="F23" s="42"/>
      <c r="G23" s="67"/>
      <c r="H23" s="73"/>
      <c r="I23" s="74"/>
      <c r="J23" s="4"/>
    </row>
    <row r="24" spans="1:10" ht="36" x14ac:dyDescent="0.3">
      <c r="A24" s="52" t="s">
        <v>27</v>
      </c>
      <c r="B24" s="53"/>
      <c r="C24" s="54"/>
      <c r="D24" s="55"/>
      <c r="E24" s="53"/>
      <c r="F24" s="53"/>
      <c r="G24" s="68"/>
      <c r="H24" s="68"/>
      <c r="I24" s="69"/>
      <c r="J24" s="4"/>
    </row>
    <row r="25" spans="1:10" x14ac:dyDescent="0.3">
      <c r="A25" s="42"/>
      <c r="B25" s="56" t="s">
        <v>16</v>
      </c>
      <c r="C25" s="57">
        <v>433</v>
      </c>
      <c r="D25" s="58">
        <v>2</v>
      </c>
      <c r="E25" s="59" t="s">
        <v>84</v>
      </c>
      <c r="F25" s="59"/>
      <c r="G25" s="64"/>
      <c r="H25" s="65">
        <f t="shared" ref="H25:I29" si="4">G25*C25</f>
        <v>0</v>
      </c>
      <c r="I25" s="66">
        <f t="shared" si="4"/>
        <v>0</v>
      </c>
      <c r="J25" s="4"/>
    </row>
    <row r="26" spans="1:10" x14ac:dyDescent="0.3">
      <c r="A26" s="42"/>
      <c r="B26" s="56" t="s">
        <v>17</v>
      </c>
      <c r="C26" s="57">
        <v>433</v>
      </c>
      <c r="D26" s="58">
        <v>2</v>
      </c>
      <c r="E26" s="59" t="s">
        <v>84</v>
      </c>
      <c r="F26" s="59"/>
      <c r="G26" s="64"/>
      <c r="H26" s="65">
        <f t="shared" si="4"/>
        <v>0</v>
      </c>
      <c r="I26" s="66">
        <f t="shared" si="4"/>
        <v>0</v>
      </c>
      <c r="J26" s="4"/>
    </row>
    <row r="27" spans="1:10" x14ac:dyDescent="0.3">
      <c r="A27" s="42"/>
      <c r="B27" s="59" t="s">
        <v>18</v>
      </c>
      <c r="C27" s="57">
        <f>227*2</f>
        <v>454</v>
      </c>
      <c r="D27" s="58">
        <v>2</v>
      </c>
      <c r="E27" s="59" t="s">
        <v>84</v>
      </c>
      <c r="F27" s="59" t="s">
        <v>19</v>
      </c>
      <c r="G27" s="64"/>
      <c r="H27" s="65">
        <f t="shared" si="4"/>
        <v>0</v>
      </c>
      <c r="I27" s="66">
        <f t="shared" si="4"/>
        <v>0</v>
      </c>
      <c r="J27" s="4"/>
    </row>
    <row r="28" spans="1:10" x14ac:dyDescent="0.3">
      <c r="A28" s="42"/>
      <c r="B28" s="59" t="s">
        <v>22</v>
      </c>
      <c r="C28" s="57">
        <f>2*60</f>
        <v>120</v>
      </c>
      <c r="D28" s="58">
        <v>1</v>
      </c>
      <c r="E28" s="59" t="s">
        <v>84</v>
      </c>
      <c r="F28" s="59" t="s">
        <v>19</v>
      </c>
      <c r="G28" s="64"/>
      <c r="H28" s="65">
        <f t="shared" si="4"/>
        <v>0</v>
      </c>
      <c r="I28" s="66">
        <f t="shared" si="4"/>
        <v>0</v>
      </c>
      <c r="J28" s="4"/>
    </row>
    <row r="29" spans="1:10" x14ac:dyDescent="0.3">
      <c r="A29" s="42"/>
      <c r="B29" s="59" t="s">
        <v>23</v>
      </c>
      <c r="C29" s="57">
        <f>2*58</f>
        <v>116</v>
      </c>
      <c r="D29" s="58">
        <v>1</v>
      </c>
      <c r="E29" s="59" t="s">
        <v>84</v>
      </c>
      <c r="F29" s="59" t="s">
        <v>19</v>
      </c>
      <c r="G29" s="64"/>
      <c r="H29" s="65">
        <f t="shared" si="4"/>
        <v>0</v>
      </c>
      <c r="I29" s="66">
        <f t="shared" si="4"/>
        <v>0</v>
      </c>
      <c r="J29" s="4"/>
    </row>
    <row r="30" spans="1:10" x14ac:dyDescent="0.3">
      <c r="A30" s="42"/>
      <c r="B30" s="42"/>
      <c r="C30" s="46"/>
      <c r="D30" s="44"/>
      <c r="E30" s="45"/>
      <c r="F30" s="45"/>
      <c r="G30" s="71"/>
      <c r="H30" s="71"/>
      <c r="I30" s="77">
        <f>SUM(I25:I29)</f>
        <v>0</v>
      </c>
      <c r="J30" s="4"/>
    </row>
    <row r="31" spans="1:10" x14ac:dyDescent="0.3">
      <c r="A31" s="42"/>
      <c r="B31" s="42"/>
      <c r="C31" s="43"/>
      <c r="D31" s="47"/>
      <c r="E31" s="42"/>
      <c r="F31" s="42"/>
      <c r="G31" s="67"/>
      <c r="H31" s="73"/>
      <c r="I31" s="74"/>
      <c r="J31" s="4"/>
    </row>
    <row r="32" spans="1:10" ht="36" x14ac:dyDescent="0.3">
      <c r="A32" s="50" t="s">
        <v>28</v>
      </c>
      <c r="B32" s="50"/>
      <c r="C32" s="53"/>
      <c r="D32" s="55"/>
      <c r="E32" s="53"/>
      <c r="F32" s="53"/>
      <c r="G32" s="68"/>
      <c r="H32" s="68"/>
      <c r="I32" s="69"/>
      <c r="J32" s="4"/>
    </row>
    <row r="33" spans="1:10" x14ac:dyDescent="0.3">
      <c r="A33" s="42"/>
      <c r="B33" s="56" t="s">
        <v>16</v>
      </c>
      <c r="C33" s="61">
        <v>315</v>
      </c>
      <c r="D33" s="62">
        <v>2</v>
      </c>
      <c r="E33" s="56" t="s">
        <v>85</v>
      </c>
      <c r="F33" s="56"/>
      <c r="G33" s="64"/>
      <c r="H33" s="65">
        <f>G33*C33</f>
        <v>0</v>
      </c>
      <c r="I33" s="66">
        <f>H33*D33</f>
        <v>0</v>
      </c>
      <c r="J33" s="4"/>
    </row>
    <row r="34" spans="1:10" x14ac:dyDescent="0.3">
      <c r="A34" s="42"/>
      <c r="B34" s="59" t="s">
        <v>17</v>
      </c>
      <c r="C34" s="57">
        <v>315</v>
      </c>
      <c r="D34" s="58">
        <v>2</v>
      </c>
      <c r="E34" s="59" t="s">
        <v>85</v>
      </c>
      <c r="F34" s="59"/>
      <c r="G34" s="64"/>
      <c r="H34" s="65">
        <f>G34*C34</f>
        <v>0</v>
      </c>
      <c r="I34" s="66">
        <f>H34*D34</f>
        <v>0</v>
      </c>
      <c r="J34" s="4"/>
    </row>
    <row r="35" spans="1:10" x14ac:dyDescent="0.3">
      <c r="A35" s="42"/>
      <c r="B35" s="42"/>
      <c r="C35" s="43"/>
      <c r="D35" s="47"/>
      <c r="E35" s="42"/>
      <c r="F35" s="42"/>
      <c r="G35" s="72"/>
      <c r="H35" s="71"/>
      <c r="I35" s="77">
        <f>SUM(I33:I34)</f>
        <v>0</v>
      </c>
      <c r="J35" s="4"/>
    </row>
    <row r="36" spans="1:10" x14ac:dyDescent="0.3">
      <c r="A36" s="42"/>
      <c r="B36" s="42"/>
      <c r="C36" s="43"/>
      <c r="D36" s="47"/>
      <c r="E36" s="42"/>
      <c r="F36" s="42"/>
      <c r="G36" s="71"/>
      <c r="H36" s="70"/>
      <c r="I36" s="74"/>
      <c r="J36" s="4"/>
    </row>
    <row r="37" spans="1:10" ht="36" x14ac:dyDescent="0.3">
      <c r="A37" s="50" t="s">
        <v>29</v>
      </c>
      <c r="B37" s="53"/>
      <c r="C37" s="54"/>
      <c r="D37" s="55"/>
      <c r="E37" s="53"/>
      <c r="F37" s="53"/>
      <c r="G37" s="68"/>
      <c r="H37" s="68"/>
      <c r="I37" s="69"/>
      <c r="J37" s="4"/>
    </row>
    <row r="38" spans="1:10" x14ac:dyDescent="0.3">
      <c r="A38" s="42"/>
      <c r="B38" s="56" t="s">
        <v>16</v>
      </c>
      <c r="C38" s="61">
        <v>85</v>
      </c>
      <c r="D38" s="62">
        <v>2</v>
      </c>
      <c r="E38" s="56" t="s">
        <v>86</v>
      </c>
      <c r="F38" s="56"/>
      <c r="G38" s="64"/>
      <c r="H38" s="65">
        <f>G38*C38</f>
        <v>0</v>
      </c>
      <c r="I38" s="66">
        <f>H38*D38</f>
        <v>0</v>
      </c>
      <c r="J38" s="4"/>
    </row>
    <row r="39" spans="1:10" x14ac:dyDescent="0.3">
      <c r="A39" s="42"/>
      <c r="B39" s="59" t="s">
        <v>17</v>
      </c>
      <c r="C39" s="57">
        <v>85</v>
      </c>
      <c r="D39" s="58">
        <v>2</v>
      </c>
      <c r="E39" s="59" t="s">
        <v>86</v>
      </c>
      <c r="F39" s="59"/>
      <c r="G39" s="64"/>
      <c r="H39" s="65">
        <f>G39*C39</f>
        <v>0</v>
      </c>
      <c r="I39" s="66">
        <f>H39*D39</f>
        <v>0</v>
      </c>
      <c r="J39" s="4"/>
    </row>
    <row r="40" spans="1:10" x14ac:dyDescent="0.3">
      <c r="A40" s="42"/>
      <c r="B40" s="42"/>
      <c r="C40" s="43"/>
      <c r="D40" s="47"/>
      <c r="E40" s="42"/>
      <c r="F40" s="42"/>
      <c r="G40" s="71"/>
      <c r="H40" s="71"/>
      <c r="I40" s="77">
        <f>SUM(I38:I39)</f>
        <v>0</v>
      </c>
      <c r="J40" s="4"/>
    </row>
    <row r="41" spans="1:10" x14ac:dyDescent="0.3">
      <c r="A41" s="42"/>
      <c r="B41" s="42"/>
      <c r="C41" s="43"/>
      <c r="D41" s="47"/>
      <c r="E41" s="42"/>
      <c r="F41" s="42"/>
      <c r="G41" s="67"/>
      <c r="H41" s="73"/>
      <c r="I41" s="74"/>
      <c r="J41" s="4"/>
    </row>
    <row r="42" spans="1:10" ht="36" x14ac:dyDescent="0.3">
      <c r="A42" s="50" t="s">
        <v>30</v>
      </c>
      <c r="B42" s="53"/>
      <c r="C42" s="54"/>
      <c r="D42" s="55"/>
      <c r="E42" s="53"/>
      <c r="F42" s="53"/>
      <c r="G42" s="68"/>
      <c r="H42" s="68"/>
      <c r="I42" s="69"/>
      <c r="J42" s="4"/>
    </row>
    <row r="43" spans="1:10" x14ac:dyDescent="0.3">
      <c r="A43" s="42"/>
      <c r="B43" s="56" t="s">
        <v>16</v>
      </c>
      <c r="C43" s="61">
        <v>14</v>
      </c>
      <c r="D43" s="62">
        <v>2</v>
      </c>
      <c r="E43" s="56" t="s">
        <v>87</v>
      </c>
      <c r="F43" s="56"/>
      <c r="G43" s="64"/>
      <c r="H43" s="65">
        <f>G43*C43</f>
        <v>0</v>
      </c>
      <c r="I43" s="66">
        <f>H43*D43</f>
        <v>0</v>
      </c>
      <c r="J43" s="4"/>
    </row>
    <row r="44" spans="1:10" x14ac:dyDescent="0.3">
      <c r="A44" s="42"/>
      <c r="B44" s="59" t="s">
        <v>17</v>
      </c>
      <c r="C44" s="57">
        <v>14</v>
      </c>
      <c r="D44" s="58">
        <v>2</v>
      </c>
      <c r="E44" s="59" t="s">
        <v>87</v>
      </c>
      <c r="F44" s="59"/>
      <c r="G44" s="64"/>
      <c r="H44" s="65">
        <f>G44*C44</f>
        <v>0</v>
      </c>
      <c r="I44" s="66">
        <f>H44*D44</f>
        <v>0</v>
      </c>
      <c r="J44" s="4"/>
    </row>
    <row r="45" spans="1:10" x14ac:dyDescent="0.3">
      <c r="A45" s="42"/>
      <c r="B45" s="42"/>
      <c r="C45" s="43"/>
      <c r="D45" s="47"/>
      <c r="E45" s="42"/>
      <c r="F45" s="42"/>
      <c r="G45" s="71"/>
      <c r="H45" s="71"/>
      <c r="I45" s="77">
        <f>SUM(I43:I44)</f>
        <v>0</v>
      </c>
      <c r="J45" s="4"/>
    </row>
    <row r="46" spans="1:10" x14ac:dyDescent="0.3">
      <c r="A46" s="42"/>
      <c r="B46" s="42"/>
      <c r="C46" s="43"/>
      <c r="D46" s="47"/>
      <c r="E46" s="42"/>
      <c r="F46" s="42"/>
      <c r="G46" s="67"/>
      <c r="H46" s="73"/>
      <c r="I46" s="74"/>
      <c r="J46" s="4"/>
    </row>
    <row r="47" spans="1:10" ht="36" x14ac:dyDescent="0.3">
      <c r="A47" s="50" t="s">
        <v>75</v>
      </c>
      <c r="B47" s="53"/>
      <c r="C47" s="54"/>
      <c r="D47" s="55"/>
      <c r="E47" s="53"/>
      <c r="F47" s="53"/>
      <c r="G47" s="68"/>
      <c r="H47" s="68"/>
      <c r="I47" s="69"/>
      <c r="J47" s="4"/>
    </row>
    <row r="48" spans="1:10" x14ac:dyDescent="0.3">
      <c r="A48" s="42"/>
      <c r="B48" s="56" t="s">
        <v>16</v>
      </c>
      <c r="C48" s="61">
        <v>7</v>
      </c>
      <c r="D48" s="62">
        <v>2</v>
      </c>
      <c r="E48" s="56" t="s">
        <v>88</v>
      </c>
      <c r="F48" s="56"/>
      <c r="G48" s="64"/>
      <c r="H48" s="65">
        <f>G48*C48</f>
        <v>0</v>
      </c>
      <c r="I48" s="66">
        <f>H48*D48</f>
        <v>0</v>
      </c>
      <c r="J48" s="4"/>
    </row>
    <row r="49" spans="1:10" x14ac:dyDescent="0.3">
      <c r="A49" s="42"/>
      <c r="B49" s="59" t="s">
        <v>17</v>
      </c>
      <c r="C49" s="57">
        <v>7</v>
      </c>
      <c r="D49" s="58">
        <v>2</v>
      </c>
      <c r="E49" s="59" t="s">
        <v>88</v>
      </c>
      <c r="F49" s="59"/>
      <c r="G49" s="64"/>
      <c r="H49" s="65">
        <f>G49*C49</f>
        <v>0</v>
      </c>
      <c r="I49" s="66">
        <f>H49*D49</f>
        <v>0</v>
      </c>
      <c r="J49" s="4"/>
    </row>
    <row r="50" spans="1:10" x14ac:dyDescent="0.3">
      <c r="A50" s="42"/>
      <c r="B50" s="42"/>
      <c r="C50" s="43"/>
      <c r="D50" s="101"/>
      <c r="E50" s="42"/>
      <c r="F50" s="42"/>
      <c r="G50" s="71"/>
      <c r="H50" s="71"/>
      <c r="I50" s="77">
        <f>SUM(I48:I49)</f>
        <v>0</v>
      </c>
      <c r="J50" s="4"/>
    </row>
    <row r="51" spans="1:10" x14ac:dyDescent="0.3">
      <c r="A51" s="42"/>
      <c r="B51" s="42"/>
      <c r="C51" s="43"/>
      <c r="D51" s="47"/>
      <c r="E51" s="42"/>
      <c r="F51" s="42"/>
      <c r="G51" s="67"/>
      <c r="H51" s="73"/>
      <c r="I51" s="74"/>
      <c r="J51" s="4"/>
    </row>
    <row r="52" spans="1:10" ht="38.4" customHeight="1" x14ac:dyDescent="0.3">
      <c r="A52" s="50" t="s">
        <v>31</v>
      </c>
      <c r="B52" s="53"/>
      <c r="C52" s="54"/>
      <c r="D52" s="55"/>
      <c r="E52" s="53"/>
      <c r="F52" s="53"/>
      <c r="G52" s="68"/>
      <c r="H52" s="68"/>
      <c r="I52" s="69"/>
      <c r="J52" s="4"/>
    </row>
    <row r="53" spans="1:10" x14ac:dyDescent="0.3">
      <c r="A53" s="42"/>
      <c r="B53" s="56" t="s">
        <v>16</v>
      </c>
      <c r="C53" s="63">
        <v>50</v>
      </c>
      <c r="D53" s="62">
        <v>1</v>
      </c>
      <c r="E53" s="56" t="s">
        <v>89</v>
      </c>
      <c r="F53" s="56"/>
      <c r="G53" s="64"/>
      <c r="H53" s="65">
        <f>G53*C53</f>
        <v>0</v>
      </c>
      <c r="I53" s="66">
        <f>H53*D53</f>
        <v>0</v>
      </c>
      <c r="J53" s="4"/>
    </row>
    <row r="54" spans="1:10" x14ac:dyDescent="0.3">
      <c r="A54" s="42"/>
      <c r="B54" s="59" t="s">
        <v>17</v>
      </c>
      <c r="C54" s="57">
        <v>50</v>
      </c>
      <c r="D54" s="58">
        <v>1</v>
      </c>
      <c r="E54" s="59" t="s">
        <v>89</v>
      </c>
      <c r="F54" s="59"/>
      <c r="G54" s="64"/>
      <c r="H54" s="65">
        <f>G54*C54</f>
        <v>0</v>
      </c>
      <c r="I54" s="66">
        <f>H54*D54</f>
        <v>0</v>
      </c>
      <c r="J54" s="4"/>
    </row>
    <row r="55" spans="1:10" x14ac:dyDescent="0.3">
      <c r="A55" s="42"/>
      <c r="B55" s="42"/>
      <c r="C55" s="43"/>
      <c r="D55" s="44"/>
      <c r="E55" s="42"/>
      <c r="F55" s="42"/>
      <c r="G55" s="71"/>
      <c r="H55" s="71"/>
      <c r="I55" s="77">
        <f>SUM(I53:I54)</f>
        <v>0</v>
      </c>
      <c r="J55" s="4"/>
    </row>
    <row r="56" spans="1:10" x14ac:dyDescent="0.3">
      <c r="A56" s="42"/>
      <c r="B56" s="42"/>
      <c r="C56" s="43"/>
      <c r="D56" s="47"/>
      <c r="E56" s="42"/>
      <c r="F56" s="42"/>
      <c r="G56" s="67"/>
      <c r="H56" s="73"/>
      <c r="I56" s="74"/>
      <c r="J56" s="4"/>
    </row>
    <row r="57" spans="1:10" ht="36" x14ac:dyDescent="0.3">
      <c r="A57" s="50" t="s">
        <v>32</v>
      </c>
      <c r="B57" s="53"/>
      <c r="C57" s="54"/>
      <c r="D57" s="55"/>
      <c r="E57" s="53"/>
      <c r="F57" s="53"/>
      <c r="G57" s="68"/>
      <c r="H57" s="68"/>
      <c r="I57" s="69"/>
      <c r="J57" s="4"/>
    </row>
    <row r="58" spans="1:10" x14ac:dyDescent="0.3">
      <c r="A58" s="42"/>
      <c r="B58" s="56" t="s">
        <v>16</v>
      </c>
      <c r="C58" s="63">
        <v>76</v>
      </c>
      <c r="D58" s="62">
        <v>1</v>
      </c>
      <c r="E58" s="56" t="s">
        <v>90</v>
      </c>
      <c r="F58" s="56"/>
      <c r="G58" s="64"/>
      <c r="H58" s="65">
        <f t="shared" ref="H58:I60" si="5">G58*C58</f>
        <v>0</v>
      </c>
      <c r="I58" s="66">
        <f t="shared" si="5"/>
        <v>0</v>
      </c>
      <c r="J58" s="4"/>
    </row>
    <row r="59" spans="1:10" x14ac:dyDescent="0.3">
      <c r="A59" s="42"/>
      <c r="B59" s="59" t="s">
        <v>17</v>
      </c>
      <c r="C59" s="57">
        <v>76</v>
      </c>
      <c r="D59" s="58">
        <v>1</v>
      </c>
      <c r="E59" s="59" t="s">
        <v>90</v>
      </c>
      <c r="F59" s="59"/>
      <c r="G59" s="64"/>
      <c r="H59" s="65">
        <f t="shared" si="5"/>
        <v>0</v>
      </c>
      <c r="I59" s="66">
        <f t="shared" si="5"/>
        <v>0</v>
      </c>
      <c r="J59" s="4"/>
    </row>
    <row r="60" spans="1:10" x14ac:dyDescent="0.3">
      <c r="A60" s="42"/>
      <c r="B60" s="59" t="s">
        <v>24</v>
      </c>
      <c r="C60" s="57">
        <v>3</v>
      </c>
      <c r="D60" s="58">
        <v>1</v>
      </c>
      <c r="E60" s="59" t="s">
        <v>90</v>
      </c>
      <c r="F60" s="59" t="s">
        <v>25</v>
      </c>
      <c r="G60" s="64"/>
      <c r="H60" s="65">
        <f t="shared" si="5"/>
        <v>0</v>
      </c>
      <c r="I60" s="66">
        <f t="shared" si="5"/>
        <v>0</v>
      </c>
      <c r="J60" s="4"/>
    </row>
    <row r="61" spans="1:10" x14ac:dyDescent="0.3">
      <c r="A61" s="42"/>
      <c r="B61" s="42"/>
      <c r="C61" s="43"/>
      <c r="D61" s="44"/>
      <c r="E61" s="42"/>
      <c r="F61" s="42"/>
      <c r="G61" s="71"/>
      <c r="H61" s="71"/>
      <c r="I61" s="77">
        <f>SUM(I58:I60)</f>
        <v>0</v>
      </c>
      <c r="J61" s="4"/>
    </row>
    <row r="62" spans="1:10" x14ac:dyDescent="0.3">
      <c r="A62" s="42"/>
      <c r="B62" s="42"/>
      <c r="C62" s="43"/>
      <c r="D62" s="47"/>
      <c r="E62" s="42"/>
      <c r="F62" s="42"/>
      <c r="G62" s="67"/>
      <c r="H62" s="73"/>
      <c r="I62" s="74"/>
      <c r="J62" s="4"/>
    </row>
    <row r="63" spans="1:10" ht="36" x14ac:dyDescent="0.3">
      <c r="A63" s="50" t="s">
        <v>33</v>
      </c>
      <c r="B63" s="53"/>
      <c r="C63" s="54"/>
      <c r="D63" s="55"/>
      <c r="E63" s="53"/>
      <c r="F63" s="53"/>
      <c r="G63" s="68"/>
      <c r="H63" s="68"/>
      <c r="I63" s="69"/>
      <c r="J63" s="4"/>
    </row>
    <row r="64" spans="1:10" x14ac:dyDescent="0.3">
      <c r="A64" s="42"/>
      <c r="B64" s="56" t="s">
        <v>16</v>
      </c>
      <c r="C64" s="63">
        <v>25</v>
      </c>
      <c r="D64" s="62">
        <v>1</v>
      </c>
      <c r="E64" s="56" t="s">
        <v>91</v>
      </c>
      <c r="F64" s="56" t="s">
        <v>76</v>
      </c>
      <c r="G64" s="64"/>
      <c r="H64" s="65">
        <f>G64*C64</f>
        <v>0</v>
      </c>
      <c r="I64" s="66">
        <f>H64*D64</f>
        <v>0</v>
      </c>
      <c r="J64" s="4"/>
    </row>
    <row r="65" spans="1:10" x14ac:dyDescent="0.3">
      <c r="A65" s="42"/>
      <c r="B65" s="59" t="s">
        <v>17</v>
      </c>
      <c r="C65" s="57">
        <v>25</v>
      </c>
      <c r="D65" s="58">
        <v>1</v>
      </c>
      <c r="E65" s="59" t="s">
        <v>91</v>
      </c>
      <c r="F65" s="59" t="s">
        <v>77</v>
      </c>
      <c r="G65" s="64"/>
      <c r="H65" s="65">
        <f>G65*C65</f>
        <v>0</v>
      </c>
      <c r="I65" s="66">
        <f>H65*D65</f>
        <v>0</v>
      </c>
      <c r="J65" s="4"/>
    </row>
    <row r="66" spans="1:10" x14ac:dyDescent="0.3">
      <c r="A66" s="42"/>
      <c r="B66" s="42"/>
      <c r="C66" s="43"/>
      <c r="D66" s="44"/>
      <c r="E66" s="42"/>
      <c r="F66" s="42"/>
      <c r="G66" s="71"/>
      <c r="H66" s="71"/>
      <c r="I66" s="77">
        <f>SUM(I64:I65)</f>
        <v>0</v>
      </c>
      <c r="J66" s="4"/>
    </row>
    <row r="67" spans="1:10" x14ac:dyDescent="0.3">
      <c r="A67" s="42"/>
      <c r="B67" s="42"/>
      <c r="C67" s="43"/>
      <c r="D67" s="47"/>
      <c r="E67" s="42"/>
      <c r="F67" s="42"/>
      <c r="G67" s="67"/>
      <c r="H67" s="73"/>
      <c r="I67" s="74"/>
      <c r="J67" s="4"/>
    </row>
    <row r="68" spans="1:10" ht="36" x14ac:dyDescent="0.3">
      <c r="A68" s="50" t="s">
        <v>34</v>
      </c>
      <c r="B68" s="53"/>
      <c r="C68" s="54"/>
      <c r="D68" s="55"/>
      <c r="E68" s="53"/>
      <c r="F68" s="53"/>
      <c r="G68" s="68"/>
      <c r="H68" s="68"/>
      <c r="I68" s="69"/>
      <c r="J68" s="4"/>
    </row>
    <row r="69" spans="1:10" x14ac:dyDescent="0.3">
      <c r="A69" s="42"/>
      <c r="B69" s="56" t="s">
        <v>16</v>
      </c>
      <c r="C69" s="63">
        <v>54</v>
      </c>
      <c r="D69" s="62">
        <v>1</v>
      </c>
      <c r="E69" s="56" t="s">
        <v>92</v>
      </c>
      <c r="F69" s="56"/>
      <c r="G69" s="64"/>
      <c r="H69" s="65">
        <f>G69*C69</f>
        <v>0</v>
      </c>
      <c r="I69" s="66">
        <f>H69*D69</f>
        <v>0</v>
      </c>
      <c r="J69" s="4"/>
    </row>
    <row r="70" spans="1:10" x14ac:dyDescent="0.3">
      <c r="A70" s="42"/>
      <c r="B70" s="56" t="s">
        <v>17</v>
      </c>
      <c r="C70" s="63">
        <v>54</v>
      </c>
      <c r="D70" s="58">
        <v>1</v>
      </c>
      <c r="E70" s="56" t="s">
        <v>92</v>
      </c>
      <c r="F70" s="56"/>
      <c r="G70" s="64"/>
      <c r="H70" s="65">
        <f>G70*C70</f>
        <v>0</v>
      </c>
      <c r="I70" s="66">
        <f>H70*D70</f>
        <v>0</v>
      </c>
      <c r="J70" s="4"/>
    </row>
    <row r="71" spans="1:10" x14ac:dyDescent="0.3">
      <c r="A71" s="42"/>
      <c r="B71" s="42"/>
      <c r="C71" s="43"/>
      <c r="D71" s="44"/>
      <c r="E71" s="42"/>
      <c r="F71" s="42"/>
      <c r="G71" s="71"/>
      <c r="H71" s="71"/>
      <c r="I71" s="77">
        <f>SUM(I69:I70)</f>
        <v>0</v>
      </c>
      <c r="J71" s="4"/>
    </row>
    <row r="72" spans="1:10" x14ac:dyDescent="0.3">
      <c r="A72" s="42"/>
      <c r="B72" s="42"/>
      <c r="C72" s="43"/>
      <c r="D72" s="47"/>
      <c r="E72" s="42"/>
      <c r="F72" s="42"/>
      <c r="G72" s="67"/>
      <c r="H72" s="73"/>
      <c r="I72" s="74"/>
      <c r="J72" s="4"/>
    </row>
    <row r="73" spans="1:10" ht="36" x14ac:dyDescent="0.3">
      <c r="A73" s="50" t="s">
        <v>35</v>
      </c>
      <c r="B73" s="53"/>
      <c r="C73" s="54"/>
      <c r="D73" s="55"/>
      <c r="E73" s="53"/>
      <c r="F73" s="53"/>
      <c r="G73" s="68"/>
      <c r="H73" s="68"/>
      <c r="I73" s="69"/>
      <c r="J73" s="4"/>
    </row>
    <row r="74" spans="1:10" x14ac:dyDescent="0.3">
      <c r="A74" s="42"/>
      <c r="B74" s="56" t="s">
        <v>16</v>
      </c>
      <c r="C74" s="63">
        <v>70</v>
      </c>
      <c r="D74" s="62">
        <v>1</v>
      </c>
      <c r="E74" s="56" t="s">
        <v>93</v>
      </c>
      <c r="F74" s="56"/>
      <c r="G74" s="64"/>
      <c r="H74" s="65">
        <f>G74*C74</f>
        <v>0</v>
      </c>
      <c r="I74" s="66">
        <f>H74*D74</f>
        <v>0</v>
      </c>
      <c r="J74" s="4"/>
    </row>
    <row r="75" spans="1:10" x14ac:dyDescent="0.3">
      <c r="A75" s="42"/>
      <c r="B75" s="59" t="s">
        <v>17</v>
      </c>
      <c r="C75" s="57">
        <v>70</v>
      </c>
      <c r="D75" s="58">
        <v>1</v>
      </c>
      <c r="E75" s="59" t="s">
        <v>93</v>
      </c>
      <c r="F75" s="59"/>
      <c r="G75" s="64"/>
      <c r="H75" s="65">
        <f>G75*C75</f>
        <v>0</v>
      </c>
      <c r="I75" s="66">
        <f>H75*D75</f>
        <v>0</v>
      </c>
      <c r="J75" s="4"/>
    </row>
    <row r="76" spans="1:10" x14ac:dyDescent="0.3">
      <c r="A76" s="42"/>
      <c r="B76" s="42"/>
      <c r="C76" s="43"/>
      <c r="D76" s="44"/>
      <c r="E76" s="42"/>
      <c r="F76" s="42"/>
      <c r="G76" s="71"/>
      <c r="H76" s="71"/>
      <c r="I76" s="77">
        <f>SUM(I74:I75)</f>
        <v>0</v>
      </c>
      <c r="J76" s="4"/>
    </row>
    <row r="77" spans="1:10" x14ac:dyDescent="0.3">
      <c r="A77" s="42"/>
      <c r="B77" s="42"/>
      <c r="C77" s="43"/>
      <c r="D77" s="47"/>
      <c r="E77" s="42"/>
      <c r="F77" s="42"/>
      <c r="G77" s="67"/>
      <c r="H77" s="73"/>
      <c r="I77" s="74"/>
      <c r="J77" s="4"/>
    </row>
    <row r="78" spans="1:10" ht="36" x14ac:dyDescent="0.3">
      <c r="A78" s="50" t="s">
        <v>36</v>
      </c>
      <c r="B78" s="53"/>
      <c r="C78" s="54"/>
      <c r="D78" s="55"/>
      <c r="E78" s="53"/>
      <c r="F78" s="53"/>
      <c r="G78" s="68"/>
      <c r="H78" s="68"/>
      <c r="I78" s="69"/>
      <c r="J78" s="4"/>
    </row>
    <row r="79" spans="1:10" x14ac:dyDescent="0.3">
      <c r="A79" s="42"/>
      <c r="B79" s="56" t="s">
        <v>16</v>
      </c>
      <c r="C79" s="63">
        <v>70</v>
      </c>
      <c r="D79" s="62">
        <v>1</v>
      </c>
      <c r="E79" s="56" t="s">
        <v>94</v>
      </c>
      <c r="F79" s="56"/>
      <c r="G79" s="64"/>
      <c r="H79" s="65">
        <f>G79*C79</f>
        <v>0</v>
      </c>
      <c r="I79" s="66">
        <f>H79*D79</f>
        <v>0</v>
      </c>
      <c r="J79" s="4"/>
    </row>
    <row r="80" spans="1:10" x14ac:dyDescent="0.3">
      <c r="A80" s="42"/>
      <c r="B80" s="59" t="s">
        <v>17</v>
      </c>
      <c r="C80" s="57">
        <v>70</v>
      </c>
      <c r="D80" s="58">
        <v>1</v>
      </c>
      <c r="E80" s="59" t="s">
        <v>94</v>
      </c>
      <c r="F80" s="59"/>
      <c r="G80" s="64"/>
      <c r="H80" s="65">
        <f>G80*C80</f>
        <v>0</v>
      </c>
      <c r="I80" s="66">
        <f>H80*D80</f>
        <v>0</v>
      </c>
      <c r="J80" s="4"/>
    </row>
    <row r="81" spans="1:10" x14ac:dyDescent="0.3">
      <c r="A81" s="42"/>
      <c r="B81" s="42"/>
      <c r="C81" s="43"/>
      <c r="D81" s="47"/>
      <c r="E81" s="42"/>
      <c r="F81" s="42"/>
      <c r="G81" s="71"/>
      <c r="H81" s="71"/>
      <c r="I81" s="77">
        <f>SUM(I79:I80)</f>
        <v>0</v>
      </c>
      <c r="J81" s="4"/>
    </row>
    <row r="82" spans="1:10" x14ac:dyDescent="0.3">
      <c r="A82" s="42"/>
      <c r="B82" s="42"/>
      <c r="C82" s="43"/>
      <c r="D82" s="47"/>
      <c r="E82" s="42"/>
      <c r="F82" s="42"/>
      <c r="G82" s="67"/>
      <c r="H82" s="73"/>
      <c r="I82" s="74"/>
      <c r="J82" s="4"/>
    </row>
    <row r="83" spans="1:10" ht="36" x14ac:dyDescent="0.3">
      <c r="A83" s="50" t="s">
        <v>37</v>
      </c>
      <c r="B83" s="53"/>
      <c r="C83" s="54"/>
      <c r="D83" s="55"/>
      <c r="E83" s="53"/>
      <c r="F83" s="53"/>
      <c r="G83" s="68"/>
      <c r="H83" s="68"/>
      <c r="I83" s="69"/>
      <c r="J83" s="4"/>
    </row>
    <row r="84" spans="1:10" x14ac:dyDescent="0.3">
      <c r="A84" s="42"/>
      <c r="B84" s="56" t="s">
        <v>16</v>
      </c>
      <c r="C84" s="63">
        <v>60</v>
      </c>
      <c r="D84" s="62">
        <v>2</v>
      </c>
      <c r="E84" s="56" t="s">
        <v>95</v>
      </c>
      <c r="F84" s="56"/>
      <c r="G84" s="64"/>
      <c r="H84" s="65">
        <f t="shared" ref="H84:I86" si="6">G84*C84</f>
        <v>0</v>
      </c>
      <c r="I84" s="66">
        <f t="shared" si="6"/>
        <v>0</v>
      </c>
      <c r="J84" s="4"/>
    </row>
    <row r="85" spans="1:10" x14ac:dyDescent="0.3">
      <c r="A85" s="42"/>
      <c r="B85" s="56" t="s">
        <v>74</v>
      </c>
      <c r="C85" s="63">
        <v>35</v>
      </c>
      <c r="D85" s="62">
        <v>2</v>
      </c>
      <c r="E85" s="56" t="s">
        <v>95</v>
      </c>
      <c r="F85" s="59" t="s">
        <v>40</v>
      </c>
      <c r="G85" s="64"/>
      <c r="H85" s="65">
        <f t="shared" si="6"/>
        <v>0</v>
      </c>
      <c r="I85" s="66">
        <f t="shared" si="6"/>
        <v>0</v>
      </c>
      <c r="J85" s="4"/>
    </row>
    <row r="86" spans="1:10" x14ac:dyDescent="0.3">
      <c r="A86" s="42"/>
      <c r="B86" s="59" t="s">
        <v>17</v>
      </c>
      <c r="C86" s="57">
        <v>95</v>
      </c>
      <c r="D86" s="58">
        <v>2</v>
      </c>
      <c r="E86" s="59" t="s">
        <v>95</v>
      </c>
      <c r="F86" s="59"/>
      <c r="G86" s="64"/>
      <c r="H86" s="65">
        <f t="shared" si="6"/>
        <v>0</v>
      </c>
      <c r="I86" s="66">
        <f t="shared" si="6"/>
        <v>0</v>
      </c>
      <c r="J86" s="4"/>
    </row>
    <row r="87" spans="1:10" x14ac:dyDescent="0.3">
      <c r="A87" s="42"/>
      <c r="B87" s="42"/>
      <c r="C87" s="43"/>
      <c r="D87" s="44"/>
      <c r="E87" s="42"/>
      <c r="F87" s="42"/>
      <c r="G87" s="71"/>
      <c r="H87" s="71"/>
      <c r="I87" s="77">
        <f>SUM(I84:I86)</f>
        <v>0</v>
      </c>
      <c r="J87" s="4"/>
    </row>
    <row r="88" spans="1:10" x14ac:dyDescent="0.3">
      <c r="A88" s="42"/>
      <c r="B88" s="42"/>
      <c r="C88" s="43"/>
      <c r="D88" s="47"/>
      <c r="E88" s="42"/>
      <c r="F88" s="42"/>
      <c r="G88" s="67"/>
      <c r="H88" s="73"/>
      <c r="I88" s="74"/>
      <c r="J88" s="4"/>
    </row>
    <row r="89" spans="1:10" ht="36" x14ac:dyDescent="0.3">
      <c r="A89" s="50" t="s">
        <v>38</v>
      </c>
      <c r="B89" s="53"/>
      <c r="C89" s="54"/>
      <c r="D89" s="55"/>
      <c r="E89" s="53"/>
      <c r="F89" s="53"/>
      <c r="G89" s="68"/>
      <c r="H89" s="68"/>
      <c r="I89" s="69"/>
      <c r="J89" s="4"/>
    </row>
    <row r="90" spans="1:10" x14ac:dyDescent="0.3">
      <c r="A90" s="42"/>
      <c r="B90" s="56" t="s">
        <v>16</v>
      </c>
      <c r="C90" s="63">
        <v>70</v>
      </c>
      <c r="D90" s="62">
        <v>1</v>
      </c>
      <c r="E90" s="56" t="s">
        <v>96</v>
      </c>
      <c r="F90" s="56"/>
      <c r="G90" s="64"/>
      <c r="H90" s="65">
        <f>G90*C90</f>
        <v>0</v>
      </c>
      <c r="I90" s="66">
        <f>H90*D90</f>
        <v>0</v>
      </c>
      <c r="J90" s="4"/>
    </row>
    <row r="91" spans="1:10" x14ac:dyDescent="0.3">
      <c r="A91" s="42"/>
      <c r="B91" s="56" t="s">
        <v>17</v>
      </c>
      <c r="C91" s="63">
        <v>70</v>
      </c>
      <c r="D91" s="62">
        <v>1</v>
      </c>
      <c r="E91" s="56" t="s">
        <v>96</v>
      </c>
      <c r="F91" s="56"/>
      <c r="G91" s="64"/>
      <c r="H91" s="65">
        <f>G91*C91</f>
        <v>0</v>
      </c>
      <c r="I91" s="66">
        <f>H91*D91</f>
        <v>0</v>
      </c>
      <c r="J91" s="4"/>
    </row>
    <row r="92" spans="1:10" x14ac:dyDescent="0.3">
      <c r="A92" s="42"/>
      <c r="B92" s="42"/>
      <c r="C92" s="43"/>
      <c r="D92" s="47"/>
      <c r="E92" s="42"/>
      <c r="F92" s="42"/>
      <c r="G92" s="71"/>
      <c r="H92" s="71"/>
      <c r="I92" s="77">
        <f>SUM(I90:I91)</f>
        <v>0</v>
      </c>
      <c r="J92" s="4"/>
    </row>
    <row r="93" spans="1:10" x14ac:dyDescent="0.3">
      <c r="A93" s="42"/>
      <c r="B93" s="42"/>
      <c r="C93" s="43"/>
      <c r="D93" s="47"/>
      <c r="E93" s="42"/>
      <c r="F93" s="42"/>
      <c r="G93" s="67"/>
      <c r="H93" s="73"/>
      <c r="I93" s="74"/>
      <c r="J93" s="4"/>
    </row>
    <row r="94" spans="1:10" ht="36" x14ac:dyDescent="0.3">
      <c r="A94" s="50" t="s">
        <v>80</v>
      </c>
      <c r="B94" s="53"/>
      <c r="C94" s="54"/>
      <c r="D94" s="55"/>
      <c r="E94" s="53"/>
      <c r="F94" s="53"/>
      <c r="G94" s="68"/>
      <c r="H94" s="68"/>
      <c r="I94" s="69"/>
      <c r="J94" s="4"/>
    </row>
    <row r="95" spans="1:10" x14ac:dyDescent="0.3">
      <c r="A95" s="42"/>
      <c r="B95" s="56" t="s">
        <v>16</v>
      </c>
      <c r="C95" s="63">
        <v>50</v>
      </c>
      <c r="D95" s="62">
        <v>1</v>
      </c>
      <c r="E95" s="56" t="s">
        <v>97</v>
      </c>
      <c r="F95" s="56"/>
      <c r="G95" s="64"/>
      <c r="H95" s="65">
        <f>G95*C95</f>
        <v>0</v>
      </c>
      <c r="I95" s="66">
        <f>H95*D95</f>
        <v>0</v>
      </c>
      <c r="J95" s="4"/>
    </row>
    <row r="96" spans="1:10" x14ac:dyDescent="0.3">
      <c r="A96" s="42"/>
      <c r="B96" s="42"/>
      <c r="C96" s="43"/>
      <c r="D96" s="47"/>
      <c r="E96" s="42"/>
      <c r="F96" s="42"/>
      <c r="G96" s="71"/>
      <c r="H96" s="71"/>
      <c r="I96" s="77">
        <f>SUM(I95:I95)</f>
        <v>0</v>
      </c>
      <c r="J96" s="4"/>
    </row>
    <row r="97" spans="1:10" ht="15" thickBot="1" x14ac:dyDescent="0.35">
      <c r="A97" s="42"/>
      <c r="B97" s="42"/>
      <c r="C97" s="43"/>
      <c r="D97" s="47"/>
      <c r="E97" s="42"/>
      <c r="F97" s="42"/>
      <c r="G97" s="71"/>
      <c r="H97" s="71"/>
      <c r="I97" s="83"/>
      <c r="J97" s="4"/>
    </row>
    <row r="98" spans="1:10" ht="15" thickBot="1" x14ac:dyDescent="0.35">
      <c r="A98" s="42"/>
      <c r="B98" s="42"/>
      <c r="C98" s="43"/>
      <c r="D98" s="47"/>
      <c r="E98" s="42"/>
      <c r="F98" s="42"/>
      <c r="G98" s="83" t="s">
        <v>98</v>
      </c>
      <c r="I98" s="78">
        <f>SUM(I9:I96)/2</f>
        <v>0</v>
      </c>
      <c r="J98" s="4"/>
    </row>
    <row r="99" spans="1:10" x14ac:dyDescent="0.3">
      <c r="A99" s="42"/>
      <c r="B99" s="42"/>
      <c r="C99" s="43"/>
      <c r="D99" s="48"/>
      <c r="E99" s="42"/>
      <c r="F99" s="42"/>
      <c r="G99" s="73"/>
      <c r="H99" s="73"/>
      <c r="I99" s="75"/>
      <c r="J99" s="4"/>
    </row>
    <row r="100" spans="1:10" x14ac:dyDescent="0.3">
      <c r="A100" s="42"/>
      <c r="B100" s="42"/>
      <c r="C100" s="43"/>
      <c r="D100" s="48"/>
      <c r="E100" s="42"/>
      <c r="F100" s="42"/>
      <c r="G100" s="73"/>
      <c r="H100" s="73"/>
      <c r="I100" s="75"/>
      <c r="J100" s="4"/>
    </row>
    <row r="101" spans="1:10" x14ac:dyDescent="0.3">
      <c r="A101" s="111" t="s">
        <v>78</v>
      </c>
      <c r="B101" s="111"/>
      <c r="C101" s="111"/>
      <c r="D101" s="111"/>
      <c r="E101" s="111"/>
      <c r="F101" s="111"/>
      <c r="G101" s="111"/>
      <c r="H101" s="111"/>
      <c r="I101" s="111"/>
      <c r="J101" s="4"/>
    </row>
    <row r="102" spans="1:10" x14ac:dyDescent="0.3">
      <c r="A102" s="49"/>
      <c r="B102" s="49"/>
      <c r="C102" s="49"/>
      <c r="D102" s="49"/>
      <c r="E102" s="49"/>
      <c r="F102" s="49"/>
      <c r="G102" s="49"/>
      <c r="H102" s="49"/>
      <c r="I102" s="49"/>
      <c r="J102" s="4"/>
    </row>
    <row r="103" spans="1:10" x14ac:dyDescent="0.3">
      <c r="A103" s="41" t="s">
        <v>7</v>
      </c>
      <c r="B103" s="41" t="s">
        <v>8</v>
      </c>
      <c r="C103" s="41" t="s">
        <v>9</v>
      </c>
      <c r="D103" s="49" t="s">
        <v>10</v>
      </c>
      <c r="E103" s="41" t="s">
        <v>11</v>
      </c>
      <c r="F103" s="41" t="s">
        <v>72</v>
      </c>
      <c r="G103" s="49"/>
      <c r="H103" s="49"/>
      <c r="I103" s="49" t="s">
        <v>39</v>
      </c>
      <c r="J103" s="4"/>
    </row>
    <row r="104" spans="1:10" ht="7.8" customHeight="1" x14ac:dyDescent="0.3">
      <c r="A104" s="41"/>
      <c r="B104" s="41"/>
      <c r="C104" s="41"/>
      <c r="D104" s="41"/>
      <c r="E104" s="41"/>
      <c r="F104" s="41"/>
      <c r="G104" s="41"/>
      <c r="H104" s="41"/>
      <c r="I104" s="41"/>
      <c r="J104" s="4"/>
    </row>
    <row r="105" spans="1:10" ht="36" x14ac:dyDescent="0.3">
      <c r="A105" s="50" t="s">
        <v>80</v>
      </c>
      <c r="B105" s="53"/>
      <c r="C105" s="54"/>
      <c r="D105" s="55"/>
      <c r="E105" s="53"/>
      <c r="F105" s="53"/>
      <c r="G105" s="102"/>
      <c r="H105" s="102"/>
      <c r="I105" s="69"/>
      <c r="J105" s="4"/>
    </row>
    <row r="106" spans="1:10" x14ac:dyDescent="0.3">
      <c r="A106" s="42"/>
      <c r="B106" s="56" t="s">
        <v>81</v>
      </c>
      <c r="C106" s="63">
        <v>840</v>
      </c>
      <c r="D106" s="62">
        <v>1</v>
      </c>
      <c r="E106" s="56" t="s">
        <v>97</v>
      </c>
      <c r="F106" s="56" t="s">
        <v>105</v>
      </c>
      <c r="G106" s="56"/>
      <c r="H106" s="56"/>
      <c r="I106" s="103"/>
      <c r="J106" s="4"/>
    </row>
    <row r="107" spans="1:10" x14ac:dyDescent="0.3">
      <c r="A107" s="42"/>
      <c r="B107" s="42"/>
      <c r="C107" s="43"/>
      <c r="D107" s="105"/>
      <c r="E107" s="42"/>
      <c r="F107" s="42"/>
      <c r="G107" s="71"/>
      <c r="H107" s="71"/>
      <c r="I107" s="77">
        <f>SUM(I106:I106)</f>
        <v>0</v>
      </c>
      <c r="J107" s="4"/>
    </row>
    <row r="108" spans="1:10" x14ac:dyDescent="0.3">
      <c r="A108" s="42"/>
      <c r="B108" s="42"/>
      <c r="C108" s="43"/>
      <c r="D108" s="48"/>
      <c r="E108" s="42"/>
      <c r="F108" s="42"/>
      <c r="G108" s="73"/>
      <c r="H108" s="73"/>
      <c r="I108" s="75"/>
      <c r="J108" s="4"/>
    </row>
    <row r="109" spans="1:10" ht="36" x14ac:dyDescent="0.3">
      <c r="A109" s="50" t="s">
        <v>37</v>
      </c>
      <c r="B109" s="53"/>
      <c r="C109" s="54"/>
      <c r="D109" s="55"/>
      <c r="E109" s="53"/>
      <c r="F109" s="53"/>
      <c r="G109" s="102"/>
      <c r="H109" s="102"/>
      <c r="I109" s="69"/>
      <c r="J109" s="4"/>
    </row>
    <row r="110" spans="1:10" x14ac:dyDescent="0.3">
      <c r="A110" s="42"/>
      <c r="B110" s="56" t="s">
        <v>81</v>
      </c>
      <c r="C110" s="63">
        <f>515+26</f>
        <v>541</v>
      </c>
      <c r="D110" s="62">
        <v>1</v>
      </c>
      <c r="E110" s="56" t="s">
        <v>95</v>
      </c>
      <c r="F110" s="56" t="s">
        <v>106</v>
      </c>
      <c r="G110" s="56"/>
      <c r="H110" s="56"/>
      <c r="I110" s="103"/>
      <c r="J110" s="4"/>
    </row>
    <row r="111" spans="1:10" x14ac:dyDescent="0.3">
      <c r="A111" s="42"/>
      <c r="B111" s="42"/>
      <c r="C111" s="43"/>
      <c r="D111" s="105"/>
      <c r="E111" s="42"/>
      <c r="F111" s="42"/>
      <c r="G111" s="71"/>
      <c r="H111" s="71"/>
      <c r="I111" s="77">
        <f>SUM(I110:I110)</f>
        <v>0</v>
      </c>
      <c r="J111" s="4"/>
    </row>
    <row r="112" spans="1:10" x14ac:dyDescent="0.3">
      <c r="A112" s="42"/>
      <c r="B112" s="42"/>
      <c r="C112" s="43"/>
      <c r="D112" s="47"/>
      <c r="E112" s="42"/>
      <c r="F112" s="42"/>
      <c r="G112" s="67"/>
      <c r="H112" s="73"/>
      <c r="I112" s="74"/>
      <c r="J112" s="4"/>
    </row>
    <row r="113" spans="1:10" ht="36" x14ac:dyDescent="0.3">
      <c r="A113" s="52" t="s">
        <v>27</v>
      </c>
      <c r="B113" s="53"/>
      <c r="C113" s="54"/>
      <c r="D113" s="55"/>
      <c r="E113" s="53"/>
      <c r="F113" s="53"/>
      <c r="G113" s="68"/>
      <c r="H113" s="68"/>
      <c r="I113" s="69"/>
      <c r="J113" s="4"/>
    </row>
    <row r="114" spans="1:10" x14ac:dyDescent="0.3">
      <c r="A114" s="42"/>
      <c r="B114" s="56" t="s">
        <v>81</v>
      </c>
      <c r="C114" s="57">
        <f>230+456*0.5</f>
        <v>458</v>
      </c>
      <c r="D114" s="58">
        <v>1</v>
      </c>
      <c r="E114" s="59" t="s">
        <v>84</v>
      </c>
      <c r="F114" s="59" t="s">
        <v>107</v>
      </c>
      <c r="G114" s="59"/>
      <c r="H114" s="59"/>
      <c r="I114" s="103"/>
      <c r="J114" s="4"/>
    </row>
    <row r="115" spans="1:10" x14ac:dyDescent="0.3">
      <c r="A115" s="42"/>
      <c r="B115" s="42"/>
      <c r="C115" s="46"/>
      <c r="D115" s="44"/>
      <c r="E115" s="45"/>
      <c r="F115" s="45"/>
      <c r="G115" s="71"/>
      <c r="H115" s="71"/>
      <c r="I115" s="77">
        <f>SUM(I114:I114)</f>
        <v>0</v>
      </c>
      <c r="J115" s="4"/>
    </row>
    <row r="116" spans="1:10" x14ac:dyDescent="0.3">
      <c r="A116" s="42"/>
      <c r="B116" s="42"/>
      <c r="C116" s="43"/>
      <c r="D116" s="47"/>
      <c r="E116" s="42"/>
      <c r="F116" s="42"/>
      <c r="G116" s="67"/>
      <c r="H116" s="73"/>
      <c r="I116" s="74"/>
      <c r="J116" s="4"/>
    </row>
    <row r="117" spans="1:10" ht="36" x14ac:dyDescent="0.3">
      <c r="A117" s="50" t="s">
        <v>29</v>
      </c>
      <c r="B117" s="53"/>
      <c r="C117" s="54"/>
      <c r="D117" s="55"/>
      <c r="E117" s="53"/>
      <c r="F117" s="53"/>
      <c r="G117" s="102"/>
      <c r="H117" s="102"/>
      <c r="I117" s="69"/>
      <c r="J117" s="4"/>
    </row>
    <row r="118" spans="1:10" x14ac:dyDescent="0.3">
      <c r="A118" s="42"/>
      <c r="B118" s="56" t="s">
        <v>81</v>
      </c>
      <c r="C118" s="57">
        <v>30</v>
      </c>
      <c r="D118" s="62">
        <v>1</v>
      </c>
      <c r="E118" s="56" t="s">
        <v>86</v>
      </c>
      <c r="F118" s="56" t="s">
        <v>104</v>
      </c>
      <c r="G118" s="56"/>
      <c r="H118" s="56"/>
      <c r="I118" s="103"/>
      <c r="J118" s="4"/>
    </row>
    <row r="119" spans="1:10" x14ac:dyDescent="0.3">
      <c r="A119" s="42"/>
      <c r="B119" s="42"/>
      <c r="C119" s="43"/>
      <c r="D119" s="47"/>
      <c r="E119" s="42"/>
      <c r="F119" s="42"/>
      <c r="G119" s="71"/>
      <c r="H119" s="71"/>
      <c r="I119" s="77">
        <f>SUM(I118:I118)</f>
        <v>0</v>
      </c>
      <c r="J119" s="4"/>
    </row>
    <row r="120" spans="1:10" ht="15" thickBot="1" x14ac:dyDescent="0.35">
      <c r="A120" s="42"/>
      <c r="B120" s="42"/>
      <c r="C120" s="43"/>
      <c r="D120" s="47"/>
      <c r="E120" s="42"/>
      <c r="F120" s="42"/>
      <c r="G120" s="67"/>
      <c r="H120" s="73"/>
      <c r="I120" s="74"/>
      <c r="J120" s="4"/>
    </row>
    <row r="121" spans="1:10" ht="15" thickBot="1" x14ac:dyDescent="0.35">
      <c r="A121" s="4"/>
      <c r="B121" s="42"/>
      <c r="C121" s="42"/>
      <c r="D121" s="48"/>
      <c r="E121" s="42"/>
      <c r="F121" s="42"/>
      <c r="G121" s="83" t="s">
        <v>99</v>
      </c>
      <c r="H121" s="4"/>
      <c r="I121" s="78">
        <f>SUM(I106:I119)/2</f>
        <v>0</v>
      </c>
      <c r="J121" s="4"/>
    </row>
    <row r="122" spans="1:10" ht="15" thickBot="1" x14ac:dyDescent="0.35">
      <c r="A122" s="4"/>
      <c r="B122" s="42"/>
      <c r="C122" s="42"/>
      <c r="D122" s="48"/>
      <c r="E122" s="42"/>
      <c r="F122" s="42"/>
      <c r="G122" s="83"/>
      <c r="H122" s="4"/>
      <c r="I122" s="83"/>
      <c r="J122" s="4"/>
    </row>
    <row r="123" spans="1:10" ht="15" thickBot="1" x14ac:dyDescent="0.35">
      <c r="A123" s="4"/>
      <c r="B123" s="42"/>
      <c r="C123" s="42"/>
      <c r="D123" s="48"/>
      <c r="E123" s="42"/>
      <c r="F123" s="42"/>
      <c r="G123" s="83" t="s">
        <v>101</v>
      </c>
      <c r="H123" s="4"/>
      <c r="I123" s="78">
        <f>I98+I121</f>
        <v>0</v>
      </c>
      <c r="J123" s="4"/>
    </row>
    <row r="124" spans="1:10" x14ac:dyDescent="0.3">
      <c r="A124" s="4"/>
      <c r="B124" s="4"/>
      <c r="C124" s="4"/>
      <c r="D124" s="4"/>
      <c r="E124" s="4"/>
      <c r="F124" s="4"/>
      <c r="G124" s="4"/>
      <c r="H124" s="4"/>
      <c r="I124" s="4"/>
      <c r="J124" s="4"/>
    </row>
    <row r="125" spans="1:10" hidden="1" x14ac:dyDescent="0.3">
      <c r="A125" s="4"/>
      <c r="B125" s="4"/>
      <c r="C125" s="4"/>
      <c r="D125" s="4"/>
      <c r="E125" s="4"/>
      <c r="F125" s="4"/>
      <c r="G125" s="4"/>
      <c r="H125" s="4"/>
      <c r="I125" s="4"/>
      <c r="J125" s="4"/>
    </row>
    <row r="126" spans="1:10" x14ac:dyDescent="0.3"/>
  </sheetData>
  <protectedRanges>
    <protectedRange sqref="G9:G21 G25:G29 G33:G34 G38:G39 G43:G44 G48:G49 G53:G54 G58:G60 G64:G65 G69:G70 G74:G75 G79:G80 G84:G86 G90:G91 I106 I110 I114 I118 G95" name="Invoervelden blad 2"/>
  </protectedRanges>
  <mergeCells count="3">
    <mergeCell ref="D2:I2"/>
    <mergeCell ref="A4:I4"/>
    <mergeCell ref="A101:I101"/>
  </mergeCells>
  <pageMargins left="0.70866141732283472" right="0.70866141732283472" top="0.74803149606299213" bottom="0.74803149606299213" header="0.31496062992125984" footer="0.31496062992125984"/>
  <pageSetup paperSize="9" scale="81" fitToHeight="0" orientation="landscape" r:id="rId1"/>
  <rowBreaks count="1" manualBreakCount="1">
    <brk id="99" max="16383" man="1"/>
  </rowBreaks>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DCED8-A473-46DE-8E35-96E55B075E38}">
  <sheetPr>
    <tabColor theme="4" tint="0.79998168889431442"/>
    <pageSetUpPr fitToPage="1"/>
  </sheetPr>
  <dimension ref="A1:Q80"/>
  <sheetViews>
    <sheetView workbookViewId="0">
      <selection activeCell="B1" sqref="B1"/>
    </sheetView>
  </sheetViews>
  <sheetFormatPr defaultColWidth="0" defaultRowHeight="14.4" customHeight="1" zeroHeight="1" x14ac:dyDescent="0.3"/>
  <cols>
    <col min="1" max="1" width="2.88671875" style="1" customWidth="1"/>
    <col min="2" max="2" width="29.88671875" style="21" customWidth="1"/>
    <col min="3" max="3" width="16" style="1" customWidth="1"/>
    <col min="4" max="4" width="12.88671875" style="1" customWidth="1"/>
    <col min="5" max="5" width="21.109375" style="1" customWidth="1"/>
    <col min="6" max="7" width="14.33203125" style="1" hidden="1" customWidth="1"/>
    <col min="8" max="8" width="2.44140625" style="1" hidden="1" customWidth="1"/>
    <col min="9" max="9" width="14.33203125" style="1" hidden="1" customWidth="1"/>
    <col min="10" max="10" width="15.77734375" style="1" hidden="1" customWidth="1"/>
    <col min="11" max="11" width="2.88671875" style="1" hidden="1" customWidth="1"/>
    <col min="12" max="13" width="14.33203125" style="4" hidden="1" customWidth="1"/>
    <col min="14" max="17" width="9.109375" style="4" hidden="1" customWidth="1"/>
    <col min="18" max="16384" width="9.109375" hidden="1"/>
  </cols>
  <sheetData>
    <row r="1" spans="1:17" ht="21.6" customHeight="1" x14ac:dyDescent="0.4">
      <c r="A1" s="80" t="s">
        <v>69</v>
      </c>
      <c r="B1" s="3"/>
      <c r="C1" s="3"/>
      <c r="D1" s="3"/>
      <c r="K1" s="4"/>
      <c r="Q1"/>
    </row>
    <row r="2" spans="1:17" ht="12.6" customHeight="1" x14ac:dyDescent="0.3">
      <c r="A2" s="79" t="s">
        <v>42</v>
      </c>
      <c r="B2" s="3"/>
      <c r="C2" s="3"/>
      <c r="D2" s="110"/>
      <c r="E2" s="110"/>
      <c r="F2" s="110"/>
      <c r="G2" s="110"/>
      <c r="H2" s="110"/>
      <c r="I2" s="110"/>
      <c r="K2" s="4"/>
      <c r="Q2"/>
    </row>
    <row r="3" spans="1:17" ht="15" customHeight="1" x14ac:dyDescent="0.3">
      <c r="B3" s="2"/>
      <c r="C3" s="3"/>
    </row>
    <row r="4" spans="1:17" ht="15" thickBot="1" x14ac:dyDescent="0.35">
      <c r="A4" s="5"/>
      <c r="B4" s="6" t="s">
        <v>0</v>
      </c>
      <c r="C4" s="7" t="s">
        <v>1</v>
      </c>
      <c r="D4" s="8" t="s">
        <v>2</v>
      </c>
      <c r="K4" s="9"/>
    </row>
    <row r="5" spans="1:17" ht="15" customHeight="1" x14ac:dyDescent="0.3">
      <c r="A5" s="112" t="s">
        <v>3</v>
      </c>
      <c r="B5" s="10" t="s">
        <v>4</v>
      </c>
      <c r="C5" s="11">
        <v>70000</v>
      </c>
      <c r="D5" s="88">
        <v>0</v>
      </c>
      <c r="E5" s="12"/>
      <c r="F5" s="13"/>
      <c r="G5" s="14"/>
      <c r="H5" s="15"/>
      <c r="I5" s="13"/>
      <c r="J5" s="13"/>
      <c r="K5" s="13"/>
    </row>
    <row r="6" spans="1:17" s="4" customFormat="1" x14ac:dyDescent="0.3">
      <c r="A6" s="113"/>
      <c r="B6" s="16" t="s">
        <v>5</v>
      </c>
      <c r="C6" s="17">
        <v>45000</v>
      </c>
      <c r="D6" s="87">
        <v>30</v>
      </c>
      <c r="E6" s="12"/>
      <c r="F6" s="13"/>
      <c r="G6" s="14"/>
      <c r="H6" s="15"/>
      <c r="I6" s="13"/>
      <c r="J6" s="13"/>
      <c r="K6" s="13"/>
    </row>
    <row r="7" spans="1:17" s="4" customFormat="1" x14ac:dyDescent="0.3">
      <c r="A7" s="113"/>
      <c r="B7" s="12"/>
      <c r="C7" s="12"/>
      <c r="D7" s="18"/>
      <c r="E7" s="12"/>
      <c r="F7" s="13"/>
      <c r="G7" s="14"/>
      <c r="H7" s="15"/>
      <c r="I7" s="13"/>
      <c r="J7" s="13"/>
      <c r="K7" s="13"/>
    </row>
    <row r="8" spans="1:17" s="4" customFormat="1" ht="15" thickBot="1" x14ac:dyDescent="0.35">
      <c r="A8" s="113"/>
      <c r="B8" s="12"/>
      <c r="C8" s="12"/>
      <c r="D8" s="18"/>
      <c r="E8" s="12"/>
      <c r="F8" s="13"/>
      <c r="G8" s="14"/>
      <c r="H8" s="15"/>
      <c r="I8" s="13"/>
      <c r="J8" s="13"/>
      <c r="K8" s="13"/>
    </row>
    <row r="9" spans="1:17" s="4" customFormat="1" ht="15" thickBot="1" x14ac:dyDescent="0.35">
      <c r="A9" s="114"/>
      <c r="B9" s="19" t="s">
        <v>6</v>
      </c>
      <c r="C9" s="20">
        <f>Invulblad!I123</f>
        <v>0</v>
      </c>
      <c r="D9" s="86" t="str">
        <f>IF(OR(C9&gt;C5,C9=0),"Ongeldig",IF(C9&gt;=C6,ROUND((D5+(D6-D5)/(C6-C5)*(C9-C5)),2),D6))</f>
        <v>Ongeldig</v>
      </c>
      <c r="E9" s="12"/>
      <c r="F9" s="13"/>
      <c r="G9" s="13"/>
      <c r="H9" s="13"/>
      <c r="I9" s="13"/>
      <c r="J9" s="13"/>
      <c r="K9" s="13"/>
    </row>
    <row r="10" spans="1:17" s="4" customFormat="1" x14ac:dyDescent="0.3">
      <c r="A10" s="1"/>
      <c r="B10" s="21"/>
      <c r="C10" s="1"/>
      <c r="D10" s="1"/>
      <c r="E10" s="22"/>
      <c r="F10" s="13"/>
      <c r="G10" s="13"/>
      <c r="H10" s="13"/>
      <c r="I10" s="13"/>
      <c r="J10" s="13"/>
      <c r="K10" s="13"/>
    </row>
    <row r="11" spans="1:17" s="4" customFormat="1" x14ac:dyDescent="0.3">
      <c r="A11" s="1"/>
      <c r="B11" s="21"/>
      <c r="C11" s="1"/>
      <c r="D11" s="1"/>
      <c r="E11" s="22"/>
      <c r="F11" s="13"/>
      <c r="G11" s="13"/>
      <c r="H11" s="13"/>
      <c r="I11" s="13"/>
      <c r="J11" s="13"/>
      <c r="K11" s="13"/>
    </row>
    <row r="12" spans="1:17" s="4" customFormat="1" x14ac:dyDescent="0.3">
      <c r="A12" s="1"/>
      <c r="B12" s="21"/>
      <c r="C12" s="1"/>
      <c r="D12" s="1"/>
      <c r="E12" s="22"/>
      <c r="F12" s="13"/>
      <c r="G12" s="13"/>
      <c r="H12" s="13"/>
      <c r="I12" s="13"/>
      <c r="J12" s="13"/>
      <c r="K12" s="13"/>
    </row>
    <row r="13" spans="1:17" s="4" customFormat="1" x14ac:dyDescent="0.3">
      <c r="A13" s="1"/>
      <c r="B13" s="21"/>
      <c r="C13" s="1"/>
      <c r="D13" s="1"/>
      <c r="E13" s="22"/>
      <c r="F13" s="13"/>
      <c r="G13" s="13"/>
      <c r="H13" s="13"/>
      <c r="I13" s="13"/>
      <c r="J13" s="13"/>
      <c r="K13" s="13"/>
    </row>
    <row r="14" spans="1:17" s="4" customFormat="1" x14ac:dyDescent="0.3">
      <c r="A14" s="1"/>
      <c r="B14" s="21"/>
      <c r="C14" s="1"/>
      <c r="D14" s="1"/>
      <c r="E14" s="22"/>
      <c r="F14" s="13"/>
      <c r="G14" s="13"/>
      <c r="H14" s="13"/>
      <c r="I14" s="13"/>
      <c r="J14" s="13"/>
      <c r="K14" s="13"/>
    </row>
    <row r="15" spans="1:17" s="4" customFormat="1" x14ac:dyDescent="0.3">
      <c r="A15" s="1"/>
      <c r="B15" s="21"/>
      <c r="C15" s="1"/>
      <c r="D15" s="1"/>
      <c r="E15" s="22"/>
      <c r="F15" s="13"/>
      <c r="G15" s="13"/>
      <c r="H15" s="13"/>
      <c r="I15" s="13"/>
      <c r="J15" s="13"/>
      <c r="K15" s="13"/>
    </row>
    <row r="16" spans="1:17" s="4" customFormat="1" x14ac:dyDescent="0.3">
      <c r="A16" s="1"/>
      <c r="B16" s="21"/>
      <c r="C16" s="1"/>
      <c r="D16" s="1"/>
      <c r="E16" s="22"/>
      <c r="F16" s="13"/>
      <c r="G16" s="13"/>
      <c r="H16" s="13"/>
      <c r="I16" s="13"/>
      <c r="J16" s="13"/>
      <c r="K16" s="13"/>
    </row>
    <row r="17" spans="1:11" s="4" customFormat="1" x14ac:dyDescent="0.3">
      <c r="A17" s="1"/>
      <c r="B17" s="21"/>
      <c r="C17" s="1"/>
      <c r="D17" s="1"/>
      <c r="E17" s="22"/>
      <c r="F17" s="13"/>
      <c r="G17" s="13"/>
      <c r="H17" s="13"/>
      <c r="I17" s="13"/>
      <c r="J17" s="13"/>
      <c r="K17" s="13"/>
    </row>
    <row r="18" spans="1:11" s="4" customFormat="1" x14ac:dyDescent="0.3">
      <c r="A18" s="1"/>
      <c r="B18" s="21"/>
      <c r="C18" s="1"/>
      <c r="D18" s="1"/>
      <c r="E18" s="22"/>
      <c r="F18" s="13"/>
      <c r="G18" s="13"/>
      <c r="H18" s="13"/>
      <c r="I18" s="13"/>
      <c r="J18" s="13"/>
      <c r="K18" s="13"/>
    </row>
    <row r="19" spans="1:11" s="4" customFormat="1" x14ac:dyDescent="0.3">
      <c r="A19" s="1"/>
      <c r="B19" s="21"/>
      <c r="C19" s="1"/>
      <c r="D19" s="1"/>
      <c r="E19" s="22"/>
      <c r="F19" s="13"/>
      <c r="G19" s="13"/>
      <c r="H19" s="13"/>
      <c r="I19" s="13"/>
      <c r="J19" s="13"/>
      <c r="K19" s="13"/>
    </row>
    <row r="20" spans="1:11" s="4" customFormat="1" x14ac:dyDescent="0.3">
      <c r="A20" s="1"/>
      <c r="B20" s="21"/>
      <c r="C20" s="1"/>
      <c r="D20" s="1"/>
      <c r="E20" s="22"/>
      <c r="F20" s="13"/>
      <c r="G20" s="13"/>
      <c r="H20" s="13"/>
      <c r="I20" s="13"/>
      <c r="J20" s="13"/>
      <c r="K20" s="13"/>
    </row>
    <row r="21" spans="1:11" s="4" customFormat="1" x14ac:dyDescent="0.3">
      <c r="A21" s="1"/>
      <c r="B21" s="21"/>
      <c r="C21" s="1"/>
      <c r="D21" s="1"/>
      <c r="E21" s="22"/>
      <c r="F21" s="13"/>
      <c r="G21" s="13"/>
      <c r="H21" s="13"/>
      <c r="I21" s="13"/>
      <c r="J21" s="13"/>
      <c r="K21" s="13"/>
    </row>
    <row r="22" spans="1:11" s="4" customFormat="1" x14ac:dyDescent="0.3">
      <c r="A22" s="1"/>
      <c r="B22" s="21"/>
      <c r="C22" s="1"/>
      <c r="D22" s="1"/>
      <c r="E22" s="22"/>
      <c r="F22" s="13"/>
      <c r="G22" s="13"/>
      <c r="H22" s="13"/>
      <c r="I22" s="13"/>
      <c r="J22" s="13"/>
      <c r="K22" s="13"/>
    </row>
    <row r="23" spans="1:11" s="4" customFormat="1" x14ac:dyDescent="0.3">
      <c r="A23" s="1"/>
      <c r="B23" s="21"/>
      <c r="C23" s="1"/>
      <c r="D23" s="1"/>
      <c r="E23" s="22"/>
      <c r="F23" s="13"/>
      <c r="G23" s="13"/>
      <c r="H23" s="13"/>
      <c r="I23" s="13"/>
      <c r="J23" s="13"/>
      <c r="K23" s="13"/>
    </row>
    <row r="24" spans="1:11" s="4" customFormat="1" x14ac:dyDescent="0.3">
      <c r="A24" s="21" t="s">
        <v>41</v>
      </c>
      <c r="B24" s="1"/>
      <c r="C24" s="1"/>
      <c r="D24" s="22"/>
      <c r="E24" s="13"/>
      <c r="F24" s="13"/>
      <c r="G24" s="13"/>
      <c r="H24" s="13"/>
      <c r="I24" s="13"/>
      <c r="J24" s="13"/>
    </row>
    <row r="25" spans="1:11" s="4" customFormat="1" x14ac:dyDescent="0.3">
      <c r="A25" s="29" t="str">
        <f>""&amp;D5&amp;" + ( ("&amp;D6&amp;" - "&amp;D5&amp;") / ("&amp;C6&amp;" - "&amp;C5&amp;") ) * (inschrijfprijs - "&amp;C5&amp;") = Uw score"</f>
        <v>0 + ( (30 - 0) / (45000 - 70000) ) * (inschrijfprijs - 70000) = Uw score</v>
      </c>
      <c r="B25" s="1"/>
      <c r="C25" s="1"/>
      <c r="D25" s="22"/>
      <c r="E25" s="13"/>
      <c r="F25" s="13"/>
      <c r="G25" s="13"/>
      <c r="H25" s="13"/>
      <c r="I25" s="23"/>
      <c r="J25" s="13"/>
    </row>
    <row r="26" spans="1:11" s="4" customFormat="1" x14ac:dyDescent="0.3">
      <c r="A26" s="26" t="str">
        <f>IF(C9=0,"","Ingevuld met uw inschrijfprijs is dit")</f>
        <v/>
      </c>
      <c r="B26" s="1"/>
      <c r="C26" s="1"/>
      <c r="D26" s="22"/>
      <c r="E26" s="13"/>
      <c r="F26" s="13"/>
      <c r="G26" s="13"/>
      <c r="H26" s="13"/>
      <c r="I26" s="23"/>
      <c r="J26" s="13"/>
    </row>
    <row r="27" spans="1:11" s="4" customFormat="1" x14ac:dyDescent="0.3">
      <c r="A27" s="29" t="str">
        <f>IF(C9=0,"",""&amp;D5&amp;" + ( ("&amp;D6&amp;" - "&amp;D5&amp;") / ("&amp;C6&amp;" - "&amp;C5&amp;") ) * ("&amp;IF(C9=0,"inschrijfprijs",C9)&amp;" - "&amp;C5&amp;") = "&amp;D9&amp;"")</f>
        <v/>
      </c>
      <c r="B27" s="1"/>
      <c r="C27" s="1"/>
      <c r="D27" s="22"/>
      <c r="E27" s="13"/>
      <c r="F27" s="13"/>
      <c r="G27" s="13"/>
      <c r="H27" s="13"/>
      <c r="I27" s="23"/>
      <c r="J27" s="13"/>
    </row>
    <row r="28" spans="1:11" s="4" customFormat="1" x14ac:dyDescent="0.3">
      <c r="A28" s="21"/>
      <c r="B28" s="1"/>
      <c r="C28" s="1"/>
      <c r="D28" s="22"/>
      <c r="E28" s="13"/>
      <c r="F28" s="13"/>
      <c r="G28" s="13"/>
      <c r="H28" s="13"/>
      <c r="I28"/>
      <c r="J28" s="13"/>
    </row>
    <row r="29" spans="1:11" s="4" customFormat="1" hidden="1" x14ac:dyDescent="0.3">
      <c r="A29" s="21"/>
      <c r="B29" s="1"/>
      <c r="C29" s="3"/>
      <c r="D29" s="1"/>
      <c r="E29" s="12"/>
      <c r="F29" s="24"/>
      <c r="G29" s="21"/>
      <c r="H29" s="24"/>
      <c r="I29" s="24"/>
      <c r="J29" s="24"/>
      <c r="K29" s="24"/>
    </row>
    <row r="30" spans="1:11" s="4" customFormat="1" ht="15" hidden="1" customHeight="1" x14ac:dyDescent="0.3">
      <c r="A30" s="1"/>
      <c r="B30" s="21"/>
      <c r="C30" s="1"/>
      <c r="D30" s="1"/>
      <c r="E30" s="25"/>
      <c r="F30" s="24"/>
      <c r="G30" s="24"/>
      <c r="H30" s="24"/>
      <c r="I30" s="24"/>
      <c r="J30" s="24"/>
      <c r="K30" s="24"/>
    </row>
    <row r="31" spans="1:11" s="4" customFormat="1" hidden="1" x14ac:dyDescent="0.3">
      <c r="A31" s="1"/>
      <c r="B31" s="21"/>
      <c r="C31" s="1"/>
      <c r="D31" s="1"/>
      <c r="E31" s="25"/>
      <c r="F31" s="24"/>
      <c r="G31" s="24"/>
      <c r="H31" s="24"/>
      <c r="I31" s="24"/>
      <c r="J31" s="24"/>
      <c r="K31" s="24"/>
    </row>
    <row r="32" spans="1:11" s="4" customFormat="1" hidden="1" x14ac:dyDescent="0.3">
      <c r="A32" s="1"/>
      <c r="B32" s="26"/>
      <c r="C32" s="3"/>
      <c r="D32" s="3"/>
      <c r="E32" s="3"/>
      <c r="F32" s="1"/>
      <c r="G32" s="1"/>
      <c r="H32" s="1"/>
      <c r="I32" s="1"/>
      <c r="J32" s="27"/>
      <c r="K32" s="1"/>
    </row>
    <row r="33" spans="1:17" s="4" customFormat="1" hidden="1" x14ac:dyDescent="0.3">
      <c r="A33" s="1"/>
      <c r="C33" s="3"/>
      <c r="D33" s="1"/>
      <c r="E33" s="3"/>
      <c r="F33" s="1"/>
      <c r="G33" s="1"/>
      <c r="H33" s="1"/>
      <c r="I33" s="1"/>
      <c r="J33" s="27"/>
      <c r="K33" s="1"/>
    </row>
    <row r="34" spans="1:17" s="4" customFormat="1" hidden="1" x14ac:dyDescent="0.3">
      <c r="A34" s="1"/>
      <c r="B34" s="21"/>
      <c r="C34" s="3"/>
      <c r="D34" s="3"/>
      <c r="E34" s="3"/>
      <c r="F34" s="28"/>
      <c r="G34" s="1"/>
      <c r="H34" s="1"/>
      <c r="I34" s="1"/>
      <c r="J34" s="27"/>
      <c r="K34" s="1"/>
    </row>
    <row r="35" spans="1:17" s="4" customFormat="1" hidden="1" x14ac:dyDescent="0.3">
      <c r="A35" s="1"/>
      <c r="C35" s="3"/>
      <c r="D35"/>
      <c r="E35" s="30"/>
      <c r="F35" s="1"/>
      <c r="G35" s="1"/>
      <c r="H35" s="1"/>
      <c r="I35" s="1"/>
      <c r="J35" s="27"/>
      <c r="K35" s="1"/>
    </row>
    <row r="36" spans="1:17" s="4" customFormat="1" hidden="1" x14ac:dyDescent="0.3">
      <c r="A36" s="1"/>
      <c r="B36" s="32"/>
      <c r="C36" s="3"/>
      <c r="D36" s="3"/>
      <c r="E36" s="3"/>
      <c r="F36" s="1"/>
      <c r="G36" s="1"/>
      <c r="H36" s="1"/>
      <c r="I36" s="1"/>
      <c r="J36" s="27"/>
      <c r="K36" s="1"/>
    </row>
    <row r="37" spans="1:17" s="4" customFormat="1" hidden="1" x14ac:dyDescent="0.3">
      <c r="A37" s="1"/>
      <c r="B37" s="31"/>
      <c r="C37" s="3"/>
      <c r="D37"/>
      <c r="E37" s="30"/>
      <c r="F37" s="1"/>
      <c r="G37" s="1"/>
      <c r="H37" s="1"/>
      <c r="I37" s="1"/>
      <c r="J37" s="27"/>
      <c r="K37" s="1"/>
    </row>
    <row r="38" spans="1:17" s="4" customFormat="1" hidden="1" x14ac:dyDescent="0.3">
      <c r="A38" s="21"/>
      <c r="B38" s="33"/>
      <c r="C38" s="1"/>
      <c r="D38" s="1"/>
      <c r="E38"/>
      <c r="K38" s="34"/>
    </row>
    <row r="39" spans="1:17" s="4" customFormat="1" ht="15" hidden="1" customHeight="1" x14ac:dyDescent="0.3">
      <c r="A39" s="21"/>
      <c r="B39" s="1"/>
      <c r="C39" s="1"/>
      <c r="D39" s="1"/>
      <c r="E39" s="12"/>
      <c r="F39" s="35"/>
      <c r="G39" s="36"/>
      <c r="H39" s="37"/>
      <c r="I39" s="35"/>
      <c r="J39" s="38"/>
      <c r="K39" s="38"/>
    </row>
    <row r="40" spans="1:17" s="4" customFormat="1" hidden="1" x14ac:dyDescent="0.3">
      <c r="A40" s="1"/>
      <c r="B40" s="21"/>
      <c r="C40" s="1"/>
      <c r="D40" s="1"/>
      <c r="E40" s="12"/>
      <c r="F40" s="35"/>
      <c r="G40" s="36"/>
      <c r="H40" s="37"/>
      <c r="I40" s="35"/>
      <c r="J40" s="38"/>
      <c r="K40" s="38"/>
    </row>
    <row r="41" spans="1:17" s="4" customFormat="1" hidden="1" x14ac:dyDescent="0.3">
      <c r="A41" s="1"/>
      <c r="B41" s="3"/>
      <c r="C41" s="3"/>
      <c r="D41" s="3"/>
      <c r="E41" s="12"/>
      <c r="F41" s="13"/>
      <c r="G41" s="14"/>
      <c r="H41" s="15"/>
      <c r="I41" s="13"/>
      <c r="J41" s="22"/>
      <c r="K41" s="22"/>
    </row>
    <row r="42" spans="1:17" s="4" customFormat="1" hidden="1" x14ac:dyDescent="0.3">
      <c r="A42" s="1"/>
      <c r="B42" s="3"/>
      <c r="C42" s="3"/>
      <c r="D42" s="3"/>
      <c r="E42" s="25"/>
      <c r="F42" s="24"/>
      <c r="G42" s="24"/>
      <c r="H42" s="24"/>
      <c r="I42" s="24"/>
      <c r="J42" s="12"/>
      <c r="K42" s="24"/>
    </row>
    <row r="43" spans="1:17" s="4" customFormat="1" hidden="1" x14ac:dyDescent="0.3">
      <c r="A43" s="1"/>
      <c r="B43" s="3"/>
      <c r="C43" s="3"/>
      <c r="D43" s="3"/>
      <c r="E43" s="25"/>
      <c r="F43" s="24"/>
      <c r="G43" s="24"/>
      <c r="H43" s="24"/>
      <c r="I43" s="24"/>
      <c r="J43" s="24"/>
      <c r="K43" s="24"/>
    </row>
    <row r="44" spans="1:17" s="4" customFormat="1" hidden="1" x14ac:dyDescent="0.3">
      <c r="A44" s="39"/>
      <c r="B44" s="3"/>
      <c r="C44" s="3"/>
      <c r="D44" s="3"/>
      <c r="E44" s="25"/>
      <c r="F44" s="24"/>
      <c r="G44" s="24"/>
      <c r="H44" s="24"/>
      <c r="I44" s="24"/>
      <c r="J44" s="24"/>
      <c r="K44" s="24"/>
    </row>
    <row r="45" spans="1:17" s="4" customFormat="1" hidden="1" x14ac:dyDescent="0.3">
      <c r="A45" s="24"/>
      <c r="B45" s="3"/>
      <c r="C45" s="3"/>
      <c r="D45" s="3"/>
      <c r="E45" s="1"/>
      <c r="F45" s="40"/>
      <c r="G45" s="1"/>
      <c r="H45" s="1"/>
      <c r="I45" s="1"/>
      <c r="J45" s="1"/>
      <c r="K45" s="1"/>
    </row>
    <row r="46" spans="1:17" s="4" customFormat="1" hidden="1" x14ac:dyDescent="0.3">
      <c r="A46" s="1"/>
      <c r="B46" s="3"/>
      <c r="C46" s="3"/>
      <c r="D46" s="3"/>
      <c r="E46" s="1"/>
      <c r="F46" s="1"/>
      <c r="G46" s="1"/>
      <c r="H46" s="1"/>
      <c r="I46" s="1"/>
      <c r="J46" s="1"/>
      <c r="K46" s="1"/>
    </row>
    <row r="47" spans="1:17" s="1" customFormat="1" hidden="1" x14ac:dyDescent="0.3">
      <c r="B47" s="3"/>
      <c r="C47" s="3"/>
      <c r="D47" s="3"/>
      <c r="L47" s="4"/>
      <c r="M47" s="4"/>
      <c r="N47" s="4"/>
      <c r="O47" s="4"/>
      <c r="P47" s="4"/>
      <c r="Q47" s="4"/>
    </row>
    <row r="48" spans="1:17" s="1" customFormat="1" hidden="1" x14ac:dyDescent="0.3">
      <c r="B48" s="21"/>
      <c r="L48" s="4"/>
      <c r="M48" s="4"/>
      <c r="N48" s="4"/>
      <c r="O48" s="4"/>
      <c r="P48" s="4"/>
      <c r="Q48" s="4"/>
    </row>
    <row r="49" spans="2:17" s="1" customFormat="1" hidden="1" x14ac:dyDescent="0.3">
      <c r="B49" s="21"/>
      <c r="L49" s="4"/>
      <c r="M49" s="4"/>
      <c r="N49" s="4"/>
      <c r="O49" s="4"/>
      <c r="P49" s="4"/>
      <c r="Q49" s="4"/>
    </row>
    <row r="50" spans="2:17" s="1" customFormat="1" hidden="1" x14ac:dyDescent="0.3">
      <c r="B50" s="21"/>
      <c r="L50" s="4"/>
      <c r="M50" s="4"/>
      <c r="N50" s="4"/>
      <c r="O50" s="4"/>
      <c r="P50" s="4"/>
      <c r="Q50" s="4"/>
    </row>
    <row r="51" spans="2:17" s="1" customFormat="1" hidden="1" x14ac:dyDescent="0.3">
      <c r="B51" s="21"/>
      <c r="L51" s="4"/>
      <c r="M51" s="4"/>
      <c r="N51" s="4"/>
      <c r="O51" s="4"/>
      <c r="P51" s="4"/>
      <c r="Q51" s="4"/>
    </row>
    <row r="52" spans="2:17" s="1" customFormat="1" hidden="1" x14ac:dyDescent="0.3">
      <c r="B52" s="21"/>
      <c r="L52" s="4"/>
      <c r="M52" s="4"/>
      <c r="N52" s="4"/>
      <c r="O52" s="4"/>
      <c r="P52" s="4"/>
      <c r="Q52" s="4"/>
    </row>
    <row r="53" spans="2:17" s="1" customFormat="1" hidden="1" x14ac:dyDescent="0.3">
      <c r="B53" s="21"/>
      <c r="L53" s="4"/>
      <c r="M53" s="4"/>
      <c r="N53" s="4"/>
      <c r="O53" s="4"/>
      <c r="P53" s="4"/>
      <c r="Q53" s="4"/>
    </row>
    <row r="54" spans="2:17" s="1" customFormat="1" hidden="1" x14ac:dyDescent="0.3">
      <c r="B54" s="21"/>
      <c r="L54" s="4"/>
      <c r="M54" s="4"/>
      <c r="N54" s="4"/>
      <c r="O54" s="4"/>
      <c r="P54" s="4"/>
      <c r="Q54" s="4"/>
    </row>
    <row r="55" spans="2:17" s="1" customFormat="1" hidden="1" x14ac:dyDescent="0.3">
      <c r="B55" s="21"/>
      <c r="L55" s="4"/>
      <c r="M55" s="4"/>
      <c r="N55" s="4"/>
      <c r="O55" s="4"/>
      <c r="P55" s="4"/>
      <c r="Q55" s="4"/>
    </row>
    <row r="56" spans="2:17" s="1" customFormat="1" hidden="1" x14ac:dyDescent="0.3">
      <c r="B56" s="21"/>
      <c r="L56" s="4"/>
      <c r="M56" s="4"/>
      <c r="N56" s="4"/>
      <c r="O56" s="4"/>
      <c r="P56" s="4"/>
      <c r="Q56" s="4"/>
    </row>
    <row r="57" spans="2:17" s="1" customFormat="1" hidden="1" x14ac:dyDescent="0.3">
      <c r="B57" s="21"/>
      <c r="L57" s="4"/>
      <c r="M57" s="4"/>
      <c r="N57" s="4"/>
      <c r="O57" s="4"/>
      <c r="P57" s="4"/>
      <c r="Q57" s="4"/>
    </row>
    <row r="58" spans="2:17" s="1" customFormat="1" hidden="1" x14ac:dyDescent="0.3">
      <c r="B58" s="21"/>
      <c r="L58" s="4"/>
      <c r="M58" s="4"/>
      <c r="N58" s="4"/>
      <c r="O58" s="4"/>
      <c r="P58" s="4"/>
      <c r="Q58" s="4"/>
    </row>
    <row r="59" spans="2:17" s="1" customFormat="1" hidden="1" x14ac:dyDescent="0.3">
      <c r="B59" s="21"/>
      <c r="L59" s="4"/>
      <c r="M59" s="4"/>
      <c r="N59" s="4"/>
      <c r="O59" s="4"/>
      <c r="P59" s="4"/>
      <c r="Q59" s="4"/>
    </row>
    <row r="60" spans="2:17" s="1" customFormat="1" hidden="1" x14ac:dyDescent="0.3">
      <c r="B60" s="21"/>
      <c r="L60" s="4"/>
      <c r="M60" s="4"/>
      <c r="N60" s="4"/>
      <c r="O60" s="4"/>
      <c r="P60" s="4"/>
      <c r="Q60" s="4"/>
    </row>
    <row r="61" spans="2:17" s="1" customFormat="1" hidden="1" x14ac:dyDescent="0.3">
      <c r="B61" s="21"/>
      <c r="L61" s="4"/>
      <c r="M61" s="4"/>
      <c r="N61" s="4"/>
      <c r="O61" s="4"/>
      <c r="P61" s="4"/>
      <c r="Q61" s="4"/>
    </row>
    <row r="62" spans="2:17" s="1" customFormat="1" hidden="1" x14ac:dyDescent="0.3">
      <c r="B62" s="21"/>
      <c r="L62" s="4"/>
      <c r="M62" s="4"/>
      <c r="N62" s="4"/>
      <c r="O62" s="4"/>
      <c r="P62" s="4"/>
      <c r="Q62" s="4"/>
    </row>
    <row r="63" spans="2:17" s="1" customFormat="1" hidden="1" x14ac:dyDescent="0.3">
      <c r="B63" s="21"/>
      <c r="L63" s="4"/>
      <c r="M63" s="4"/>
      <c r="N63" s="4"/>
      <c r="O63" s="4"/>
      <c r="P63" s="4"/>
      <c r="Q63" s="4"/>
    </row>
    <row r="64" spans="2:17" s="1" customFormat="1" hidden="1" x14ac:dyDescent="0.3">
      <c r="B64" s="21"/>
      <c r="L64" s="4"/>
      <c r="M64" s="4"/>
      <c r="N64" s="4"/>
      <c r="O64" s="4"/>
      <c r="P64" s="4"/>
      <c r="Q64" s="4"/>
    </row>
    <row r="65" spans="2:17" s="1" customFormat="1" hidden="1" x14ac:dyDescent="0.3">
      <c r="B65" s="21"/>
      <c r="L65" s="4"/>
      <c r="M65" s="4"/>
      <c r="N65" s="4"/>
      <c r="O65" s="4"/>
      <c r="P65" s="4"/>
      <c r="Q65" s="4"/>
    </row>
    <row r="66" spans="2:17" s="1" customFormat="1" hidden="1" x14ac:dyDescent="0.3">
      <c r="B66" s="21"/>
      <c r="L66" s="4"/>
      <c r="M66" s="4"/>
      <c r="N66" s="4"/>
      <c r="O66" s="4"/>
      <c r="P66" s="4"/>
      <c r="Q66" s="4"/>
    </row>
    <row r="67" spans="2:17" s="1" customFormat="1" hidden="1" x14ac:dyDescent="0.3">
      <c r="B67" s="21"/>
      <c r="L67" s="4"/>
      <c r="M67" s="4"/>
      <c r="N67" s="4"/>
      <c r="O67" s="4"/>
      <c r="P67" s="4"/>
      <c r="Q67" s="4"/>
    </row>
    <row r="68" spans="2:17" s="1" customFormat="1" hidden="1" x14ac:dyDescent="0.3">
      <c r="B68" s="21"/>
      <c r="L68" s="4"/>
      <c r="M68" s="4"/>
      <c r="N68" s="4"/>
      <c r="O68" s="4"/>
      <c r="P68" s="4"/>
      <c r="Q68" s="4"/>
    </row>
    <row r="69" spans="2:17" s="1" customFormat="1" hidden="1" x14ac:dyDescent="0.3">
      <c r="B69" s="21"/>
      <c r="L69" s="4"/>
      <c r="M69" s="4"/>
      <c r="N69" s="4"/>
      <c r="O69" s="4"/>
      <c r="P69" s="4"/>
      <c r="Q69" s="4"/>
    </row>
    <row r="70" spans="2:17" s="1" customFormat="1" hidden="1" x14ac:dyDescent="0.3">
      <c r="B70" s="21"/>
      <c r="L70" s="4"/>
      <c r="M70" s="4"/>
      <c r="N70" s="4"/>
      <c r="O70" s="4"/>
      <c r="P70" s="4"/>
      <c r="Q70" s="4"/>
    </row>
    <row r="71" spans="2:17" s="1" customFormat="1" hidden="1" x14ac:dyDescent="0.3">
      <c r="B71" s="21"/>
      <c r="L71" s="4"/>
      <c r="M71" s="4"/>
      <c r="N71" s="4"/>
      <c r="O71" s="4"/>
      <c r="P71" s="4"/>
      <c r="Q71" s="4"/>
    </row>
    <row r="72" spans="2:17" s="1" customFormat="1" hidden="1" x14ac:dyDescent="0.3">
      <c r="B72" s="21"/>
      <c r="L72" s="4"/>
      <c r="M72" s="4"/>
      <c r="N72" s="4"/>
      <c r="O72" s="4"/>
      <c r="P72" s="4"/>
      <c r="Q72" s="4"/>
    </row>
    <row r="73" spans="2:17" s="1" customFormat="1" hidden="1" x14ac:dyDescent="0.3">
      <c r="B73" s="21"/>
      <c r="L73" s="4"/>
      <c r="M73" s="4"/>
      <c r="N73" s="4"/>
      <c r="O73" s="4"/>
      <c r="P73" s="4"/>
      <c r="Q73" s="4"/>
    </row>
    <row r="74" spans="2:17" s="1" customFormat="1" hidden="1" x14ac:dyDescent="0.3">
      <c r="B74" s="21"/>
      <c r="L74" s="4"/>
      <c r="M74" s="4"/>
      <c r="N74" s="4"/>
      <c r="O74" s="4"/>
      <c r="P74" s="4"/>
      <c r="Q74" s="4"/>
    </row>
    <row r="75" spans="2:17" s="1" customFormat="1" hidden="1" x14ac:dyDescent="0.3">
      <c r="B75" s="21"/>
      <c r="L75" s="4"/>
      <c r="M75" s="4"/>
      <c r="N75" s="4"/>
      <c r="O75" s="4"/>
      <c r="P75" s="4"/>
      <c r="Q75" s="4"/>
    </row>
    <row r="76" spans="2:17" s="1" customFormat="1" hidden="1" x14ac:dyDescent="0.3">
      <c r="B76" s="21"/>
      <c r="L76" s="4"/>
      <c r="M76" s="4"/>
      <c r="N76" s="4"/>
      <c r="O76" s="4"/>
      <c r="P76" s="4"/>
      <c r="Q76" s="4"/>
    </row>
    <row r="77" spans="2:17" s="1" customFormat="1" hidden="1" x14ac:dyDescent="0.3">
      <c r="B77" s="21"/>
      <c r="L77" s="4"/>
      <c r="M77" s="4"/>
      <c r="N77" s="4"/>
      <c r="O77" s="4"/>
      <c r="P77" s="4"/>
      <c r="Q77" s="4"/>
    </row>
    <row r="78" spans="2:17" s="1" customFormat="1" hidden="1" x14ac:dyDescent="0.3">
      <c r="B78" s="21"/>
      <c r="L78" s="4"/>
      <c r="M78" s="4"/>
      <c r="N78" s="4"/>
      <c r="O78" s="4"/>
      <c r="P78" s="4"/>
      <c r="Q78" s="4"/>
    </row>
    <row r="79" spans="2:17" s="1" customFormat="1" hidden="1" x14ac:dyDescent="0.3">
      <c r="B79" s="21"/>
      <c r="L79" s="4"/>
      <c r="M79" s="4"/>
      <c r="N79" s="4"/>
      <c r="O79" s="4"/>
      <c r="P79" s="4"/>
      <c r="Q79" s="4"/>
    </row>
    <row r="80" spans="2:17" s="1" customFormat="1" hidden="1" x14ac:dyDescent="0.3">
      <c r="B80" s="21"/>
      <c r="L80" s="4"/>
      <c r="M80" s="4"/>
      <c r="N80" s="4"/>
      <c r="O80" s="4"/>
      <c r="P80" s="4"/>
      <c r="Q80" s="4"/>
    </row>
  </sheetData>
  <sheetProtection sheet="1" objects="1" scenarios="1"/>
  <mergeCells count="2">
    <mergeCell ref="D2:I2"/>
    <mergeCell ref="A5:A9"/>
  </mergeCells>
  <pageMargins left="0.7" right="0.7" top="0.75" bottom="0.75" header="0.3" footer="0.3"/>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129CEA9BDEF484189A266E7A37560F4" ma:contentTypeVersion="12" ma:contentTypeDescription="Een nieuw document maken." ma:contentTypeScope="" ma:versionID="d95622b2a2be1fd19bc7b100df4084a6">
  <xsd:schema xmlns:xsd="http://www.w3.org/2001/XMLSchema" xmlns:xs="http://www.w3.org/2001/XMLSchema" xmlns:p="http://schemas.microsoft.com/office/2006/metadata/properties" xmlns:ns2="144eb8f3-3f79-4e25-a97e-f9a7efaefce4" xmlns:ns3="9d847296-e917-48f7-b21c-8628a6a074ad" targetNamespace="http://schemas.microsoft.com/office/2006/metadata/properties" ma:root="true" ma:fieldsID="d5019e2e64c448e93c69279d555375b6" ns2:_="" ns3:_="">
    <xsd:import namespace="144eb8f3-3f79-4e25-a97e-f9a7efaefce4"/>
    <xsd:import namespace="9d847296-e917-48f7-b21c-8628a6a074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4eb8f3-3f79-4e25-a97e-f9a7efaefc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847296-e917-48f7-b21c-8628a6a074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7ca99c-969e-4096-8576-556b838d40de}" ma:internalName="TaxCatchAll" ma:showField="CatchAllData" ma:web="9d847296-e917-48f7-b21c-8628a6a074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4eb8f3-3f79-4e25-a97e-f9a7efaefce4">
      <Terms xmlns="http://schemas.microsoft.com/office/infopath/2007/PartnerControls"/>
    </lcf76f155ced4ddcb4097134ff3c332f>
    <TaxCatchAll xmlns="9d847296-e917-48f7-b21c-8628a6a074ad" xsi:nil="true"/>
  </documentManagement>
</p:properties>
</file>

<file path=customXml/itemProps1.xml><?xml version="1.0" encoding="utf-8"?>
<ds:datastoreItem xmlns:ds="http://schemas.openxmlformats.org/officeDocument/2006/customXml" ds:itemID="{7DE3C3FC-61A0-47CD-B48D-803B011817D4}">
  <ds:schemaRefs>
    <ds:schemaRef ds:uri="http://schemas.microsoft.com/sharepoint/v3/contenttype/forms"/>
  </ds:schemaRefs>
</ds:datastoreItem>
</file>

<file path=customXml/itemProps2.xml><?xml version="1.0" encoding="utf-8"?>
<ds:datastoreItem xmlns:ds="http://schemas.openxmlformats.org/officeDocument/2006/customXml" ds:itemID="{EE57CB38-951B-4A22-81C1-B886FBBD7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4eb8f3-3f79-4e25-a97e-f9a7efaefce4"/>
    <ds:schemaRef ds:uri="9d847296-e917-48f7-b21c-8628a6a07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B3C41B-CCC9-4C58-9212-46EE0C18BC6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 ds:uri="144eb8f3-3f79-4e25-a97e-f9a7efaefce4"/>
    <ds:schemaRef ds:uri="9d847296-e917-48f7-b21c-8628a6a074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Instructieblad</vt:lpstr>
      <vt:lpstr>Invulblad</vt:lpstr>
      <vt:lpstr>Rekenblad</vt:lpstr>
      <vt:lpstr>Invulblad!Afdruktitels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Jong, Rutger de</dc:creator>
  <cp:lastModifiedBy>Vliet, Arno van</cp:lastModifiedBy>
  <cp:lastPrinted>2023-03-20T14:46:04Z</cp:lastPrinted>
  <dcterms:created xsi:type="dcterms:W3CDTF">2020-12-08T14:53:39Z</dcterms:created>
  <dcterms:modified xsi:type="dcterms:W3CDTF">2023-04-26T11:01:35Z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0x0101008129CEA9BDEF484189A266E7A37560F4</vt:lpwstr>
  </property>
  <property fmtid="{D5CDD505-2E9C-101B-9397-08002B2CF9AE}" pid="3" name="MediaServiceImageTags">
    <vt:lpwstr/>
  </property>
</Properties>
</file>