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01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wanet.sharepoint.com/sites/Projects_Projecten1551/Documents/1.3 Notities &amp; Rapportages/Aanbestedingsdocumenten/"/>
    </mc:Choice>
  </mc:AlternateContent>
  <xr:revisionPtr revIDLastSave="254" documentId="11_A45DF27685D796064007D2A7E6F68A501C149346" xr6:coauthVersionLast="47" xr6:coauthVersionMax="47" xr10:uidLastSave="{47FC9C3D-3F3B-4B59-9BF9-8AE434E19E6B}"/>
  <bookViews>
    <workbookView xWindow="-108" yWindow="-108" windowWidth="23256" windowHeight="12456" xr2:uid="{00000000-000D-0000-FFFF-FFFF00000000}"/>
  </bookViews>
  <sheets>
    <sheet name="Tarievenblad" sheetId="1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0" i="10" l="1"/>
  <c r="C19" i="10"/>
  <c r="C169" i="10"/>
  <c r="C21" i="10"/>
  <c r="B21" i="10"/>
  <c r="B20" i="10"/>
  <c r="B19" i="10"/>
  <c r="B18" i="10"/>
  <c r="B17" i="10"/>
  <c r="B16" i="10"/>
  <c r="G169" i="10"/>
  <c r="F169" i="10"/>
  <c r="E169" i="10"/>
  <c r="D169" i="10"/>
  <c r="H168" i="10"/>
  <c r="H167" i="10"/>
  <c r="H166" i="10"/>
  <c r="K100" i="10"/>
  <c r="K99" i="10"/>
  <c r="K98" i="10"/>
  <c r="K97" i="10"/>
  <c r="K96" i="10"/>
  <c r="K95" i="10"/>
  <c r="K91" i="10"/>
  <c r="K90" i="10"/>
  <c r="K89" i="10"/>
  <c r="K88" i="10"/>
  <c r="K87" i="10"/>
  <c r="K86" i="10"/>
  <c r="K85" i="10"/>
  <c r="K84" i="10"/>
  <c r="K83" i="10"/>
  <c r="K82" i="10"/>
  <c r="K81" i="10"/>
  <c r="K73" i="10"/>
  <c r="K72" i="10"/>
  <c r="K71" i="10"/>
  <c r="K70" i="10"/>
  <c r="K69" i="10"/>
  <c r="K68" i="10"/>
  <c r="K64" i="10"/>
  <c r="K63" i="10"/>
  <c r="K62" i="10"/>
  <c r="K61" i="10"/>
  <c r="K60" i="10"/>
  <c r="K59" i="10"/>
  <c r="K58" i="10"/>
  <c r="K57" i="10"/>
  <c r="K56" i="10"/>
  <c r="K55" i="10"/>
  <c r="K54" i="10"/>
  <c r="K34" i="10"/>
  <c r="K33" i="10"/>
  <c r="K32" i="10"/>
  <c r="K31" i="10"/>
  <c r="K27" i="10"/>
  <c r="K42" i="10"/>
  <c r="K43" i="10"/>
  <c r="K44" i="10"/>
  <c r="K45" i="10"/>
  <c r="K46" i="10"/>
  <c r="K41" i="10"/>
  <c r="K37" i="10"/>
  <c r="K36" i="10"/>
  <c r="K35" i="10"/>
  <c r="K30" i="10"/>
  <c r="K29" i="10"/>
  <c r="K28" i="10"/>
  <c r="K47" i="10" l="1"/>
  <c r="H169" i="10"/>
  <c r="K101" i="10"/>
  <c r="K65" i="10"/>
  <c r="K74" i="10"/>
  <c r="K92" i="10"/>
  <c r="K102" i="10" s="1"/>
  <c r="C18" i="10" s="1"/>
  <c r="K38" i="10"/>
  <c r="K48" i="10" l="1"/>
  <c r="C16" i="10" s="1"/>
  <c r="K75" i="10"/>
  <c r="C17" i="10" s="1"/>
</calcChain>
</file>

<file path=xl/sharedStrings.xml><?xml version="1.0" encoding="utf-8"?>
<sst xmlns="http://schemas.openxmlformats.org/spreadsheetml/2006/main" count="386" uniqueCount="86">
  <si>
    <t>Gemiddelde GBO</t>
  </si>
  <si>
    <t>FASE 1</t>
  </si>
  <si>
    <t>FASE 2</t>
  </si>
  <si>
    <t>FASE 3</t>
  </si>
  <si>
    <t>FASE 4</t>
  </si>
  <si>
    <t>FASE 5</t>
  </si>
  <si>
    <t>Totaal</t>
  </si>
  <si>
    <t>Project-bijdrage</t>
  </si>
  <si>
    <t>Totaal Project-bijdrage</t>
  </si>
  <si>
    <t>m2</t>
  </si>
  <si>
    <t>#</t>
  </si>
  <si>
    <t xml:space="preserve"> €/ stuk </t>
  </si>
  <si>
    <t xml:space="preserve"> € </t>
  </si>
  <si>
    <t>Woningbouwprogramma</t>
  </si>
  <si>
    <t xml:space="preserve">Sociale huur (2 kamerapp) </t>
  </si>
  <si>
    <t>53-56</t>
  </si>
  <si>
    <t xml:space="preserve">-   </t>
  </si>
  <si>
    <t>Sociale huur (2 kamerapp/studio's) - Zorg (Philadelphia/Boeglijn)</t>
  </si>
  <si>
    <t>Sociale koop (2 kamerapp)</t>
  </si>
  <si>
    <t>Sociaal plus (3 kamerapp)</t>
  </si>
  <si>
    <t>56-70</t>
  </si>
  <si>
    <t xml:space="preserve">            -   </t>
  </si>
  <si>
    <t>Studio’s overig</t>
  </si>
  <si>
    <t>Vrije sector goedkoop app (3 kamerapp)</t>
  </si>
  <si>
    <t>50-85</t>
  </si>
  <si>
    <t>Vrije sector midden app (3-4 kamerapp)</t>
  </si>
  <si>
    <t>85-105</t>
  </si>
  <si>
    <t>Vrije sector midden egw</t>
  </si>
  <si>
    <t>105-125</t>
  </si>
  <si>
    <t>Vrije sector midden/duur egw</t>
  </si>
  <si>
    <t>120-150</t>
  </si>
  <si>
    <t>Vrije sector duur app (4 kamerapp of meer)</t>
  </si>
  <si>
    <t>110-180</t>
  </si>
  <si>
    <t>Vrije sector duur egw</t>
  </si>
  <si>
    <t>150-200</t>
  </si>
  <si>
    <t>TOTAAL AANTAL WONINGEN</t>
  </si>
  <si>
    <t>Commercieel Programma</t>
  </si>
  <si>
    <t>ca. BVO in m2</t>
  </si>
  <si>
    <t xml:space="preserve"> €/ m2 </t>
  </si>
  <si>
    <t>Hotel (max 80 kamers)</t>
  </si>
  <si>
    <t>Horeca incl. restaurant bij hotel</t>
  </si>
  <si>
    <t>Supermarkt</t>
  </si>
  <si>
    <t>Bedrijven (Micro Brouwerij)</t>
  </si>
  <si>
    <t>Commerciële ruimte overig</t>
  </si>
  <si>
    <t>Maatschappelijke voorzieningen (Kinderdagverblijf)</t>
  </si>
  <si>
    <t>TOTAAL COMMERCIEEL PROGRAMMA</t>
  </si>
  <si>
    <t>Projectbijdrage (optelling van subtotalen Projectbijdrage woningen en Projectbijdragen commercieel programma)</t>
  </si>
  <si>
    <t>Projectbijdrage tariefscenario 1 ACM maximaal</t>
  </si>
  <si>
    <t>Projectbijdrage tariefscenario 2 80% ACM</t>
  </si>
  <si>
    <t>Projectbijdrage tariefscenario 3 aangepast tarief</t>
  </si>
  <si>
    <r>
      <t>GBO [m</t>
    </r>
    <r>
      <rPr>
        <b/>
        <vertAlign val="superscript"/>
        <sz val="9"/>
        <color rgb="FF000000"/>
        <rFont val="Calibri"/>
        <family val="2"/>
      </rPr>
      <t>2</t>
    </r>
    <r>
      <rPr>
        <b/>
        <sz val="9"/>
        <color rgb="FF000000"/>
        <rFont val="Calibri"/>
        <family val="2"/>
      </rPr>
      <t>] per</t>
    </r>
    <r>
      <rPr>
        <sz val="9"/>
        <color rgb="FF000000"/>
        <rFont val="Calibri"/>
        <family val="2"/>
      </rPr>
      <t xml:space="preserve"> </t>
    </r>
    <r>
      <rPr>
        <b/>
        <sz val="9"/>
        <color rgb="FF000000"/>
        <rFont val="Calibri"/>
        <family val="2"/>
      </rPr>
      <t>woning</t>
    </r>
  </si>
  <si>
    <t>Eenheid</t>
  </si>
  <si>
    <t>Tariefscenario 3 (prijspeil 2023)</t>
  </si>
  <si>
    <t>Bronenergie</t>
  </si>
  <si>
    <t xml:space="preserve">Vastrecht Warmte niet direct geschikt voor ruimteverwarming en warm tapwater </t>
  </si>
  <si>
    <t>€/jaar</t>
  </si>
  <si>
    <t>Opslag vermogen individuele aansluiting &gt; 3kW</t>
  </si>
  <si>
    <t>Huur individuele warmtepomp + boiler</t>
  </si>
  <si>
    <t xml:space="preserve">Sociale huur (2 kamerapp, B) </t>
  </si>
  <si>
    <t>Service- &amp; administratiekosten per aansluiting</t>
  </si>
  <si>
    <t>Koudelevering</t>
  </si>
  <si>
    <t>Vastrecht koude tot 2 kW koelvermogen</t>
  </si>
  <si>
    <t xml:space="preserve">Toeslag vastrecht koude &gt; 2 kW </t>
  </si>
  <si>
    <t>€/kW/jaar</t>
  </si>
  <si>
    <t>Tariefscenario 3 Warmtelevering (ruimteverwarming en warmtapwater) aan woningen</t>
  </si>
  <si>
    <t>Tariefscenario 3 Bronenergie levering aan woningen</t>
  </si>
  <si>
    <t>GBO [m2]/ woning</t>
  </si>
  <si>
    <t>eenheid</t>
  </si>
  <si>
    <t>Tariefscenario 3: (prijspeil 2023)</t>
  </si>
  <si>
    <t>Warmte direct geschikt voor ruimteverwarming en warmtapwater</t>
  </si>
  <si>
    <t>Huur afleverset voor ruimteverwarming en warmtapwater</t>
  </si>
  <si>
    <t>Huur warmtewisselaar ruimteverwarming (indien van toepassing)</t>
  </si>
  <si>
    <t>Studios overig</t>
  </si>
  <si>
    <t>GJ-tarief</t>
  </si>
  <si>
    <t>€/GJ</t>
  </si>
  <si>
    <t>Meettarief</t>
  </si>
  <si>
    <t>€/aansluiting</t>
  </si>
  <si>
    <t>Opgave realisatiekosten</t>
  </si>
  <si>
    <t>Fase</t>
  </si>
  <si>
    <t>Onderdelen</t>
  </si>
  <si>
    <t>Realisatie kosten</t>
  </si>
  <si>
    <t>Realisatiekosten totaal</t>
  </si>
  <si>
    <t>Energiebronnen: WKO en TEO</t>
  </si>
  <si>
    <t>Leidingen: alle leidingen inclusief leidingen van en naar inlaat thermische oppervlaktewater en leidingen in de gebouwen/woningen tot de individuele warmtepompen, collectieve warmtepompen of de warmtewisselaar.</t>
  </si>
  <si>
    <t xml:space="preserve">Individuele warmtepompen, collectieve warmtepompen, afleversets en warmtewisselaars. </t>
  </si>
  <si>
    <t>Overzicht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</si>
</sst>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9" formatCode="&quot;€&quot;\ #,##0.00"/>
  </numFmts>
  <fonts count="11" x14ac:knownFonts="1">
    <font>
      <sz val="8"/>
      <name val="Verdana"/>
      <family val="2"/>
    </font>
    <font>
      <sz val="8"/>
      <name val="Arial"/>
      <family val="2"/>
    </font>
    <font>
      <b/>
      <sz val="8"/>
      <name val="Arial"/>
      <family val="2"/>
    </font>
    <font>
      <b/>
      <sz val="7"/>
      <name val="Calibri"/>
      <family val="2"/>
    </font>
    <font>
      <sz val="7"/>
      <name val="Calibri"/>
      <family val="2"/>
    </font>
    <font>
      <b/>
      <sz val="9.5"/>
      <color rgb="FF000000"/>
      <name val="Arial"/>
      <family val="2"/>
    </font>
    <font>
      <b/>
      <sz val="9"/>
      <color rgb="FF000000"/>
      <name val="Calibri"/>
      <family val="2"/>
    </font>
    <font>
      <b/>
      <vertAlign val="superscript"/>
      <sz val="9"/>
      <color rgb="FF000000"/>
      <name val="Calibri"/>
      <family val="2"/>
    </font>
    <font>
      <sz val="9"/>
      <color rgb="FF000000"/>
      <name val="Calibri"/>
      <family val="2"/>
    </font>
    <font>
      <b/>
      <sz val="8"/>
      <color rgb="FFFFFFFF"/>
      <name val="Arial"/>
      <family val="2"/>
    </font>
    <font>
      <b/>
      <sz val="8"/>
      <name val="Verdana"/>
      <family val="2"/>
    </font>
  </fonts>
  <fills count="9">
    <fill>
      <patternFill patternType="none"/>
    </fill>
    <fill>
      <patternFill patternType="gray125"/>
    </fill>
    <fill>
      <patternFill patternType="solid">
        <fgColor rgb="FF99E2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9EE0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9D9D9"/>
        <bgColor indexed="64"/>
      </patternFill>
    </fill>
  </fills>
  <borders count="12">
    <border>
      <left/>
      <right/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rgb="FFFFFFFF"/>
      </left>
      <right style="medium">
        <color rgb="FF009EE0"/>
      </right>
      <top style="medium">
        <color rgb="FFFFFFFF"/>
      </top>
      <bottom style="medium">
        <color rgb="FF009EE0"/>
      </bottom>
      <diagonal/>
    </border>
    <border>
      <left/>
      <right style="medium">
        <color rgb="FF009EE0"/>
      </right>
      <top style="medium">
        <color rgb="FF009EE0"/>
      </top>
      <bottom style="medium">
        <color rgb="FF009EE0"/>
      </bottom>
      <diagonal/>
    </border>
    <border>
      <left style="medium">
        <color rgb="FF009EE0"/>
      </left>
      <right style="medium">
        <color rgb="FF009EE0"/>
      </right>
      <top/>
      <bottom style="medium">
        <color rgb="FF009EE0"/>
      </bottom>
      <diagonal/>
    </border>
    <border>
      <left/>
      <right style="medium">
        <color rgb="FF009EE0"/>
      </right>
      <top/>
      <bottom style="medium">
        <color rgb="FF009EE0"/>
      </bottom>
      <diagonal/>
    </border>
    <border>
      <left style="medium">
        <color rgb="FF009EE0"/>
      </left>
      <right/>
      <top style="medium">
        <color rgb="FF009EE0"/>
      </top>
      <bottom style="medium">
        <color rgb="FF009EE0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3" fillId="2" borderId="2" xfId="0" applyFont="1" applyFill="1" applyBorder="1" applyAlignment="1">
      <alignment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vertical="center"/>
    </xf>
    <xf numFmtId="0" fontId="4" fillId="0" borderId="4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3" fontId="4" fillId="0" borderId="1" xfId="0" applyNumberFormat="1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right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169" fontId="3" fillId="0" borderId="1" xfId="0" applyNumberFormat="1" applyFont="1" applyBorder="1" applyAlignment="1">
      <alignment horizontal="right" vertical="center"/>
    </xf>
    <xf numFmtId="169" fontId="4" fillId="0" borderId="1" xfId="0" applyNumberFormat="1" applyFont="1" applyFill="1" applyBorder="1" applyAlignment="1">
      <alignment horizontal="right" vertical="center"/>
    </xf>
    <xf numFmtId="169" fontId="4" fillId="0" borderId="1" xfId="0" applyNumberFormat="1" applyFont="1" applyBorder="1" applyAlignment="1">
      <alignment horizontal="right" vertical="center"/>
    </xf>
    <xf numFmtId="0" fontId="5" fillId="0" borderId="0" xfId="0" applyFont="1"/>
    <xf numFmtId="0" fontId="4" fillId="0" borderId="4" xfId="0" applyFont="1" applyBorder="1" applyAlignment="1">
      <alignment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vertical="center" wrapText="1"/>
    </xf>
    <xf numFmtId="0" fontId="2" fillId="5" borderId="8" xfId="0" applyFont="1" applyFill="1" applyBorder="1" applyAlignment="1">
      <alignment horizontal="center" vertical="center" wrapText="1"/>
    </xf>
    <xf numFmtId="0" fontId="1" fillId="5" borderId="8" xfId="0" applyFont="1" applyFill="1" applyBorder="1" applyAlignment="1">
      <alignment horizontal="center" vertical="center" wrapText="1"/>
    </xf>
    <xf numFmtId="0" fontId="9" fillId="6" borderId="9" xfId="0" applyFont="1" applyFill="1" applyBorder="1" applyAlignment="1">
      <alignment vertical="center" wrapText="1"/>
    </xf>
    <xf numFmtId="0" fontId="2" fillId="7" borderId="10" xfId="0" applyFont="1" applyFill="1" applyBorder="1" applyAlignment="1">
      <alignment horizontal="center" vertical="center" wrapText="1"/>
    </xf>
    <xf numFmtId="0" fontId="2" fillId="8" borderId="9" xfId="0" applyFont="1" applyFill="1" applyBorder="1" applyAlignment="1">
      <alignment vertical="center" wrapText="1"/>
    </xf>
    <xf numFmtId="0" fontId="1" fillId="8" borderId="10" xfId="0" applyFont="1" applyFill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1" fillId="5" borderId="11" xfId="0" applyFont="1" applyFill="1" applyBorder="1" applyAlignment="1">
      <alignment vertical="center" wrapText="1"/>
    </xf>
    <xf numFmtId="0" fontId="2" fillId="7" borderId="11" xfId="0" applyFont="1" applyFill="1" applyBorder="1" applyAlignment="1">
      <alignment horizontal="center" vertical="center" wrapText="1"/>
    </xf>
    <xf numFmtId="0" fontId="1" fillId="8" borderId="11" xfId="0" applyFont="1" applyFill="1" applyBorder="1" applyAlignment="1">
      <alignment vertical="center" wrapText="1"/>
    </xf>
    <xf numFmtId="169" fontId="1" fillId="0" borderId="10" xfId="0" applyNumberFormat="1" applyFont="1" applyBorder="1" applyAlignment="1">
      <alignment vertical="center" wrapText="1"/>
    </xf>
    <xf numFmtId="169" fontId="4" fillId="3" borderId="4" xfId="0" applyNumberFormat="1" applyFont="1" applyFill="1" applyBorder="1" applyAlignment="1">
      <alignment vertical="center"/>
    </xf>
    <xf numFmtId="169" fontId="1" fillId="3" borderId="11" xfId="0" applyNumberFormat="1" applyFont="1" applyFill="1" applyBorder="1" applyAlignment="1">
      <alignment vertical="center" wrapText="1"/>
    </xf>
    <xf numFmtId="169" fontId="1" fillId="3" borderId="10" xfId="0" applyNumberFormat="1" applyFont="1" applyFill="1" applyBorder="1" applyAlignment="1">
      <alignment vertical="center" wrapText="1"/>
    </xf>
    <xf numFmtId="0" fontId="0" fillId="0" borderId="0" xfId="0" applyFont="1" applyAlignment="1">
      <alignment wrapText="1"/>
    </xf>
    <xf numFmtId="169" fontId="0" fillId="0" borderId="0" xfId="0" applyNumberFormat="1" applyFont="1"/>
    <xf numFmtId="0" fontId="10" fillId="0" borderId="0" xfId="0" applyFont="1"/>
    <xf numFmtId="0" fontId="4" fillId="0" borderId="4" xfId="0" applyFont="1" applyBorder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E66586"/>
      <rgbColor rgb="00008E55"/>
      <rgbColor rgb="003AB4DE"/>
      <rgbColor rgb="006B1D45"/>
      <rgbColor rgb="0000558D"/>
      <rgbColor rgb="00A0CE2F"/>
      <rgbColor rgb="00E3E346"/>
      <rgbColor rgb="0079CCE9"/>
      <rgbColor rgb="00E66586"/>
      <rgbColor rgb="00008E55"/>
      <rgbColor rgb="003AB4DE"/>
      <rgbColor rgb="006B1D45"/>
      <rgbColor rgb="0000558D"/>
      <rgbColor rgb="00A0CE2F"/>
      <rgbColor rgb="00E3E346"/>
      <rgbColor rgb="00DCDCDC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243840</xdr:colOff>
      <xdr:row>1</xdr:row>
      <xdr:rowOff>0</xdr:rowOff>
    </xdr:from>
    <xdr:to>
      <xdr:col>10</xdr:col>
      <xdr:colOff>358140</xdr:colOff>
      <xdr:row>13</xdr:row>
      <xdr:rowOff>30480</xdr:rowOff>
    </xdr:to>
    <xdr:sp macro="" textlink="">
      <xdr:nvSpPr>
        <xdr:cNvPr id="2" name="Tekstvak 1">
          <a:extLst>
            <a:ext uri="{FF2B5EF4-FFF2-40B4-BE49-F238E27FC236}">
              <a16:creationId xmlns:a16="http://schemas.microsoft.com/office/drawing/2014/main" id="{8E2B93B4-B05E-1DBA-EB94-172198E36BD4}"/>
            </a:ext>
          </a:extLst>
        </xdr:cNvPr>
        <xdr:cNvSpPr txBox="1"/>
      </xdr:nvSpPr>
      <xdr:spPr>
        <a:xfrm>
          <a:off x="243840" y="129540"/>
          <a:ext cx="9113520" cy="158496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ct val="120000"/>
            </a:lnSpc>
            <a:spcBef>
              <a:spcPts val="1200"/>
            </a:spcBef>
            <a:spcAft>
              <a:spcPts val="300"/>
            </a:spcAft>
          </a:pPr>
          <a:r>
            <a:rPr lang="nl-NL" sz="1100" b="1" kern="1600">
              <a:solidFill>
                <a:srgbClr val="003DA4"/>
              </a:solidFill>
              <a:effectLst/>
              <a:latin typeface="MetaOT-Bold"/>
              <a:ea typeface="Frutiger LT Std 45 Light"/>
            </a:rPr>
            <a:t>Bijlage 14 Prijzenblad</a:t>
          </a:r>
        </a:p>
        <a:p>
          <a:r>
            <a:rPr lang="nl-N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Wij vragen u om in uw aanbieding de eenmalige Projectbijdrage voor de Collectieve energievoorziening op te splitsen per woningtype en utiliteit zoals weergegeven is in onderstaande tabellen voor drie tariefscenario’s (zie paragraaf 6.2.1 van de Aanbestedingsleidraad).</a:t>
          </a:r>
        </a:p>
        <a:p>
          <a:r>
            <a:rPr lang="nl-N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r>
            <a:rPr lang="nl-N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Alle bedragen moeten waarden zijn in euro's exclusief btw. Daarnaast</a:t>
          </a:r>
          <a:r>
            <a:rPr lang="nl-NL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dient u o</a:t>
          </a:r>
          <a:r>
            <a:rPr lang="nl-N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ok een opgave te doen van de warmte-/koudetarieven die in rekening gebracht worden bij tariefscenario 3 Aangepast tarief.</a:t>
          </a:r>
        </a:p>
        <a:p>
          <a:r>
            <a:rPr lang="nl-N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r>
            <a:rPr lang="nl-N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Alle</a:t>
          </a:r>
          <a:r>
            <a:rPr lang="nl-NL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geel gemarkeerde velden dient u in te vullen.</a:t>
          </a:r>
          <a:endParaRPr lang="nl-NL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nl-NL" sz="1100"/>
        </a:p>
      </xdr:txBody>
    </xdr:sp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C2605A-00B2-4326-91A5-AA2A3B325966}">
  <dimension ref="A1:K171"/>
  <sheetViews>
    <sheetView showGridLines="0" tabSelected="1" zoomScaleNormal="100" workbookViewId="0">
      <selection activeCell="I17" sqref="I17"/>
    </sheetView>
  </sheetViews>
  <sheetFormatPr defaultColWidth="0" defaultRowHeight="10.199999999999999" zeroHeight="1" x14ac:dyDescent="0.2"/>
  <cols>
    <col min="1" max="1" width="4.5" customWidth="1"/>
    <col min="2" max="2" width="46.625" bestFit="1" customWidth="1"/>
    <col min="3" max="3" width="11.625" bestFit="1" customWidth="1"/>
    <col min="4" max="9" width="11.625" customWidth="1"/>
    <col min="10" max="10" width="10.625" bestFit="1" customWidth="1"/>
    <col min="11" max="11" width="15" bestFit="1" customWidth="1"/>
    <col min="12" max="12" width="9" customWidth="1"/>
    <col min="13" max="16384" width="9" hidden="1"/>
  </cols>
  <sheetData>
    <row r="1" spans="2:3" x14ac:dyDescent="0.2"/>
    <row r="2" spans="2:3" x14ac:dyDescent="0.2"/>
    <row r="3" spans="2:3" x14ac:dyDescent="0.2"/>
    <row r="4" spans="2:3" x14ac:dyDescent="0.2"/>
    <row r="5" spans="2:3" x14ac:dyDescent="0.2"/>
    <row r="6" spans="2:3" x14ac:dyDescent="0.2"/>
    <row r="7" spans="2:3" x14ac:dyDescent="0.2"/>
    <row r="8" spans="2:3" x14ac:dyDescent="0.2"/>
    <row r="9" spans="2:3" x14ac:dyDescent="0.2"/>
    <row r="10" spans="2:3" x14ac:dyDescent="0.2"/>
    <row r="11" spans="2:3" x14ac:dyDescent="0.2"/>
    <row r="12" spans="2:3" x14ac:dyDescent="0.2"/>
    <row r="13" spans="2:3" x14ac:dyDescent="0.2"/>
    <row r="14" spans="2:3" x14ac:dyDescent="0.2"/>
    <row r="15" spans="2:3" x14ac:dyDescent="0.2">
      <c r="B15" s="43" t="s">
        <v>85</v>
      </c>
    </row>
    <row r="16" spans="2:3" x14ac:dyDescent="0.2">
      <c r="B16" s="41" t="str">
        <f>A23</f>
        <v>Projectbijdrage tariefscenario 1 ACM maximaal</v>
      </c>
      <c r="C16" s="42">
        <f>K48</f>
        <v>0</v>
      </c>
    </row>
    <row r="17" spans="1:11" x14ac:dyDescent="0.2">
      <c r="B17" s="41" t="str">
        <f>A50</f>
        <v>Projectbijdrage tariefscenario 2 80% ACM</v>
      </c>
      <c r="C17" s="42">
        <f>K75</f>
        <v>0</v>
      </c>
    </row>
    <row r="18" spans="1:11" x14ac:dyDescent="0.2">
      <c r="B18" s="41" t="str">
        <f>A77</f>
        <v>Projectbijdrage tariefscenario 3 aangepast tarief</v>
      </c>
      <c r="C18" s="42">
        <f>K102</f>
        <v>0</v>
      </c>
    </row>
    <row r="19" spans="1:11" x14ac:dyDescent="0.2">
      <c r="B19" s="41" t="str">
        <f>A104</f>
        <v>Tariefscenario 3 Bronenergie levering aan woningen</v>
      </c>
      <c r="C19" s="42" t="str">
        <f>IF(SUM(E107:E124)&gt;0,"Ingevuld", "Niet ingevuld")</f>
        <v>Niet ingevuld</v>
      </c>
    </row>
    <row r="20" spans="1:11" ht="20.399999999999999" x14ac:dyDescent="0.2">
      <c r="B20" s="41" t="str">
        <f>A127</f>
        <v>Tariefscenario 3 Warmtelevering (ruimteverwarming en warmtapwater) aan woningen</v>
      </c>
      <c r="C20" s="42" t="str">
        <f>IF(SUM(E130:E160)&gt;0,"Ingevuld", "Niet ingevuld")</f>
        <v>Niet ingevuld</v>
      </c>
    </row>
    <row r="21" spans="1:11" x14ac:dyDescent="0.2">
      <c r="B21" s="41" t="str">
        <f>A162</f>
        <v>Opgave realisatiekosten</v>
      </c>
      <c r="C21" s="42">
        <f>K53</f>
        <v>0</v>
      </c>
    </row>
    <row r="22" spans="1:11" x14ac:dyDescent="0.2"/>
    <row r="23" spans="1:11" ht="13.2" thickBot="1" x14ac:dyDescent="0.3">
      <c r="A23" s="22" t="s">
        <v>47</v>
      </c>
    </row>
    <row r="24" spans="1:11" ht="10.8" thickBot="1" x14ac:dyDescent="0.25">
      <c r="B24" s="1"/>
      <c r="C24" s="2" t="s">
        <v>0</v>
      </c>
      <c r="D24" s="2" t="s">
        <v>1</v>
      </c>
      <c r="E24" s="2" t="s">
        <v>2</v>
      </c>
      <c r="F24" s="3" t="s">
        <v>3</v>
      </c>
      <c r="G24" s="3" t="s">
        <v>4</v>
      </c>
      <c r="H24" s="2" t="s">
        <v>5</v>
      </c>
      <c r="I24" s="2" t="s">
        <v>6</v>
      </c>
      <c r="J24" s="2" t="s">
        <v>7</v>
      </c>
      <c r="K24" s="2" t="s">
        <v>8</v>
      </c>
    </row>
    <row r="25" spans="1:11" ht="10.8" thickBot="1" x14ac:dyDescent="0.25">
      <c r="B25" s="4"/>
      <c r="C25" s="5" t="s">
        <v>9</v>
      </c>
      <c r="D25" s="5" t="s">
        <v>10</v>
      </c>
      <c r="E25" s="5" t="s">
        <v>10</v>
      </c>
      <c r="F25" s="5" t="s">
        <v>10</v>
      </c>
      <c r="G25" s="5" t="s">
        <v>10</v>
      </c>
      <c r="H25" s="5" t="s">
        <v>10</v>
      </c>
      <c r="I25" s="5" t="s">
        <v>10</v>
      </c>
      <c r="J25" s="5" t="s">
        <v>11</v>
      </c>
      <c r="K25" s="5" t="s">
        <v>12</v>
      </c>
    </row>
    <row r="26" spans="1:11" ht="10.8" thickBot="1" x14ac:dyDescent="0.25">
      <c r="B26" s="6" t="s">
        <v>13</v>
      </c>
      <c r="C26" s="7"/>
      <c r="D26" s="7"/>
      <c r="E26" s="7"/>
      <c r="F26" s="7"/>
      <c r="G26" s="7"/>
      <c r="H26" s="7"/>
      <c r="I26" s="7"/>
      <c r="J26" s="5"/>
      <c r="K26" s="5"/>
    </row>
    <row r="27" spans="1:11" ht="10.8" thickBot="1" x14ac:dyDescent="0.25">
      <c r="B27" s="4" t="s">
        <v>14</v>
      </c>
      <c r="C27" s="8" t="s">
        <v>15</v>
      </c>
      <c r="D27" s="8" t="s">
        <v>16</v>
      </c>
      <c r="E27" s="8">
        <v>27</v>
      </c>
      <c r="F27" s="8" t="s">
        <v>16</v>
      </c>
      <c r="G27" s="8" t="s">
        <v>16</v>
      </c>
      <c r="H27" s="8">
        <v>22</v>
      </c>
      <c r="I27" s="5">
        <v>49</v>
      </c>
      <c r="J27" s="38">
        <v>0</v>
      </c>
      <c r="K27" s="20">
        <f>IFERROR(I27 * J27,0)</f>
        <v>0</v>
      </c>
    </row>
    <row r="28" spans="1:11" ht="10.8" thickBot="1" x14ac:dyDescent="0.25">
      <c r="B28" s="4" t="s">
        <v>17</v>
      </c>
      <c r="C28" s="8" t="s">
        <v>15</v>
      </c>
      <c r="D28" s="8">
        <v>33</v>
      </c>
      <c r="E28" s="8">
        <v>20</v>
      </c>
      <c r="F28" s="8" t="s">
        <v>16</v>
      </c>
      <c r="G28" s="8" t="s">
        <v>16</v>
      </c>
      <c r="H28" s="8" t="s">
        <v>16</v>
      </c>
      <c r="I28" s="5">
        <v>53</v>
      </c>
      <c r="J28" s="38">
        <v>0</v>
      </c>
      <c r="K28" s="20">
        <f t="shared" ref="K28:K37" si="0">IFERROR(I28 * J28,0)</f>
        <v>0</v>
      </c>
    </row>
    <row r="29" spans="1:11" ht="10.8" thickBot="1" x14ac:dyDescent="0.25">
      <c r="B29" s="4" t="s">
        <v>18</v>
      </c>
      <c r="C29" s="8" t="s">
        <v>15</v>
      </c>
      <c r="D29" s="8">
        <v>12</v>
      </c>
      <c r="E29" s="8">
        <v>6</v>
      </c>
      <c r="F29" s="8" t="s">
        <v>16</v>
      </c>
      <c r="G29" s="8" t="s">
        <v>16</v>
      </c>
      <c r="H29" s="8">
        <v>85</v>
      </c>
      <c r="I29" s="5">
        <v>103</v>
      </c>
      <c r="J29" s="38">
        <v>0</v>
      </c>
      <c r="K29" s="20">
        <f t="shared" si="0"/>
        <v>0</v>
      </c>
    </row>
    <row r="30" spans="1:11" ht="10.8" thickBot="1" x14ac:dyDescent="0.25">
      <c r="B30" s="4" t="s">
        <v>19</v>
      </c>
      <c r="C30" s="8" t="s">
        <v>20</v>
      </c>
      <c r="D30" s="8">
        <v>9</v>
      </c>
      <c r="E30" s="8">
        <v>27</v>
      </c>
      <c r="F30" s="8" t="s">
        <v>16</v>
      </c>
      <c r="G30" s="8" t="s">
        <v>21</v>
      </c>
      <c r="H30" s="8">
        <v>32</v>
      </c>
      <c r="I30" s="5">
        <v>68</v>
      </c>
      <c r="J30" s="38">
        <v>0</v>
      </c>
      <c r="K30" s="20">
        <f t="shared" si="0"/>
        <v>0</v>
      </c>
    </row>
    <row r="31" spans="1:11" ht="10.8" thickBot="1" x14ac:dyDescent="0.25">
      <c r="B31" s="4" t="s">
        <v>22</v>
      </c>
      <c r="C31" s="8">
        <v>38</v>
      </c>
      <c r="D31" s="8">
        <v>12</v>
      </c>
      <c r="E31" s="8" t="s">
        <v>16</v>
      </c>
      <c r="F31" s="8" t="s">
        <v>16</v>
      </c>
      <c r="G31" s="8" t="s">
        <v>21</v>
      </c>
      <c r="H31" s="8"/>
      <c r="I31" s="5">
        <v>12</v>
      </c>
      <c r="J31" s="38">
        <v>0</v>
      </c>
      <c r="K31" s="20">
        <f t="shared" si="0"/>
        <v>0</v>
      </c>
    </row>
    <row r="32" spans="1:11" ht="10.8" thickBot="1" x14ac:dyDescent="0.25">
      <c r="B32" s="4" t="s">
        <v>23</v>
      </c>
      <c r="C32" s="8" t="s">
        <v>24</v>
      </c>
      <c r="D32" s="8">
        <v>33</v>
      </c>
      <c r="E32" s="8">
        <v>26</v>
      </c>
      <c r="F32" s="8" t="s">
        <v>16</v>
      </c>
      <c r="G32" s="8" t="s">
        <v>21</v>
      </c>
      <c r="H32" s="8">
        <v>12</v>
      </c>
      <c r="I32" s="5">
        <v>71</v>
      </c>
      <c r="J32" s="38">
        <v>0</v>
      </c>
      <c r="K32" s="20">
        <f t="shared" si="0"/>
        <v>0</v>
      </c>
    </row>
    <row r="33" spans="2:11" ht="10.8" thickBot="1" x14ac:dyDescent="0.25">
      <c r="B33" s="4" t="s">
        <v>25</v>
      </c>
      <c r="C33" s="8" t="s">
        <v>26</v>
      </c>
      <c r="D33" s="8">
        <v>5</v>
      </c>
      <c r="E33" s="8">
        <v>17</v>
      </c>
      <c r="F33" s="8">
        <v>20</v>
      </c>
      <c r="G33" s="8" t="s">
        <v>21</v>
      </c>
      <c r="H33" s="8">
        <v>31</v>
      </c>
      <c r="I33" s="5">
        <v>73</v>
      </c>
      <c r="J33" s="38">
        <v>0</v>
      </c>
      <c r="K33" s="20">
        <f t="shared" si="0"/>
        <v>0</v>
      </c>
    </row>
    <row r="34" spans="2:11" ht="10.8" thickBot="1" x14ac:dyDescent="0.25">
      <c r="B34" s="4" t="s">
        <v>27</v>
      </c>
      <c r="C34" s="8" t="s">
        <v>28</v>
      </c>
      <c r="D34" s="8">
        <v>25</v>
      </c>
      <c r="E34" s="8" t="s">
        <v>16</v>
      </c>
      <c r="F34" s="8" t="s">
        <v>16</v>
      </c>
      <c r="G34" s="8" t="s">
        <v>21</v>
      </c>
      <c r="H34" s="8">
        <v>37</v>
      </c>
      <c r="I34" s="5">
        <v>62</v>
      </c>
      <c r="J34" s="38">
        <v>0</v>
      </c>
      <c r="K34" s="20">
        <f t="shared" si="0"/>
        <v>0</v>
      </c>
    </row>
    <row r="35" spans="2:11" ht="10.8" thickBot="1" x14ac:dyDescent="0.25">
      <c r="B35" s="4" t="s">
        <v>29</v>
      </c>
      <c r="C35" s="8" t="s">
        <v>30</v>
      </c>
      <c r="D35" s="8">
        <v>24</v>
      </c>
      <c r="E35" s="8" t="s">
        <v>16</v>
      </c>
      <c r="F35" s="8" t="s">
        <v>16</v>
      </c>
      <c r="G35" s="8">
        <v>20</v>
      </c>
      <c r="H35" s="8">
        <v>33</v>
      </c>
      <c r="I35" s="5">
        <v>77</v>
      </c>
      <c r="J35" s="38">
        <v>0</v>
      </c>
      <c r="K35" s="20">
        <f t="shared" si="0"/>
        <v>0</v>
      </c>
    </row>
    <row r="36" spans="2:11" ht="10.8" thickBot="1" x14ac:dyDescent="0.25">
      <c r="B36" s="4" t="s">
        <v>31</v>
      </c>
      <c r="C36" s="8" t="s">
        <v>32</v>
      </c>
      <c r="D36" s="8">
        <v>30</v>
      </c>
      <c r="E36" s="8" t="s">
        <v>16</v>
      </c>
      <c r="F36" s="8">
        <v>34</v>
      </c>
      <c r="G36" s="8" t="s">
        <v>21</v>
      </c>
      <c r="H36" s="8">
        <v>42</v>
      </c>
      <c r="I36" s="5">
        <v>106</v>
      </c>
      <c r="J36" s="38">
        <v>0</v>
      </c>
      <c r="K36" s="20">
        <f t="shared" si="0"/>
        <v>0</v>
      </c>
    </row>
    <row r="37" spans="2:11" ht="10.8" thickBot="1" x14ac:dyDescent="0.25">
      <c r="B37" s="4" t="s">
        <v>33</v>
      </c>
      <c r="C37" s="8" t="s">
        <v>34</v>
      </c>
      <c r="D37" s="8">
        <v>19</v>
      </c>
      <c r="E37" s="8" t="s">
        <v>16</v>
      </c>
      <c r="F37" s="8" t="s">
        <v>16</v>
      </c>
      <c r="G37" s="8" t="s">
        <v>21</v>
      </c>
      <c r="H37" s="8">
        <v>7</v>
      </c>
      <c r="I37" s="5">
        <v>26</v>
      </c>
      <c r="J37" s="38">
        <v>0</v>
      </c>
      <c r="K37" s="20">
        <f t="shared" si="0"/>
        <v>0</v>
      </c>
    </row>
    <row r="38" spans="2:11" ht="10.8" thickBot="1" x14ac:dyDescent="0.25">
      <c r="B38" s="6" t="s">
        <v>35</v>
      </c>
      <c r="C38" s="7"/>
      <c r="D38" s="5">
        <v>202</v>
      </c>
      <c r="E38" s="5">
        <v>123</v>
      </c>
      <c r="F38" s="5">
        <v>54</v>
      </c>
      <c r="G38" s="5">
        <v>20</v>
      </c>
      <c r="H38" s="5">
        <v>301</v>
      </c>
      <c r="I38" s="5">
        <v>700</v>
      </c>
      <c r="J38" s="9"/>
      <c r="K38" s="21">
        <f>SUM(K27:K37)</f>
        <v>0</v>
      </c>
    </row>
    <row r="39" spans="2:11" ht="10.8" thickBot="1" x14ac:dyDescent="0.25">
      <c r="B39" s="4"/>
      <c r="C39" s="7"/>
      <c r="D39" s="7"/>
      <c r="E39" s="7"/>
      <c r="F39" s="7"/>
      <c r="G39" s="7"/>
      <c r="H39" s="7"/>
      <c r="I39" s="7"/>
      <c r="J39" s="5"/>
      <c r="K39" s="5"/>
    </row>
    <row r="40" spans="2:11" ht="10.8" thickBot="1" x14ac:dyDescent="0.25">
      <c r="B40" s="6" t="s">
        <v>36</v>
      </c>
      <c r="C40" s="7"/>
      <c r="D40" s="13" t="s">
        <v>37</v>
      </c>
      <c r="E40" s="14"/>
      <c r="F40" s="14"/>
      <c r="G40" s="14"/>
      <c r="H40" s="14"/>
      <c r="I40" s="15"/>
      <c r="J40" s="5" t="s">
        <v>38</v>
      </c>
      <c r="K40" s="5" t="s">
        <v>12</v>
      </c>
    </row>
    <row r="41" spans="2:11" ht="10.8" thickBot="1" x14ac:dyDescent="0.25">
      <c r="B41" s="4" t="s">
        <v>39</v>
      </c>
      <c r="C41" s="7"/>
      <c r="D41" s="8"/>
      <c r="E41" s="10">
        <v>3500</v>
      </c>
      <c r="F41" s="7"/>
      <c r="G41" s="8"/>
      <c r="H41" s="8"/>
      <c r="I41" s="11">
        <v>3500</v>
      </c>
      <c r="J41" s="38">
        <v>0</v>
      </c>
      <c r="K41" s="21">
        <f>IFERROR(I41 * J41,0)</f>
        <v>0</v>
      </c>
    </row>
    <row r="42" spans="2:11" ht="10.8" thickBot="1" x14ac:dyDescent="0.25">
      <c r="B42" s="4" t="s">
        <v>40</v>
      </c>
      <c r="C42" s="7"/>
      <c r="D42" s="8"/>
      <c r="E42" s="8">
        <v>854</v>
      </c>
      <c r="F42" s="8">
        <v>406</v>
      </c>
      <c r="G42" s="8"/>
      <c r="H42" s="8">
        <v>740</v>
      </c>
      <c r="I42" s="11">
        <v>2000</v>
      </c>
      <c r="J42" s="38">
        <v>0</v>
      </c>
      <c r="K42" s="21">
        <f t="shared" ref="K42:K46" si="1">IFERROR(I42 * J42,0)</f>
        <v>0</v>
      </c>
    </row>
    <row r="43" spans="2:11" ht="10.8" thickBot="1" x14ac:dyDescent="0.25">
      <c r="B43" s="4" t="s">
        <v>41</v>
      </c>
      <c r="C43" s="7"/>
      <c r="D43" s="8"/>
      <c r="E43" s="10">
        <v>1500</v>
      </c>
      <c r="F43" s="7"/>
      <c r="G43" s="8"/>
      <c r="H43" s="8"/>
      <c r="I43" s="11">
        <v>1500</v>
      </c>
      <c r="J43" s="38">
        <v>0</v>
      </c>
      <c r="K43" s="21">
        <f t="shared" si="1"/>
        <v>0</v>
      </c>
    </row>
    <row r="44" spans="2:11" ht="10.8" thickBot="1" x14ac:dyDescent="0.25">
      <c r="B44" s="4" t="s">
        <v>42</v>
      </c>
      <c r="C44" s="7"/>
      <c r="D44" s="8"/>
      <c r="E44" s="8">
        <v>241</v>
      </c>
      <c r="F44" s="7"/>
      <c r="G44" s="8"/>
      <c r="H44" s="8"/>
      <c r="I44" s="5">
        <v>241</v>
      </c>
      <c r="J44" s="38">
        <v>0</v>
      </c>
      <c r="K44" s="21">
        <f t="shared" si="1"/>
        <v>0</v>
      </c>
    </row>
    <row r="45" spans="2:11" ht="10.8" thickBot="1" x14ac:dyDescent="0.25">
      <c r="B45" s="4" t="s">
        <v>43</v>
      </c>
      <c r="C45" s="7"/>
      <c r="D45" s="8"/>
      <c r="E45" s="8"/>
      <c r="F45" s="8">
        <v>529</v>
      </c>
      <c r="G45" s="8"/>
      <c r="H45" s="8">
        <v>471</v>
      </c>
      <c r="I45" s="11">
        <v>1000</v>
      </c>
      <c r="J45" s="38">
        <v>0</v>
      </c>
      <c r="K45" s="21">
        <f t="shared" si="1"/>
        <v>0</v>
      </c>
    </row>
    <row r="46" spans="2:11" ht="10.8" thickBot="1" x14ac:dyDescent="0.25">
      <c r="B46" s="4" t="s">
        <v>44</v>
      </c>
      <c r="C46" s="7"/>
      <c r="D46" s="8">
        <v>244</v>
      </c>
      <c r="E46" s="8">
        <v>295</v>
      </c>
      <c r="F46" s="7"/>
      <c r="G46" s="8"/>
      <c r="H46" s="8"/>
      <c r="I46" s="5">
        <v>539</v>
      </c>
      <c r="J46" s="38">
        <v>0</v>
      </c>
      <c r="K46" s="21">
        <f t="shared" si="1"/>
        <v>0</v>
      </c>
    </row>
    <row r="47" spans="2:11" ht="10.8" thickBot="1" x14ac:dyDescent="0.25">
      <c r="B47" s="6" t="s">
        <v>45</v>
      </c>
      <c r="C47" s="7"/>
      <c r="D47" s="5">
        <v>244</v>
      </c>
      <c r="E47" s="11">
        <v>6390</v>
      </c>
      <c r="F47" s="5">
        <v>935</v>
      </c>
      <c r="G47" s="5" t="s">
        <v>21</v>
      </c>
      <c r="H47" s="11">
        <v>1211</v>
      </c>
      <c r="I47" s="12">
        <v>8780</v>
      </c>
      <c r="J47" s="5"/>
      <c r="K47" s="21">
        <f>SUM(K41:K46)</f>
        <v>0</v>
      </c>
    </row>
    <row r="48" spans="2:11" ht="10.8" thickBot="1" x14ac:dyDescent="0.25">
      <c r="B48" s="16" t="s">
        <v>46</v>
      </c>
      <c r="C48" s="17"/>
      <c r="D48" s="17"/>
      <c r="E48" s="17"/>
      <c r="F48" s="17"/>
      <c r="G48" s="17"/>
      <c r="H48" s="17"/>
      <c r="I48" s="17"/>
      <c r="J48" s="18"/>
      <c r="K48" s="19">
        <f>K38 + K47</f>
        <v>0</v>
      </c>
    </row>
    <row r="49" spans="1:11" x14ac:dyDescent="0.2"/>
    <row r="50" spans="1:11" ht="13.2" thickBot="1" x14ac:dyDescent="0.3">
      <c r="A50" s="22" t="s">
        <v>48</v>
      </c>
    </row>
    <row r="51" spans="1:11" ht="10.8" thickBot="1" x14ac:dyDescent="0.25">
      <c r="B51" s="1"/>
      <c r="C51" s="2" t="s">
        <v>0</v>
      </c>
      <c r="D51" s="2" t="s">
        <v>1</v>
      </c>
      <c r="E51" s="2" t="s">
        <v>2</v>
      </c>
      <c r="F51" s="3" t="s">
        <v>3</v>
      </c>
      <c r="G51" s="3" t="s">
        <v>4</v>
      </c>
      <c r="H51" s="2" t="s">
        <v>5</v>
      </c>
      <c r="I51" s="2" t="s">
        <v>6</v>
      </c>
      <c r="J51" s="2" t="s">
        <v>7</v>
      </c>
      <c r="K51" s="2" t="s">
        <v>8</v>
      </c>
    </row>
    <row r="52" spans="1:11" ht="10.8" thickBot="1" x14ac:dyDescent="0.25">
      <c r="B52" s="4"/>
      <c r="C52" s="5" t="s">
        <v>9</v>
      </c>
      <c r="D52" s="5" t="s">
        <v>10</v>
      </c>
      <c r="E52" s="5" t="s">
        <v>10</v>
      </c>
      <c r="F52" s="5" t="s">
        <v>10</v>
      </c>
      <c r="G52" s="5" t="s">
        <v>10</v>
      </c>
      <c r="H52" s="5" t="s">
        <v>10</v>
      </c>
      <c r="I52" s="5" t="s">
        <v>10</v>
      </c>
      <c r="J52" s="5" t="s">
        <v>11</v>
      </c>
      <c r="K52" s="5" t="s">
        <v>12</v>
      </c>
    </row>
    <row r="53" spans="1:11" ht="10.8" thickBot="1" x14ac:dyDescent="0.25">
      <c r="B53" s="6" t="s">
        <v>13</v>
      </c>
      <c r="C53" s="7"/>
      <c r="D53" s="7"/>
      <c r="E53" s="7"/>
      <c r="F53" s="7"/>
      <c r="G53" s="7"/>
      <c r="H53" s="7"/>
      <c r="I53" s="7"/>
      <c r="J53" s="5"/>
      <c r="K53" s="5"/>
    </row>
    <row r="54" spans="1:11" ht="10.8" thickBot="1" x14ac:dyDescent="0.25">
      <c r="B54" s="4" t="s">
        <v>14</v>
      </c>
      <c r="C54" s="8" t="s">
        <v>15</v>
      </c>
      <c r="D54" s="8" t="s">
        <v>16</v>
      </c>
      <c r="E54" s="8">
        <v>27</v>
      </c>
      <c r="F54" s="8" t="s">
        <v>16</v>
      </c>
      <c r="G54" s="8" t="s">
        <v>16</v>
      </c>
      <c r="H54" s="8">
        <v>22</v>
      </c>
      <c r="I54" s="5">
        <v>49</v>
      </c>
      <c r="J54" s="38">
        <v>0</v>
      </c>
      <c r="K54" s="20">
        <f>IFERROR(I54 * J54,0)</f>
        <v>0</v>
      </c>
    </row>
    <row r="55" spans="1:11" ht="10.8" thickBot="1" x14ac:dyDescent="0.25">
      <c r="B55" s="4" t="s">
        <v>17</v>
      </c>
      <c r="C55" s="8" t="s">
        <v>15</v>
      </c>
      <c r="D55" s="8">
        <v>33</v>
      </c>
      <c r="E55" s="8">
        <v>20</v>
      </c>
      <c r="F55" s="8" t="s">
        <v>16</v>
      </c>
      <c r="G55" s="8" t="s">
        <v>16</v>
      </c>
      <c r="H55" s="8" t="s">
        <v>16</v>
      </c>
      <c r="I55" s="5">
        <v>53</v>
      </c>
      <c r="J55" s="38">
        <v>0</v>
      </c>
      <c r="K55" s="20">
        <f t="shared" ref="K55:K64" si="2">IFERROR(I55 * J55,0)</f>
        <v>0</v>
      </c>
    </row>
    <row r="56" spans="1:11" ht="10.8" thickBot="1" x14ac:dyDescent="0.25">
      <c r="B56" s="4" t="s">
        <v>18</v>
      </c>
      <c r="C56" s="8" t="s">
        <v>15</v>
      </c>
      <c r="D56" s="8">
        <v>12</v>
      </c>
      <c r="E56" s="8">
        <v>6</v>
      </c>
      <c r="F56" s="8" t="s">
        <v>16</v>
      </c>
      <c r="G56" s="8" t="s">
        <v>16</v>
      </c>
      <c r="H56" s="8">
        <v>85</v>
      </c>
      <c r="I56" s="5">
        <v>103</v>
      </c>
      <c r="J56" s="38">
        <v>0</v>
      </c>
      <c r="K56" s="20">
        <f t="shared" si="2"/>
        <v>0</v>
      </c>
    </row>
    <row r="57" spans="1:11" ht="10.8" thickBot="1" x14ac:dyDescent="0.25">
      <c r="B57" s="4" t="s">
        <v>19</v>
      </c>
      <c r="C57" s="8" t="s">
        <v>20</v>
      </c>
      <c r="D57" s="8">
        <v>9</v>
      </c>
      <c r="E57" s="8">
        <v>27</v>
      </c>
      <c r="F57" s="8" t="s">
        <v>16</v>
      </c>
      <c r="G57" s="8" t="s">
        <v>21</v>
      </c>
      <c r="H57" s="8">
        <v>32</v>
      </c>
      <c r="I57" s="5">
        <v>68</v>
      </c>
      <c r="J57" s="38">
        <v>0</v>
      </c>
      <c r="K57" s="20">
        <f t="shared" si="2"/>
        <v>0</v>
      </c>
    </row>
    <row r="58" spans="1:11" ht="10.8" thickBot="1" x14ac:dyDescent="0.25">
      <c r="B58" s="4" t="s">
        <v>22</v>
      </c>
      <c r="C58" s="8">
        <v>38</v>
      </c>
      <c r="D58" s="8">
        <v>12</v>
      </c>
      <c r="E58" s="8" t="s">
        <v>16</v>
      </c>
      <c r="F58" s="8" t="s">
        <v>16</v>
      </c>
      <c r="G58" s="8" t="s">
        <v>21</v>
      </c>
      <c r="H58" s="8"/>
      <c r="I58" s="5">
        <v>12</v>
      </c>
      <c r="J58" s="38">
        <v>0</v>
      </c>
      <c r="K58" s="20">
        <f t="shared" si="2"/>
        <v>0</v>
      </c>
    </row>
    <row r="59" spans="1:11" ht="10.8" thickBot="1" x14ac:dyDescent="0.25">
      <c r="B59" s="4" t="s">
        <v>23</v>
      </c>
      <c r="C59" s="8" t="s">
        <v>24</v>
      </c>
      <c r="D59" s="8">
        <v>33</v>
      </c>
      <c r="E59" s="8">
        <v>26</v>
      </c>
      <c r="F59" s="8" t="s">
        <v>16</v>
      </c>
      <c r="G59" s="8" t="s">
        <v>21</v>
      </c>
      <c r="H59" s="8">
        <v>12</v>
      </c>
      <c r="I59" s="5">
        <v>71</v>
      </c>
      <c r="J59" s="38">
        <v>0</v>
      </c>
      <c r="K59" s="20">
        <f t="shared" si="2"/>
        <v>0</v>
      </c>
    </row>
    <row r="60" spans="1:11" ht="10.8" thickBot="1" x14ac:dyDescent="0.25">
      <c r="B60" s="4" t="s">
        <v>25</v>
      </c>
      <c r="C60" s="8" t="s">
        <v>26</v>
      </c>
      <c r="D60" s="8">
        <v>5</v>
      </c>
      <c r="E60" s="8">
        <v>17</v>
      </c>
      <c r="F60" s="8">
        <v>20</v>
      </c>
      <c r="G60" s="8" t="s">
        <v>21</v>
      </c>
      <c r="H60" s="8">
        <v>31</v>
      </c>
      <c r="I60" s="5">
        <v>73</v>
      </c>
      <c r="J60" s="38">
        <v>0</v>
      </c>
      <c r="K60" s="20">
        <f t="shared" si="2"/>
        <v>0</v>
      </c>
    </row>
    <row r="61" spans="1:11" ht="10.8" thickBot="1" x14ac:dyDescent="0.25">
      <c r="B61" s="4" t="s">
        <v>27</v>
      </c>
      <c r="C61" s="8" t="s">
        <v>28</v>
      </c>
      <c r="D61" s="8">
        <v>25</v>
      </c>
      <c r="E61" s="8" t="s">
        <v>16</v>
      </c>
      <c r="F61" s="8" t="s">
        <v>16</v>
      </c>
      <c r="G61" s="8" t="s">
        <v>21</v>
      </c>
      <c r="H61" s="8">
        <v>37</v>
      </c>
      <c r="I61" s="5">
        <v>62</v>
      </c>
      <c r="J61" s="38">
        <v>0</v>
      </c>
      <c r="K61" s="20">
        <f t="shared" si="2"/>
        <v>0</v>
      </c>
    </row>
    <row r="62" spans="1:11" ht="10.8" thickBot="1" x14ac:dyDescent="0.25">
      <c r="B62" s="4" t="s">
        <v>29</v>
      </c>
      <c r="C62" s="8" t="s">
        <v>30</v>
      </c>
      <c r="D62" s="8">
        <v>24</v>
      </c>
      <c r="E62" s="8" t="s">
        <v>16</v>
      </c>
      <c r="F62" s="8" t="s">
        <v>16</v>
      </c>
      <c r="G62" s="8">
        <v>20</v>
      </c>
      <c r="H62" s="8">
        <v>33</v>
      </c>
      <c r="I62" s="5">
        <v>77</v>
      </c>
      <c r="J62" s="38">
        <v>0</v>
      </c>
      <c r="K62" s="20">
        <f t="shared" si="2"/>
        <v>0</v>
      </c>
    </row>
    <row r="63" spans="1:11" ht="10.8" thickBot="1" x14ac:dyDescent="0.25">
      <c r="B63" s="4" t="s">
        <v>31</v>
      </c>
      <c r="C63" s="8" t="s">
        <v>32</v>
      </c>
      <c r="D63" s="8">
        <v>30</v>
      </c>
      <c r="E63" s="8" t="s">
        <v>16</v>
      </c>
      <c r="F63" s="8">
        <v>34</v>
      </c>
      <c r="G63" s="8" t="s">
        <v>21</v>
      </c>
      <c r="H63" s="8">
        <v>42</v>
      </c>
      <c r="I63" s="5">
        <v>106</v>
      </c>
      <c r="J63" s="38">
        <v>0</v>
      </c>
      <c r="K63" s="20">
        <f t="shared" si="2"/>
        <v>0</v>
      </c>
    </row>
    <row r="64" spans="1:11" ht="10.8" thickBot="1" x14ac:dyDescent="0.25">
      <c r="B64" s="4" t="s">
        <v>33</v>
      </c>
      <c r="C64" s="8" t="s">
        <v>34</v>
      </c>
      <c r="D64" s="8">
        <v>19</v>
      </c>
      <c r="E64" s="8" t="s">
        <v>16</v>
      </c>
      <c r="F64" s="8" t="s">
        <v>16</v>
      </c>
      <c r="G64" s="8" t="s">
        <v>21</v>
      </c>
      <c r="H64" s="8">
        <v>7</v>
      </c>
      <c r="I64" s="5">
        <v>26</v>
      </c>
      <c r="J64" s="38">
        <v>0</v>
      </c>
      <c r="K64" s="20">
        <f t="shared" si="2"/>
        <v>0</v>
      </c>
    </row>
    <row r="65" spans="1:11" ht="10.8" thickBot="1" x14ac:dyDescent="0.25">
      <c r="B65" s="6" t="s">
        <v>35</v>
      </c>
      <c r="C65" s="7"/>
      <c r="D65" s="5">
        <v>202</v>
      </c>
      <c r="E65" s="5">
        <v>123</v>
      </c>
      <c r="F65" s="5">
        <v>54</v>
      </c>
      <c r="G65" s="5">
        <v>20</v>
      </c>
      <c r="H65" s="5">
        <v>301</v>
      </c>
      <c r="I65" s="5">
        <v>700</v>
      </c>
      <c r="J65" s="9"/>
      <c r="K65" s="21">
        <f>SUM(K54:K64)</f>
        <v>0</v>
      </c>
    </row>
    <row r="66" spans="1:11" ht="10.8" thickBot="1" x14ac:dyDescent="0.25">
      <c r="B66" s="4"/>
      <c r="C66" s="7"/>
      <c r="D66" s="7"/>
      <c r="E66" s="7"/>
      <c r="F66" s="7"/>
      <c r="G66" s="7"/>
      <c r="H66" s="7"/>
      <c r="I66" s="7"/>
      <c r="J66" s="5"/>
      <c r="K66" s="5"/>
    </row>
    <row r="67" spans="1:11" ht="10.8" thickBot="1" x14ac:dyDescent="0.25">
      <c r="B67" s="6" t="s">
        <v>36</v>
      </c>
      <c r="C67" s="7"/>
      <c r="D67" s="13" t="s">
        <v>37</v>
      </c>
      <c r="E67" s="14"/>
      <c r="F67" s="14"/>
      <c r="G67" s="14"/>
      <c r="H67" s="14"/>
      <c r="I67" s="15"/>
      <c r="J67" s="5" t="s">
        <v>38</v>
      </c>
      <c r="K67" s="5" t="s">
        <v>12</v>
      </c>
    </row>
    <row r="68" spans="1:11" ht="10.8" thickBot="1" x14ac:dyDescent="0.25">
      <c r="B68" s="4" t="s">
        <v>39</v>
      </c>
      <c r="C68" s="7"/>
      <c r="D68" s="8"/>
      <c r="E68" s="10">
        <v>3500</v>
      </c>
      <c r="F68" s="7"/>
      <c r="G68" s="8"/>
      <c r="H68" s="8"/>
      <c r="I68" s="11">
        <v>3500</v>
      </c>
      <c r="J68" s="38">
        <v>0</v>
      </c>
      <c r="K68" s="21">
        <f>IFERROR(I68 * J68,0)</f>
        <v>0</v>
      </c>
    </row>
    <row r="69" spans="1:11" ht="10.8" thickBot="1" x14ac:dyDescent="0.25">
      <c r="B69" s="4" t="s">
        <v>40</v>
      </c>
      <c r="C69" s="7"/>
      <c r="D69" s="8"/>
      <c r="E69" s="8">
        <v>854</v>
      </c>
      <c r="F69" s="8">
        <v>406</v>
      </c>
      <c r="G69" s="8"/>
      <c r="H69" s="8">
        <v>740</v>
      </c>
      <c r="I69" s="11">
        <v>2000</v>
      </c>
      <c r="J69" s="38">
        <v>0</v>
      </c>
      <c r="K69" s="21">
        <f t="shared" ref="K69:K73" si="3">IFERROR(I69 * J69,0)</f>
        <v>0</v>
      </c>
    </row>
    <row r="70" spans="1:11" ht="10.8" thickBot="1" x14ac:dyDescent="0.25">
      <c r="B70" s="4" t="s">
        <v>41</v>
      </c>
      <c r="C70" s="7"/>
      <c r="D70" s="8"/>
      <c r="E70" s="10">
        <v>1500</v>
      </c>
      <c r="F70" s="7"/>
      <c r="G70" s="8"/>
      <c r="H70" s="8"/>
      <c r="I70" s="11">
        <v>1500</v>
      </c>
      <c r="J70" s="38">
        <v>0</v>
      </c>
      <c r="K70" s="21">
        <f t="shared" si="3"/>
        <v>0</v>
      </c>
    </row>
    <row r="71" spans="1:11" ht="10.8" thickBot="1" x14ac:dyDescent="0.25">
      <c r="B71" s="4" t="s">
        <v>42</v>
      </c>
      <c r="C71" s="7"/>
      <c r="D71" s="8"/>
      <c r="E71" s="8">
        <v>241</v>
      </c>
      <c r="F71" s="7"/>
      <c r="G71" s="8"/>
      <c r="H71" s="8"/>
      <c r="I71" s="5">
        <v>241</v>
      </c>
      <c r="J71" s="38">
        <v>0</v>
      </c>
      <c r="K71" s="21">
        <f t="shared" si="3"/>
        <v>0</v>
      </c>
    </row>
    <row r="72" spans="1:11" ht="10.8" thickBot="1" x14ac:dyDescent="0.25">
      <c r="B72" s="4" t="s">
        <v>43</v>
      </c>
      <c r="C72" s="7"/>
      <c r="D72" s="8"/>
      <c r="E72" s="8"/>
      <c r="F72" s="8">
        <v>529</v>
      </c>
      <c r="G72" s="8"/>
      <c r="H72" s="8">
        <v>471</v>
      </c>
      <c r="I72" s="11">
        <v>1000</v>
      </c>
      <c r="J72" s="38">
        <v>0</v>
      </c>
      <c r="K72" s="21">
        <f t="shared" si="3"/>
        <v>0</v>
      </c>
    </row>
    <row r="73" spans="1:11" ht="10.8" thickBot="1" x14ac:dyDescent="0.25">
      <c r="B73" s="4" t="s">
        <v>44</v>
      </c>
      <c r="C73" s="7"/>
      <c r="D73" s="8">
        <v>244</v>
      </c>
      <c r="E73" s="8">
        <v>295</v>
      </c>
      <c r="F73" s="7"/>
      <c r="G73" s="8"/>
      <c r="H73" s="8"/>
      <c r="I73" s="5">
        <v>539</v>
      </c>
      <c r="J73" s="38">
        <v>0</v>
      </c>
      <c r="K73" s="21">
        <f t="shared" si="3"/>
        <v>0</v>
      </c>
    </row>
    <row r="74" spans="1:11" ht="10.8" thickBot="1" x14ac:dyDescent="0.25">
      <c r="B74" s="6" t="s">
        <v>45</v>
      </c>
      <c r="C74" s="7"/>
      <c r="D74" s="5">
        <v>244</v>
      </c>
      <c r="E74" s="11">
        <v>6390</v>
      </c>
      <c r="F74" s="5">
        <v>935</v>
      </c>
      <c r="G74" s="5" t="s">
        <v>21</v>
      </c>
      <c r="H74" s="11">
        <v>1211</v>
      </c>
      <c r="I74" s="12">
        <v>8780</v>
      </c>
      <c r="J74" s="5"/>
      <c r="K74" s="21">
        <f>SUM(K68:K73)</f>
        <v>0</v>
      </c>
    </row>
    <row r="75" spans="1:11" ht="10.8" thickBot="1" x14ac:dyDescent="0.25">
      <c r="B75" s="16" t="s">
        <v>46</v>
      </c>
      <c r="C75" s="17"/>
      <c r="D75" s="17"/>
      <c r="E75" s="17"/>
      <c r="F75" s="17"/>
      <c r="G75" s="17"/>
      <c r="H75" s="17"/>
      <c r="I75" s="17"/>
      <c r="J75" s="18"/>
      <c r="K75" s="19">
        <f>K65 + K74</f>
        <v>0</v>
      </c>
    </row>
    <row r="76" spans="1:11" x14ac:dyDescent="0.2"/>
    <row r="77" spans="1:11" ht="13.2" thickBot="1" x14ac:dyDescent="0.3">
      <c r="A77" s="22" t="s">
        <v>49</v>
      </c>
    </row>
    <row r="78" spans="1:11" ht="10.8" thickBot="1" x14ac:dyDescent="0.25">
      <c r="B78" s="1"/>
      <c r="C78" s="2" t="s">
        <v>0</v>
      </c>
      <c r="D78" s="2" t="s">
        <v>1</v>
      </c>
      <c r="E78" s="2" t="s">
        <v>2</v>
      </c>
      <c r="F78" s="3" t="s">
        <v>3</v>
      </c>
      <c r="G78" s="3" t="s">
        <v>4</v>
      </c>
      <c r="H78" s="2" t="s">
        <v>5</v>
      </c>
      <c r="I78" s="2" t="s">
        <v>6</v>
      </c>
      <c r="J78" s="2" t="s">
        <v>7</v>
      </c>
      <c r="K78" s="2" t="s">
        <v>8</v>
      </c>
    </row>
    <row r="79" spans="1:11" ht="10.8" thickBot="1" x14ac:dyDescent="0.25">
      <c r="B79" s="4"/>
      <c r="C79" s="5" t="s">
        <v>9</v>
      </c>
      <c r="D79" s="5" t="s">
        <v>10</v>
      </c>
      <c r="E79" s="5" t="s">
        <v>10</v>
      </c>
      <c r="F79" s="5" t="s">
        <v>10</v>
      </c>
      <c r="G79" s="5" t="s">
        <v>10</v>
      </c>
      <c r="H79" s="5" t="s">
        <v>10</v>
      </c>
      <c r="I79" s="5" t="s">
        <v>10</v>
      </c>
      <c r="J79" s="5" t="s">
        <v>11</v>
      </c>
      <c r="K79" s="5" t="s">
        <v>12</v>
      </c>
    </row>
    <row r="80" spans="1:11" ht="10.8" thickBot="1" x14ac:dyDescent="0.25">
      <c r="B80" s="6" t="s">
        <v>13</v>
      </c>
      <c r="C80" s="7"/>
      <c r="D80" s="7"/>
      <c r="E80" s="7"/>
      <c r="F80" s="7"/>
      <c r="G80" s="7"/>
      <c r="H80" s="7"/>
      <c r="I80" s="7"/>
      <c r="J80" s="5"/>
      <c r="K80" s="5"/>
    </row>
    <row r="81" spans="2:11" ht="10.8" thickBot="1" x14ac:dyDescent="0.25">
      <c r="B81" s="4" t="s">
        <v>14</v>
      </c>
      <c r="C81" s="8" t="s">
        <v>15</v>
      </c>
      <c r="D81" s="8" t="s">
        <v>16</v>
      </c>
      <c r="E81" s="8">
        <v>27</v>
      </c>
      <c r="F81" s="8" t="s">
        <v>16</v>
      </c>
      <c r="G81" s="8" t="s">
        <v>16</v>
      </c>
      <c r="H81" s="8">
        <v>22</v>
      </c>
      <c r="I81" s="5">
        <v>49</v>
      </c>
      <c r="J81" s="38">
        <v>0</v>
      </c>
      <c r="K81" s="20">
        <f>IFERROR(I81 * J81,0)</f>
        <v>0</v>
      </c>
    </row>
    <row r="82" spans="2:11" ht="10.8" thickBot="1" x14ac:dyDescent="0.25">
      <c r="B82" s="4" t="s">
        <v>17</v>
      </c>
      <c r="C82" s="8" t="s">
        <v>15</v>
      </c>
      <c r="D82" s="8">
        <v>33</v>
      </c>
      <c r="E82" s="8">
        <v>20</v>
      </c>
      <c r="F82" s="8" t="s">
        <v>16</v>
      </c>
      <c r="G82" s="8" t="s">
        <v>16</v>
      </c>
      <c r="H82" s="8" t="s">
        <v>16</v>
      </c>
      <c r="I82" s="5">
        <v>53</v>
      </c>
      <c r="J82" s="38">
        <v>0</v>
      </c>
      <c r="K82" s="20">
        <f t="shared" ref="K82:K91" si="4">IFERROR(I82 * J82,0)</f>
        <v>0</v>
      </c>
    </row>
    <row r="83" spans="2:11" ht="10.8" thickBot="1" x14ac:dyDescent="0.25">
      <c r="B83" s="4" t="s">
        <v>18</v>
      </c>
      <c r="C83" s="8" t="s">
        <v>15</v>
      </c>
      <c r="D83" s="8">
        <v>12</v>
      </c>
      <c r="E83" s="8">
        <v>6</v>
      </c>
      <c r="F83" s="8" t="s">
        <v>16</v>
      </c>
      <c r="G83" s="8" t="s">
        <v>16</v>
      </c>
      <c r="H83" s="8">
        <v>85</v>
      </c>
      <c r="I83" s="5">
        <v>103</v>
      </c>
      <c r="J83" s="38">
        <v>0</v>
      </c>
      <c r="K83" s="20">
        <f t="shared" si="4"/>
        <v>0</v>
      </c>
    </row>
    <row r="84" spans="2:11" ht="10.8" thickBot="1" x14ac:dyDescent="0.25">
      <c r="B84" s="4" t="s">
        <v>19</v>
      </c>
      <c r="C84" s="8" t="s">
        <v>20</v>
      </c>
      <c r="D84" s="8">
        <v>9</v>
      </c>
      <c r="E84" s="8">
        <v>27</v>
      </c>
      <c r="F84" s="8" t="s">
        <v>16</v>
      </c>
      <c r="G84" s="8" t="s">
        <v>21</v>
      </c>
      <c r="H84" s="8">
        <v>32</v>
      </c>
      <c r="I84" s="5">
        <v>68</v>
      </c>
      <c r="J84" s="38">
        <v>0</v>
      </c>
      <c r="K84" s="20">
        <f t="shared" si="4"/>
        <v>0</v>
      </c>
    </row>
    <row r="85" spans="2:11" ht="10.8" thickBot="1" x14ac:dyDescent="0.25">
      <c r="B85" s="4" t="s">
        <v>22</v>
      </c>
      <c r="C85" s="8">
        <v>38</v>
      </c>
      <c r="D85" s="8">
        <v>12</v>
      </c>
      <c r="E85" s="8" t="s">
        <v>16</v>
      </c>
      <c r="F85" s="8" t="s">
        <v>16</v>
      </c>
      <c r="G85" s="8" t="s">
        <v>21</v>
      </c>
      <c r="H85" s="8"/>
      <c r="I85" s="5">
        <v>12</v>
      </c>
      <c r="J85" s="38">
        <v>0</v>
      </c>
      <c r="K85" s="20">
        <f t="shared" si="4"/>
        <v>0</v>
      </c>
    </row>
    <row r="86" spans="2:11" ht="10.8" thickBot="1" x14ac:dyDescent="0.25">
      <c r="B86" s="4" t="s">
        <v>23</v>
      </c>
      <c r="C86" s="8" t="s">
        <v>24</v>
      </c>
      <c r="D86" s="8">
        <v>33</v>
      </c>
      <c r="E86" s="8">
        <v>26</v>
      </c>
      <c r="F86" s="8" t="s">
        <v>16</v>
      </c>
      <c r="G86" s="8" t="s">
        <v>21</v>
      </c>
      <c r="H86" s="8">
        <v>12</v>
      </c>
      <c r="I86" s="5">
        <v>71</v>
      </c>
      <c r="J86" s="38">
        <v>0</v>
      </c>
      <c r="K86" s="20">
        <f t="shared" si="4"/>
        <v>0</v>
      </c>
    </row>
    <row r="87" spans="2:11" ht="10.8" thickBot="1" x14ac:dyDescent="0.25">
      <c r="B87" s="4" t="s">
        <v>25</v>
      </c>
      <c r="C87" s="8" t="s">
        <v>26</v>
      </c>
      <c r="D87" s="8">
        <v>5</v>
      </c>
      <c r="E87" s="8">
        <v>17</v>
      </c>
      <c r="F87" s="8">
        <v>20</v>
      </c>
      <c r="G87" s="8" t="s">
        <v>21</v>
      </c>
      <c r="H87" s="8">
        <v>31</v>
      </c>
      <c r="I87" s="5">
        <v>73</v>
      </c>
      <c r="J87" s="38">
        <v>0</v>
      </c>
      <c r="K87" s="20">
        <f t="shared" si="4"/>
        <v>0</v>
      </c>
    </row>
    <row r="88" spans="2:11" ht="10.8" thickBot="1" x14ac:dyDescent="0.25">
      <c r="B88" s="4" t="s">
        <v>27</v>
      </c>
      <c r="C88" s="8" t="s">
        <v>28</v>
      </c>
      <c r="D88" s="8">
        <v>25</v>
      </c>
      <c r="E88" s="8" t="s">
        <v>16</v>
      </c>
      <c r="F88" s="8" t="s">
        <v>16</v>
      </c>
      <c r="G88" s="8" t="s">
        <v>21</v>
      </c>
      <c r="H88" s="8">
        <v>37</v>
      </c>
      <c r="I88" s="5">
        <v>62</v>
      </c>
      <c r="J88" s="38">
        <v>0</v>
      </c>
      <c r="K88" s="20">
        <f t="shared" si="4"/>
        <v>0</v>
      </c>
    </row>
    <row r="89" spans="2:11" ht="10.8" thickBot="1" x14ac:dyDescent="0.25">
      <c r="B89" s="4" t="s">
        <v>29</v>
      </c>
      <c r="C89" s="8" t="s">
        <v>30</v>
      </c>
      <c r="D89" s="8">
        <v>24</v>
      </c>
      <c r="E89" s="8" t="s">
        <v>16</v>
      </c>
      <c r="F89" s="8" t="s">
        <v>16</v>
      </c>
      <c r="G89" s="8">
        <v>20</v>
      </c>
      <c r="H89" s="8">
        <v>33</v>
      </c>
      <c r="I89" s="5">
        <v>77</v>
      </c>
      <c r="J89" s="38">
        <v>0</v>
      </c>
      <c r="K89" s="20">
        <f t="shared" si="4"/>
        <v>0</v>
      </c>
    </row>
    <row r="90" spans="2:11" ht="10.8" thickBot="1" x14ac:dyDescent="0.25">
      <c r="B90" s="4" t="s">
        <v>31</v>
      </c>
      <c r="C90" s="8" t="s">
        <v>32</v>
      </c>
      <c r="D90" s="8">
        <v>30</v>
      </c>
      <c r="E90" s="8" t="s">
        <v>16</v>
      </c>
      <c r="F90" s="8">
        <v>34</v>
      </c>
      <c r="G90" s="8" t="s">
        <v>21</v>
      </c>
      <c r="H90" s="8">
        <v>42</v>
      </c>
      <c r="I90" s="5">
        <v>106</v>
      </c>
      <c r="J90" s="38">
        <v>0</v>
      </c>
      <c r="K90" s="20">
        <f t="shared" si="4"/>
        <v>0</v>
      </c>
    </row>
    <row r="91" spans="2:11" ht="10.8" thickBot="1" x14ac:dyDescent="0.25">
      <c r="B91" s="4" t="s">
        <v>33</v>
      </c>
      <c r="C91" s="8" t="s">
        <v>34</v>
      </c>
      <c r="D91" s="8">
        <v>19</v>
      </c>
      <c r="E91" s="8" t="s">
        <v>16</v>
      </c>
      <c r="F91" s="8" t="s">
        <v>16</v>
      </c>
      <c r="G91" s="8" t="s">
        <v>21</v>
      </c>
      <c r="H91" s="8">
        <v>7</v>
      </c>
      <c r="I91" s="5">
        <v>26</v>
      </c>
      <c r="J91" s="38">
        <v>0</v>
      </c>
      <c r="K91" s="20">
        <f t="shared" si="4"/>
        <v>0</v>
      </c>
    </row>
    <row r="92" spans="2:11" ht="10.8" thickBot="1" x14ac:dyDescent="0.25">
      <c r="B92" s="6" t="s">
        <v>35</v>
      </c>
      <c r="C92" s="7"/>
      <c r="D92" s="5">
        <v>202</v>
      </c>
      <c r="E92" s="5">
        <v>123</v>
      </c>
      <c r="F92" s="5">
        <v>54</v>
      </c>
      <c r="G92" s="5">
        <v>20</v>
      </c>
      <c r="H92" s="5">
        <v>301</v>
      </c>
      <c r="I92" s="5">
        <v>700</v>
      </c>
      <c r="J92" s="9"/>
      <c r="K92" s="21">
        <f>SUM(K81:K91)</f>
        <v>0</v>
      </c>
    </row>
    <row r="93" spans="2:11" ht="10.8" thickBot="1" x14ac:dyDescent="0.25">
      <c r="B93" s="4"/>
      <c r="C93" s="7"/>
      <c r="D93" s="7"/>
      <c r="E93" s="7"/>
      <c r="F93" s="7"/>
      <c r="G93" s="7"/>
      <c r="H93" s="7"/>
      <c r="I93" s="7"/>
      <c r="J93" s="5"/>
      <c r="K93" s="5"/>
    </row>
    <row r="94" spans="2:11" ht="10.8" thickBot="1" x14ac:dyDescent="0.25">
      <c r="B94" s="6" t="s">
        <v>36</v>
      </c>
      <c r="C94" s="7"/>
      <c r="D94" s="13" t="s">
        <v>37</v>
      </c>
      <c r="E94" s="14"/>
      <c r="F94" s="14"/>
      <c r="G94" s="14"/>
      <c r="H94" s="14"/>
      <c r="I94" s="15"/>
      <c r="J94" s="5" t="s">
        <v>38</v>
      </c>
      <c r="K94" s="5" t="s">
        <v>12</v>
      </c>
    </row>
    <row r="95" spans="2:11" ht="10.8" thickBot="1" x14ac:dyDescent="0.25">
      <c r="B95" s="4" t="s">
        <v>39</v>
      </c>
      <c r="C95" s="7"/>
      <c r="D95" s="8"/>
      <c r="E95" s="10">
        <v>3500</v>
      </c>
      <c r="F95" s="7"/>
      <c r="G95" s="8"/>
      <c r="H95" s="8"/>
      <c r="I95" s="11">
        <v>3500</v>
      </c>
      <c r="J95" s="38">
        <v>0</v>
      </c>
      <c r="K95" s="21">
        <f>IFERROR(I95 * J95,0)</f>
        <v>0</v>
      </c>
    </row>
    <row r="96" spans="2:11" ht="10.8" thickBot="1" x14ac:dyDescent="0.25">
      <c r="B96" s="4" t="s">
        <v>40</v>
      </c>
      <c r="C96" s="7"/>
      <c r="D96" s="8"/>
      <c r="E96" s="8">
        <v>854</v>
      </c>
      <c r="F96" s="8">
        <v>406</v>
      </c>
      <c r="G96" s="8"/>
      <c r="H96" s="8">
        <v>740</v>
      </c>
      <c r="I96" s="11">
        <v>2000</v>
      </c>
      <c r="J96" s="38">
        <v>0</v>
      </c>
      <c r="K96" s="21">
        <f t="shared" ref="K96:K100" si="5">IFERROR(I96 * J96,0)</f>
        <v>0</v>
      </c>
    </row>
    <row r="97" spans="1:11" ht="10.8" thickBot="1" x14ac:dyDescent="0.25">
      <c r="B97" s="4" t="s">
        <v>41</v>
      </c>
      <c r="C97" s="7"/>
      <c r="D97" s="8"/>
      <c r="E97" s="10">
        <v>1500</v>
      </c>
      <c r="F97" s="7"/>
      <c r="G97" s="8"/>
      <c r="H97" s="8"/>
      <c r="I97" s="11">
        <v>1500</v>
      </c>
      <c r="J97" s="38">
        <v>0</v>
      </c>
      <c r="K97" s="21">
        <f t="shared" si="5"/>
        <v>0</v>
      </c>
    </row>
    <row r="98" spans="1:11" ht="10.8" thickBot="1" x14ac:dyDescent="0.25">
      <c r="B98" s="4" t="s">
        <v>42</v>
      </c>
      <c r="C98" s="7"/>
      <c r="D98" s="8"/>
      <c r="E98" s="8">
        <v>241</v>
      </c>
      <c r="F98" s="7"/>
      <c r="G98" s="8"/>
      <c r="H98" s="8"/>
      <c r="I98" s="5">
        <v>241</v>
      </c>
      <c r="J98" s="38">
        <v>0</v>
      </c>
      <c r="K98" s="21">
        <f t="shared" si="5"/>
        <v>0</v>
      </c>
    </row>
    <row r="99" spans="1:11" ht="10.8" thickBot="1" x14ac:dyDescent="0.25">
      <c r="B99" s="4" t="s">
        <v>43</v>
      </c>
      <c r="C99" s="7"/>
      <c r="D99" s="8"/>
      <c r="E99" s="8"/>
      <c r="F99" s="8">
        <v>529</v>
      </c>
      <c r="G99" s="8"/>
      <c r="H99" s="8">
        <v>471</v>
      </c>
      <c r="I99" s="11">
        <v>1000</v>
      </c>
      <c r="J99" s="38">
        <v>0</v>
      </c>
      <c r="K99" s="21">
        <f t="shared" si="5"/>
        <v>0</v>
      </c>
    </row>
    <row r="100" spans="1:11" ht="10.8" thickBot="1" x14ac:dyDescent="0.25">
      <c r="B100" s="4" t="s">
        <v>44</v>
      </c>
      <c r="C100" s="7"/>
      <c r="D100" s="8">
        <v>244</v>
      </c>
      <c r="E100" s="8">
        <v>295</v>
      </c>
      <c r="F100" s="7"/>
      <c r="G100" s="8"/>
      <c r="H100" s="8"/>
      <c r="I100" s="5">
        <v>539</v>
      </c>
      <c r="J100" s="38">
        <v>0</v>
      </c>
      <c r="K100" s="21">
        <f t="shared" si="5"/>
        <v>0</v>
      </c>
    </row>
    <row r="101" spans="1:11" ht="10.8" thickBot="1" x14ac:dyDescent="0.25">
      <c r="B101" s="6" t="s">
        <v>45</v>
      </c>
      <c r="C101" s="7"/>
      <c r="D101" s="5">
        <v>244</v>
      </c>
      <c r="E101" s="11">
        <v>6390</v>
      </c>
      <c r="F101" s="5">
        <v>935</v>
      </c>
      <c r="G101" s="5" t="s">
        <v>21</v>
      </c>
      <c r="H101" s="11">
        <v>1211</v>
      </c>
      <c r="I101" s="12">
        <v>8780</v>
      </c>
      <c r="J101" s="5"/>
      <c r="K101" s="21">
        <f>SUM(K95:K100)</f>
        <v>0</v>
      </c>
    </row>
    <row r="102" spans="1:11" ht="10.8" thickBot="1" x14ac:dyDescent="0.25">
      <c r="B102" s="16" t="s">
        <v>46</v>
      </c>
      <c r="C102" s="17"/>
      <c r="D102" s="17"/>
      <c r="E102" s="17"/>
      <c r="F102" s="17"/>
      <c r="G102" s="17"/>
      <c r="H102" s="17"/>
      <c r="I102" s="17"/>
      <c r="J102" s="18"/>
      <c r="K102" s="19">
        <f>K92 + K101</f>
        <v>0</v>
      </c>
    </row>
    <row r="103" spans="1:11" x14ac:dyDescent="0.2"/>
    <row r="104" spans="1:11" ht="13.2" thickBot="1" x14ac:dyDescent="0.3">
      <c r="A104" s="22" t="s">
        <v>65</v>
      </c>
    </row>
    <row r="105" spans="1:11" ht="26.4" thickBot="1" x14ac:dyDescent="0.25">
      <c r="B105" s="25"/>
      <c r="C105" s="24" t="s">
        <v>50</v>
      </c>
      <c r="D105" s="2" t="s">
        <v>51</v>
      </c>
      <c r="E105" s="24" t="s">
        <v>52</v>
      </c>
    </row>
    <row r="106" spans="1:11" ht="10.8" thickBot="1" x14ac:dyDescent="0.25">
      <c r="B106" s="6" t="s">
        <v>53</v>
      </c>
      <c r="C106" s="4"/>
      <c r="D106" s="4"/>
      <c r="E106" s="4"/>
    </row>
    <row r="107" spans="1:11" ht="19.8" thickBot="1" x14ac:dyDescent="0.25">
      <c r="B107" s="23" t="s">
        <v>54</v>
      </c>
      <c r="C107" s="4"/>
      <c r="D107" s="4" t="s">
        <v>55</v>
      </c>
      <c r="E107" s="38">
        <v>0</v>
      </c>
    </row>
    <row r="108" spans="1:11" ht="10.8" thickBot="1" x14ac:dyDescent="0.25">
      <c r="B108" s="4" t="s">
        <v>56</v>
      </c>
      <c r="C108" s="4"/>
      <c r="D108" s="4" t="s">
        <v>55</v>
      </c>
      <c r="E108" s="38">
        <v>0</v>
      </c>
    </row>
    <row r="109" spans="1:11" ht="10.8" thickBot="1" x14ac:dyDescent="0.25">
      <c r="B109" s="4" t="s">
        <v>57</v>
      </c>
      <c r="C109" s="4"/>
      <c r="D109" s="4"/>
      <c r="E109" s="4"/>
    </row>
    <row r="110" spans="1:11" ht="10.8" thickBot="1" x14ac:dyDescent="0.25">
      <c r="B110" s="4" t="s">
        <v>58</v>
      </c>
      <c r="C110" s="44" t="s">
        <v>15</v>
      </c>
      <c r="D110" s="4" t="s">
        <v>55</v>
      </c>
      <c r="E110" s="38">
        <v>0</v>
      </c>
    </row>
    <row r="111" spans="1:11" ht="10.8" thickBot="1" x14ac:dyDescent="0.25">
      <c r="B111" s="4" t="s">
        <v>17</v>
      </c>
      <c r="C111" s="44" t="s">
        <v>15</v>
      </c>
      <c r="D111" s="4" t="s">
        <v>55</v>
      </c>
      <c r="E111" s="38">
        <v>0</v>
      </c>
    </row>
    <row r="112" spans="1:11" ht="10.8" thickBot="1" x14ac:dyDescent="0.25">
      <c r="B112" s="4" t="s">
        <v>18</v>
      </c>
      <c r="C112" s="44" t="s">
        <v>15</v>
      </c>
      <c r="D112" s="4" t="s">
        <v>55</v>
      </c>
      <c r="E112" s="38">
        <v>0</v>
      </c>
    </row>
    <row r="113" spans="1:5" ht="10.8" thickBot="1" x14ac:dyDescent="0.25">
      <c r="B113" s="4" t="s">
        <v>19</v>
      </c>
      <c r="C113" s="44" t="s">
        <v>20</v>
      </c>
      <c r="D113" s="4" t="s">
        <v>55</v>
      </c>
      <c r="E113" s="38">
        <v>0</v>
      </c>
    </row>
    <row r="114" spans="1:5" ht="10.8" thickBot="1" x14ac:dyDescent="0.25">
      <c r="B114" s="4" t="s">
        <v>22</v>
      </c>
      <c r="C114" s="44">
        <v>38</v>
      </c>
      <c r="D114" s="4" t="s">
        <v>55</v>
      </c>
      <c r="E114" s="38">
        <v>0</v>
      </c>
    </row>
    <row r="115" spans="1:5" ht="10.8" thickBot="1" x14ac:dyDescent="0.25">
      <c r="B115" s="4" t="s">
        <v>23</v>
      </c>
      <c r="C115" s="44" t="s">
        <v>24</v>
      </c>
      <c r="D115" s="4" t="s">
        <v>55</v>
      </c>
      <c r="E115" s="38">
        <v>0</v>
      </c>
    </row>
    <row r="116" spans="1:5" ht="10.8" thickBot="1" x14ac:dyDescent="0.25">
      <c r="B116" s="4" t="s">
        <v>25</v>
      </c>
      <c r="C116" s="44" t="s">
        <v>26</v>
      </c>
      <c r="D116" s="4" t="s">
        <v>55</v>
      </c>
      <c r="E116" s="38">
        <v>0</v>
      </c>
    </row>
    <row r="117" spans="1:5" ht="10.8" thickBot="1" x14ac:dyDescent="0.25">
      <c r="B117" s="4" t="s">
        <v>27</v>
      </c>
      <c r="C117" s="44" t="s">
        <v>28</v>
      </c>
      <c r="D117" s="4" t="s">
        <v>55</v>
      </c>
      <c r="E117" s="38">
        <v>0</v>
      </c>
    </row>
    <row r="118" spans="1:5" ht="10.8" thickBot="1" x14ac:dyDescent="0.25">
      <c r="B118" s="4" t="s">
        <v>29</v>
      </c>
      <c r="C118" s="44" t="s">
        <v>30</v>
      </c>
      <c r="D118" s="4" t="s">
        <v>55</v>
      </c>
      <c r="E118" s="38">
        <v>0</v>
      </c>
    </row>
    <row r="119" spans="1:5" ht="10.8" thickBot="1" x14ac:dyDescent="0.25">
      <c r="B119" s="4" t="s">
        <v>31</v>
      </c>
      <c r="C119" s="44" t="s">
        <v>32</v>
      </c>
      <c r="D119" s="4" t="s">
        <v>55</v>
      </c>
      <c r="E119" s="38">
        <v>0</v>
      </c>
    </row>
    <row r="120" spans="1:5" ht="10.8" thickBot="1" x14ac:dyDescent="0.25">
      <c r="B120" s="4" t="s">
        <v>33</v>
      </c>
      <c r="C120" s="44" t="s">
        <v>34</v>
      </c>
      <c r="D120" s="4" t="s">
        <v>55</v>
      </c>
      <c r="E120" s="38">
        <v>0</v>
      </c>
    </row>
    <row r="121" spans="1:5" ht="10.8" thickBot="1" x14ac:dyDescent="0.25">
      <c r="B121" s="4" t="s">
        <v>59</v>
      </c>
      <c r="C121" s="4"/>
      <c r="D121" s="4" t="s">
        <v>55</v>
      </c>
      <c r="E121" s="38">
        <v>0</v>
      </c>
    </row>
    <row r="122" spans="1:5" ht="10.8" thickBot="1" x14ac:dyDescent="0.25">
      <c r="B122" s="6" t="s">
        <v>60</v>
      </c>
      <c r="C122" s="4"/>
      <c r="D122" s="4"/>
      <c r="E122" s="4"/>
    </row>
    <row r="123" spans="1:5" ht="10.8" thickBot="1" x14ac:dyDescent="0.25">
      <c r="B123" s="4" t="s">
        <v>61</v>
      </c>
      <c r="C123" s="4"/>
      <c r="D123" s="4" t="s">
        <v>55</v>
      </c>
      <c r="E123" s="38">
        <v>0</v>
      </c>
    </row>
    <row r="124" spans="1:5" ht="10.8" thickBot="1" x14ac:dyDescent="0.25">
      <c r="B124" s="4" t="s">
        <v>62</v>
      </c>
      <c r="C124" s="4"/>
      <c r="D124" s="4" t="s">
        <v>63</v>
      </c>
      <c r="E124" s="38">
        <v>0</v>
      </c>
    </row>
    <row r="125" spans="1:5" x14ac:dyDescent="0.2"/>
    <row r="126" spans="1:5" x14ac:dyDescent="0.2"/>
    <row r="127" spans="1:5" ht="13.2" thickBot="1" x14ac:dyDescent="0.3">
      <c r="A127" s="22" t="s">
        <v>64</v>
      </c>
    </row>
    <row r="128" spans="1:5" ht="19.8" thickBot="1" x14ac:dyDescent="0.25">
      <c r="B128" s="25"/>
      <c r="C128" s="24" t="s">
        <v>66</v>
      </c>
      <c r="D128" s="2" t="s">
        <v>67</v>
      </c>
      <c r="E128" s="24" t="s">
        <v>68</v>
      </c>
    </row>
    <row r="129" spans="2:5" ht="10.8" thickBot="1" x14ac:dyDescent="0.25">
      <c r="B129" s="6" t="s">
        <v>69</v>
      </c>
      <c r="C129" s="4"/>
      <c r="D129" s="4"/>
      <c r="E129" s="4"/>
    </row>
    <row r="130" spans="2:5" ht="10.8" thickBot="1" x14ac:dyDescent="0.25">
      <c r="B130" s="4" t="s">
        <v>54</v>
      </c>
      <c r="C130" s="4"/>
      <c r="D130" s="4" t="s">
        <v>55</v>
      </c>
      <c r="E130" s="38">
        <v>0</v>
      </c>
    </row>
    <row r="131" spans="2:5" ht="10.8" thickBot="1" x14ac:dyDescent="0.25">
      <c r="B131" s="4" t="s">
        <v>70</v>
      </c>
      <c r="C131" s="44"/>
      <c r="D131" s="4"/>
      <c r="E131" s="38">
        <v>0</v>
      </c>
    </row>
    <row r="132" spans="2:5" ht="10.8" thickBot="1" x14ac:dyDescent="0.25">
      <c r="B132" s="4" t="s">
        <v>58</v>
      </c>
      <c r="C132" s="44" t="s">
        <v>15</v>
      </c>
      <c r="D132" s="4" t="s">
        <v>55</v>
      </c>
      <c r="E132" s="38">
        <v>0</v>
      </c>
    </row>
    <row r="133" spans="2:5" ht="10.8" thickBot="1" x14ac:dyDescent="0.25">
      <c r="B133" s="4" t="s">
        <v>17</v>
      </c>
      <c r="C133" s="44" t="s">
        <v>15</v>
      </c>
      <c r="D133" s="4" t="s">
        <v>55</v>
      </c>
      <c r="E133" s="38">
        <v>0</v>
      </c>
    </row>
    <row r="134" spans="2:5" ht="10.8" thickBot="1" x14ac:dyDescent="0.25">
      <c r="B134" s="4" t="s">
        <v>18</v>
      </c>
      <c r="C134" s="44" t="s">
        <v>15</v>
      </c>
      <c r="D134" s="4" t="s">
        <v>55</v>
      </c>
      <c r="E134" s="38">
        <v>0</v>
      </c>
    </row>
    <row r="135" spans="2:5" ht="10.8" thickBot="1" x14ac:dyDescent="0.25">
      <c r="B135" s="4" t="s">
        <v>19</v>
      </c>
      <c r="C135" s="44" t="s">
        <v>20</v>
      </c>
      <c r="D135" s="4" t="s">
        <v>55</v>
      </c>
      <c r="E135" s="38">
        <v>0</v>
      </c>
    </row>
    <row r="136" spans="2:5" ht="10.8" thickBot="1" x14ac:dyDescent="0.25">
      <c r="B136" s="4" t="s">
        <v>22</v>
      </c>
      <c r="C136" s="44">
        <v>38</v>
      </c>
      <c r="D136" s="4" t="s">
        <v>55</v>
      </c>
      <c r="E136" s="38">
        <v>0</v>
      </c>
    </row>
    <row r="137" spans="2:5" ht="10.8" thickBot="1" x14ac:dyDescent="0.25">
      <c r="B137" s="4" t="s">
        <v>23</v>
      </c>
      <c r="C137" s="44" t="s">
        <v>24</v>
      </c>
      <c r="D137" s="4" t="s">
        <v>55</v>
      </c>
      <c r="E137" s="38">
        <v>0</v>
      </c>
    </row>
    <row r="138" spans="2:5" ht="10.8" thickBot="1" x14ac:dyDescent="0.25">
      <c r="B138" s="4" t="s">
        <v>25</v>
      </c>
      <c r="C138" s="44" t="s">
        <v>26</v>
      </c>
      <c r="D138" s="4" t="s">
        <v>55</v>
      </c>
      <c r="E138" s="38">
        <v>0</v>
      </c>
    </row>
    <row r="139" spans="2:5" ht="10.8" thickBot="1" x14ac:dyDescent="0.25">
      <c r="B139" s="4" t="s">
        <v>27</v>
      </c>
      <c r="C139" s="44" t="s">
        <v>28</v>
      </c>
      <c r="D139" s="4" t="s">
        <v>55</v>
      </c>
      <c r="E139" s="38">
        <v>0</v>
      </c>
    </row>
    <row r="140" spans="2:5" ht="10.8" thickBot="1" x14ac:dyDescent="0.25">
      <c r="B140" s="4" t="s">
        <v>29</v>
      </c>
      <c r="C140" s="44" t="s">
        <v>30</v>
      </c>
      <c r="D140" s="4" t="s">
        <v>55</v>
      </c>
      <c r="E140" s="38">
        <v>0</v>
      </c>
    </row>
    <row r="141" spans="2:5" ht="10.8" thickBot="1" x14ac:dyDescent="0.25">
      <c r="B141" s="4" t="s">
        <v>31</v>
      </c>
      <c r="C141" s="44" t="s">
        <v>32</v>
      </c>
      <c r="D141" s="4" t="s">
        <v>55</v>
      </c>
      <c r="E141" s="38">
        <v>0</v>
      </c>
    </row>
    <row r="142" spans="2:5" ht="10.8" thickBot="1" x14ac:dyDescent="0.25">
      <c r="B142" s="4" t="s">
        <v>33</v>
      </c>
      <c r="C142" s="44" t="s">
        <v>34</v>
      </c>
      <c r="D142" s="4" t="s">
        <v>55</v>
      </c>
      <c r="E142" s="38">
        <v>0</v>
      </c>
    </row>
    <row r="143" spans="2:5" ht="10.8" thickBot="1" x14ac:dyDescent="0.25">
      <c r="B143" s="4" t="s">
        <v>71</v>
      </c>
      <c r="C143" s="44"/>
      <c r="D143" s="4"/>
      <c r="E143" s="4"/>
    </row>
    <row r="144" spans="2:5" ht="10.8" thickBot="1" x14ac:dyDescent="0.25">
      <c r="B144" s="4" t="s">
        <v>58</v>
      </c>
      <c r="C144" s="44" t="s">
        <v>15</v>
      </c>
      <c r="D144" s="4" t="s">
        <v>55</v>
      </c>
      <c r="E144" s="38">
        <v>0</v>
      </c>
    </row>
    <row r="145" spans="2:5" ht="10.8" thickBot="1" x14ac:dyDescent="0.25">
      <c r="B145" s="4" t="s">
        <v>17</v>
      </c>
      <c r="C145" s="44" t="s">
        <v>15</v>
      </c>
      <c r="D145" s="4" t="s">
        <v>55</v>
      </c>
      <c r="E145" s="38">
        <v>0</v>
      </c>
    </row>
    <row r="146" spans="2:5" ht="10.8" thickBot="1" x14ac:dyDescent="0.25">
      <c r="B146" s="4" t="s">
        <v>18</v>
      </c>
      <c r="C146" s="44" t="s">
        <v>15</v>
      </c>
      <c r="D146" s="4" t="s">
        <v>55</v>
      </c>
      <c r="E146" s="38">
        <v>0</v>
      </c>
    </row>
    <row r="147" spans="2:5" ht="10.8" thickBot="1" x14ac:dyDescent="0.25">
      <c r="B147" s="4" t="s">
        <v>19</v>
      </c>
      <c r="C147" s="44" t="s">
        <v>20</v>
      </c>
      <c r="D147" s="4" t="s">
        <v>55</v>
      </c>
      <c r="E147" s="38">
        <v>0</v>
      </c>
    </row>
    <row r="148" spans="2:5" ht="10.8" thickBot="1" x14ac:dyDescent="0.25">
      <c r="B148" s="4" t="s">
        <v>72</v>
      </c>
      <c r="C148" s="44">
        <v>38</v>
      </c>
      <c r="D148" s="4" t="s">
        <v>55</v>
      </c>
      <c r="E148" s="38">
        <v>0</v>
      </c>
    </row>
    <row r="149" spans="2:5" ht="10.8" thickBot="1" x14ac:dyDescent="0.25">
      <c r="B149" s="4" t="s">
        <v>23</v>
      </c>
      <c r="C149" s="44" t="s">
        <v>24</v>
      </c>
      <c r="D149" s="4" t="s">
        <v>55</v>
      </c>
      <c r="E149" s="38">
        <v>0</v>
      </c>
    </row>
    <row r="150" spans="2:5" ht="10.8" thickBot="1" x14ac:dyDescent="0.25">
      <c r="B150" s="4" t="s">
        <v>25</v>
      </c>
      <c r="C150" s="44" t="s">
        <v>26</v>
      </c>
      <c r="D150" s="4" t="s">
        <v>55</v>
      </c>
      <c r="E150" s="38">
        <v>0</v>
      </c>
    </row>
    <row r="151" spans="2:5" ht="10.8" thickBot="1" x14ac:dyDescent="0.25">
      <c r="B151" s="4" t="s">
        <v>27</v>
      </c>
      <c r="C151" s="44" t="s">
        <v>28</v>
      </c>
      <c r="D151" s="4" t="s">
        <v>55</v>
      </c>
      <c r="E151" s="38">
        <v>0</v>
      </c>
    </row>
    <row r="152" spans="2:5" ht="10.8" thickBot="1" x14ac:dyDescent="0.25">
      <c r="B152" s="4" t="s">
        <v>29</v>
      </c>
      <c r="C152" s="44" t="s">
        <v>30</v>
      </c>
      <c r="D152" s="4" t="s">
        <v>55</v>
      </c>
      <c r="E152" s="38">
        <v>0</v>
      </c>
    </row>
    <row r="153" spans="2:5" ht="10.8" thickBot="1" x14ac:dyDescent="0.25">
      <c r="B153" s="4" t="s">
        <v>31</v>
      </c>
      <c r="C153" s="44" t="s">
        <v>32</v>
      </c>
      <c r="D153" s="4" t="s">
        <v>55</v>
      </c>
      <c r="E153" s="38">
        <v>0</v>
      </c>
    </row>
    <row r="154" spans="2:5" ht="10.8" thickBot="1" x14ac:dyDescent="0.25">
      <c r="B154" s="4" t="s">
        <v>33</v>
      </c>
      <c r="C154" s="44" t="s">
        <v>34</v>
      </c>
      <c r="D154" s="4" t="s">
        <v>55</v>
      </c>
      <c r="E154" s="38">
        <v>0</v>
      </c>
    </row>
    <row r="155" spans="2:5" ht="10.8" thickBot="1" x14ac:dyDescent="0.25">
      <c r="B155" s="4" t="s">
        <v>73</v>
      </c>
      <c r="C155" s="4"/>
      <c r="D155" s="4" t="s">
        <v>74</v>
      </c>
      <c r="E155" s="38">
        <v>0</v>
      </c>
    </row>
    <row r="156" spans="2:5" ht="10.8" thickBot="1" x14ac:dyDescent="0.25">
      <c r="B156" s="4" t="s">
        <v>75</v>
      </c>
      <c r="C156" s="4"/>
      <c r="D156" s="4" t="s">
        <v>76</v>
      </c>
      <c r="E156" s="38">
        <v>0</v>
      </c>
    </row>
    <row r="157" spans="2:5" ht="10.8" thickBot="1" x14ac:dyDescent="0.25">
      <c r="B157" s="4" t="s">
        <v>59</v>
      </c>
      <c r="C157" s="4"/>
      <c r="D157" s="4" t="s">
        <v>55</v>
      </c>
      <c r="E157" s="38">
        <v>0</v>
      </c>
    </row>
    <row r="158" spans="2:5" ht="10.8" thickBot="1" x14ac:dyDescent="0.25">
      <c r="B158" s="6" t="s">
        <v>60</v>
      </c>
      <c r="C158" s="4"/>
      <c r="D158" s="4"/>
      <c r="E158" s="4"/>
    </row>
    <row r="159" spans="2:5" ht="10.8" thickBot="1" x14ac:dyDescent="0.25">
      <c r="B159" s="4" t="s">
        <v>61</v>
      </c>
      <c r="C159" s="4"/>
      <c r="D159" s="4" t="s">
        <v>55</v>
      </c>
      <c r="E159" s="38">
        <v>0</v>
      </c>
    </row>
    <row r="160" spans="2:5" ht="10.8" thickBot="1" x14ac:dyDescent="0.25">
      <c r="B160" s="4" t="s">
        <v>62</v>
      </c>
      <c r="C160" s="4"/>
      <c r="D160" s="4" t="s">
        <v>63</v>
      </c>
      <c r="E160" s="38">
        <v>0</v>
      </c>
    </row>
    <row r="161" spans="1:8" x14ac:dyDescent="0.2"/>
    <row r="162" spans="1:8" ht="13.2" thickBot="1" x14ac:dyDescent="0.3">
      <c r="A162" s="22" t="s">
        <v>77</v>
      </c>
    </row>
    <row r="163" spans="1:8" ht="10.8" thickBot="1" x14ac:dyDescent="0.25">
      <c r="B163" s="26"/>
      <c r="C163" s="27" t="s">
        <v>78</v>
      </c>
      <c r="D163" s="34"/>
      <c r="E163" s="28"/>
      <c r="F163" s="27"/>
      <c r="G163" s="27"/>
      <c r="H163" s="27"/>
    </row>
    <row r="164" spans="1:8" ht="10.8" thickBot="1" x14ac:dyDescent="0.25">
      <c r="B164" s="29" t="s">
        <v>79</v>
      </c>
      <c r="C164" s="30">
        <v>1</v>
      </c>
      <c r="D164" s="35">
        <v>2</v>
      </c>
      <c r="E164" s="30">
        <v>3</v>
      </c>
      <c r="F164" s="30">
        <v>4</v>
      </c>
      <c r="G164" s="30">
        <v>5</v>
      </c>
      <c r="H164" s="30" t="s">
        <v>6</v>
      </c>
    </row>
    <row r="165" spans="1:8" ht="10.8" thickBot="1" x14ac:dyDescent="0.25">
      <c r="B165" s="31" t="s">
        <v>80</v>
      </c>
      <c r="C165" s="32"/>
      <c r="D165" s="36"/>
      <c r="E165" s="32"/>
      <c r="F165" s="32"/>
      <c r="G165" s="32"/>
      <c r="H165" s="32"/>
    </row>
    <row r="166" spans="1:8" ht="10.8" thickBot="1" x14ac:dyDescent="0.25">
      <c r="B166" s="33" t="s">
        <v>82</v>
      </c>
      <c r="C166" s="39">
        <v>0</v>
      </c>
      <c r="D166" s="40">
        <v>0</v>
      </c>
      <c r="E166" s="40">
        <v>0</v>
      </c>
      <c r="F166" s="40">
        <v>0</v>
      </c>
      <c r="G166" s="40">
        <v>0</v>
      </c>
      <c r="H166" s="37">
        <f>SUM(C166:G166)</f>
        <v>0</v>
      </c>
    </row>
    <row r="167" spans="1:8" ht="41.4" thickBot="1" x14ac:dyDescent="0.25">
      <c r="B167" s="33" t="s">
        <v>83</v>
      </c>
      <c r="C167" s="40">
        <v>0</v>
      </c>
      <c r="D167" s="40">
        <v>0</v>
      </c>
      <c r="E167" s="40">
        <v>0</v>
      </c>
      <c r="F167" s="40">
        <v>0</v>
      </c>
      <c r="G167" s="40">
        <v>0</v>
      </c>
      <c r="H167" s="37">
        <f t="shared" ref="H167:H169" si="6">SUM(C167:G167)</f>
        <v>0</v>
      </c>
    </row>
    <row r="168" spans="1:8" ht="21" thickBot="1" x14ac:dyDescent="0.25">
      <c r="B168" s="33" t="s">
        <v>84</v>
      </c>
      <c r="C168" s="40">
        <v>0</v>
      </c>
      <c r="D168" s="40">
        <v>0</v>
      </c>
      <c r="E168" s="40">
        <v>0</v>
      </c>
      <c r="F168" s="40">
        <v>0</v>
      </c>
      <c r="G168" s="40">
        <v>0</v>
      </c>
      <c r="H168" s="37">
        <f t="shared" si="6"/>
        <v>0</v>
      </c>
    </row>
    <row r="169" spans="1:8" ht="10.8" thickBot="1" x14ac:dyDescent="0.25">
      <c r="B169" s="33" t="s">
        <v>81</v>
      </c>
      <c r="C169" s="37">
        <f>SUM(C166:C168)</f>
        <v>0</v>
      </c>
      <c r="D169" s="37">
        <f t="shared" ref="D169:G169" si="7">SUM(D166:D168)</f>
        <v>0</v>
      </c>
      <c r="E169" s="37">
        <f t="shared" si="7"/>
        <v>0</v>
      </c>
      <c r="F169" s="37">
        <f t="shared" si="7"/>
        <v>0</v>
      </c>
      <c r="G169" s="37">
        <f t="shared" si="7"/>
        <v>0</v>
      </c>
      <c r="H169" s="37">
        <f t="shared" si="6"/>
        <v>0</v>
      </c>
    </row>
    <row r="170" spans="1:8" x14ac:dyDescent="0.2"/>
    <row r="171" spans="1:8" x14ac:dyDescent="0.2"/>
  </sheetData>
  <mergeCells count="6">
    <mergeCell ref="D40:I40"/>
    <mergeCell ref="B48:J48"/>
    <mergeCell ref="D67:I67"/>
    <mergeCell ref="B75:J75"/>
    <mergeCell ref="D94:I94"/>
    <mergeCell ref="B102:J102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nitialen xmlns="b6f5d699-a382-411a-ba59-a9572e7f646e" xsi:nil="true"/>
    <wpParent xmlns="9e0e7f1c-31eb-4d97-84a4-8b8446549451">Gemeente Waterland</wpParent>
    <wp_tag xmlns="abbeec68-b05e-4e2e-88e5-2ac3e13fe809">Item</wp_tag>
    <wpTemplateDocumentId xmlns="abbeec68-b05e-4e2e-88e5-2ac3e13fe809">507273e5-5b52-43d1-b47f-9d6bbc2e0a97</wpTemplateDocumentId>
    <Afzender xmlns="b6f5d699-a382-411a-ba59-a9572e7f646e">
      <UserInfo>
        <DisplayName/>
        <AccountId xsi:nil="true"/>
        <AccountType/>
      </UserInfo>
    </Afzender>
    <wpTemplateListId xmlns="abbeec68-b05e-4e2e-88e5-2ac3e13fe809">7a97611e-efc5-422c-8eb1-f21317c2283b</wpTemplateListId>
    <ProjectNummer xmlns="b832021c-59d8-41c7-b15f-107d250c018f">18891</ProjectNummer>
    <VerkooprelatieNummer xmlns="b832021c-59d8-41c7-b15f-107d250c018f">20748</VerkooprelatieNummer>
    <wpTemplateDocumentVersion xmlns="abbeec68-b05e-4e2e-88e5-2ac3e13fe809">8.0</wpTemplateDocumentVersion>
    <wpDocumentId xmlns="abbeec68-b05e-4e2e-88e5-2ac3e13fe809">18891-732318</wpDocumentId>
    <wpItemLocation xmlns="14bfd2bb-3d4a-4549-9197-f3410a8da64b">ee6640d91ccf4cb58f7802d558f0f4b5;8ee94b8c591640c789c4816da75d8d87;28263;b832021c59d841c7b15f107d250c018f;1518;</wpItemLocation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4D2EFE82993C34C8238C74A3BD8392E" ma:contentTypeVersion="13" ma:contentTypeDescription="Een nieuw document maken." ma:contentTypeScope="" ma:versionID="c850ac2f683bc6a684405a9bddfeba0e">
  <xsd:schema xmlns:xsd="http://www.w3.org/2001/XMLSchema" xmlns:xs="http://www.w3.org/2001/XMLSchema" xmlns:p="http://schemas.microsoft.com/office/2006/metadata/properties" xmlns:ns2="abbeec68-b05e-4e2e-88e5-2ac3e13fe809" xmlns:ns3="14bfd2bb-3d4a-4549-9197-f3410a8da64b" xmlns:ns4="9e0e7f1c-31eb-4d97-84a4-8b8446549451" xmlns:ns5="b832021c-59d8-41c7-b15f-107d250c018f" xmlns:ns6="b6f5d699-a382-411a-ba59-a9572e7f646e" targetNamespace="http://schemas.microsoft.com/office/2006/metadata/properties" ma:root="true" ma:fieldsID="c21bfd8f9d5a83b6d56a55c1b69dbcb4" ns2:_="" ns3:_="" ns4:_="" ns5:_="" ns6:_="">
    <xsd:import namespace="abbeec68-b05e-4e2e-88e5-2ac3e13fe809"/>
    <xsd:import namespace="14bfd2bb-3d4a-4549-9197-f3410a8da64b"/>
    <xsd:import namespace="9e0e7f1c-31eb-4d97-84a4-8b8446549451"/>
    <xsd:import namespace="b832021c-59d8-41c7-b15f-107d250c018f"/>
    <xsd:import namespace="b6f5d699-a382-411a-ba59-a9572e7f646e"/>
    <xsd:element name="properties">
      <xsd:complexType>
        <xsd:sequence>
          <xsd:element name="documentManagement">
            <xsd:complexType>
              <xsd:all>
                <xsd:element ref="ns2:wpDocumentId" minOccurs="0"/>
                <xsd:element ref="ns2:wp_tag" minOccurs="0"/>
                <xsd:element ref="ns3:wpItemLocation" minOccurs="0"/>
                <xsd:element ref="ns4:wpParent" minOccurs="0"/>
                <xsd:element ref="ns5:ProjectNummer" minOccurs="0"/>
                <xsd:element ref="ns5:VerkooprelatieNummer" minOccurs="0"/>
                <xsd:element ref="ns2:wpTemplateDocumentId" minOccurs="0"/>
                <xsd:element ref="ns2:wpTemplateDocumentVersion" minOccurs="0"/>
                <xsd:element ref="ns6:Afzender" minOccurs="0"/>
                <xsd:element ref="ns6:Initialen" minOccurs="0"/>
                <xsd:element ref="ns2:wpTemplateListId" minOccurs="0"/>
                <xsd:element ref="ns4:MediaServiceMetadata" minOccurs="0"/>
                <xsd:element ref="ns4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beec68-b05e-4e2e-88e5-2ac3e13fe809" elementFormDefault="qualified">
    <xsd:import namespace="http://schemas.microsoft.com/office/2006/documentManagement/types"/>
    <xsd:import namespace="http://schemas.microsoft.com/office/infopath/2007/PartnerControls"/>
    <xsd:element name="wpDocumentId" ma:index="8" nillable="true" ma:displayName="Document ID" ma:description="Dit veld kan gebruikt worden als een uniek document ID dat wordt gevuld door de WorkPoint nummer service" ma:internalName="wpDocumentId" ma:readOnly="true">
      <xsd:simpleType>
        <xsd:restriction base="dms:Text"/>
      </xsd:simpleType>
    </xsd:element>
    <xsd:element name="wp_tag" ma:index="9" nillable="true" ma:displayName="Fase label" ma:default="Item" ma:internalName="wp_tag" ma:readOnly="false">
      <xsd:simpleType>
        <xsd:restriction base="dms:Text"/>
      </xsd:simpleType>
    </xsd:element>
    <xsd:element name="wpTemplateDocumentId" ma:index="14" nillable="true" ma:displayName="Documentsjabloonnummer" ma:description="Het nummer van het sjabloon om het document te maken" ma:internalName="wpTemplateDocumentId" ma:readOnly="false">
      <xsd:simpleType>
        <xsd:restriction base="dms:Text"/>
      </xsd:simpleType>
    </xsd:element>
    <xsd:element name="wpTemplateDocumentVersion" ma:index="15" nillable="true" ma:displayName="Sjabloon documentversie" ma:description="Het versienummer van het sjabloon dat gebruikt wordt om het document te maken" ma:internalName="wpTemplateDocumentVersion" ma:readOnly="false">
      <xsd:simpleType>
        <xsd:restriction base="dms:Text"/>
      </xsd:simpleType>
    </xsd:element>
    <xsd:element name="wpTemplateListId" ma:index="18" nillable="true" ma:displayName="Sjabloonlijst-ID" ma:description="De ID van de sjabloonlijst waar de sjabloon waarmee het document is aangemaakt zich bevindt" ma:internalName="wpTemplateListId" ma:readOnly="fals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bfd2bb-3d4a-4549-9197-f3410a8da64b" elementFormDefault="qualified">
    <xsd:import namespace="http://schemas.microsoft.com/office/2006/documentManagement/types"/>
    <xsd:import namespace="http://schemas.microsoft.com/office/infopath/2007/PartnerControls"/>
    <xsd:element name="wpItemLocation" ma:index="10" nillable="true" ma:displayName="wpItemLocation" ma:default="ee6640d91ccf4cb58f7802d558f0f4b5;8ee94b8c591640c789c4816da75d8d87;28263;b832021c59d841c7b15f107d250c018f;1518;" ma:internalName="wpItem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0e7f1c-31eb-4d97-84a4-8b8446549451" elementFormDefault="qualified">
    <xsd:import namespace="http://schemas.microsoft.com/office/2006/documentManagement/types"/>
    <xsd:import namespace="http://schemas.microsoft.com/office/infopath/2007/PartnerControls"/>
    <xsd:element name="wpParent" ma:index="11" nillable="true" ma:displayName="Relatie" ma:default="Gemeente Waterland" ma:internalName="wpParent" ma:readOnly="false">
      <xsd:simpleType>
        <xsd:restriction base="dms:Text"/>
      </xsd:simpleType>
    </xsd:element>
    <xsd:element name="MediaServiceMetadata" ma:index="1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0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32021c-59d8-41c7-b15f-107d250c018f" elementFormDefault="qualified">
    <xsd:import namespace="http://schemas.microsoft.com/office/2006/documentManagement/types"/>
    <xsd:import namespace="http://schemas.microsoft.com/office/infopath/2007/PartnerControls"/>
    <xsd:element name="ProjectNummer" ma:index="12" nillable="true" ma:displayName="Projectnummer" ma:default="18891" ma:indexed="true" ma:internalName="ProjectNummer" ma:readOnly="false">
      <xsd:simpleType>
        <xsd:restriction base="dms:Text">
          <xsd:maxLength value="255"/>
        </xsd:restriction>
      </xsd:simpleType>
    </xsd:element>
    <xsd:element name="VerkooprelatieNummer" ma:index="13" nillable="true" ma:displayName="Verkooprelatienummer" ma:default="20748" ma:indexed="true" ma:internalName="VerkooprelatieNummer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f5d699-a382-411a-ba59-a9572e7f646e" elementFormDefault="qualified">
    <xsd:import namespace="http://schemas.microsoft.com/office/2006/documentManagement/types"/>
    <xsd:import namespace="http://schemas.microsoft.com/office/infopath/2007/PartnerControls"/>
    <xsd:element name="Afzender" ma:index="16" nillable="true" ma:displayName="Afzender" ma:format="Dropdown" ma:list="UserInfo" ma:SharePointGroup="0" ma:internalName="Afzend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Initialen" ma:index="17" nillable="true" ma:displayName="Initialen" ma:format="Dropdown" ma:internalName="Initialen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586516D-77BF-478C-932F-CBADF7741E9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15A31A5-9A8F-44E9-9A32-112D80104BC0}">
  <ds:schemaRefs>
    <ds:schemaRef ds:uri="abbeec68-b05e-4e2e-88e5-2ac3e13fe809"/>
    <ds:schemaRef ds:uri="http://schemas.microsoft.com/office/2006/documentManagement/types"/>
    <ds:schemaRef ds:uri="14bfd2bb-3d4a-4549-9197-f3410a8da64b"/>
    <ds:schemaRef ds:uri="9e0e7f1c-31eb-4d97-84a4-8b8446549451"/>
    <ds:schemaRef ds:uri="http://www.w3.org/XML/1998/namespace"/>
    <ds:schemaRef ds:uri="http://schemas.microsoft.com/office/infopath/2007/PartnerControls"/>
    <ds:schemaRef ds:uri="b832021c-59d8-41c7-b15f-107d250c018f"/>
    <ds:schemaRef ds:uri="http://purl.org/dc/dcmitype/"/>
    <ds:schemaRef ds:uri="http://purl.org/dc/terms/"/>
    <ds:schemaRef ds:uri="http://purl.org/dc/elements/1.1/"/>
    <ds:schemaRef ds:uri="http://schemas.openxmlformats.org/package/2006/metadata/core-properties"/>
    <ds:schemaRef ds:uri="b6f5d699-a382-411a-ba59-a9572e7f646e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2C47BCF0-279B-43F3-A3AC-B3EF790A42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bbeec68-b05e-4e2e-88e5-2ac3e13fe809"/>
    <ds:schemaRef ds:uri="14bfd2bb-3d4a-4549-9197-f3410a8da64b"/>
    <ds:schemaRef ds:uri="9e0e7f1c-31eb-4d97-84a4-8b8446549451"/>
    <ds:schemaRef ds:uri="b832021c-59d8-41c7-b15f-107d250c018f"/>
    <ds:schemaRef ds:uri="b6f5d699-a382-411a-ba59-a9572e7f646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Tarievenblad</vt:lpstr>
    </vt:vector>
  </TitlesOfParts>
  <Manager/>
  <Company>DWA Installatie- en Energieadvies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Bijlage 15 Prijzenblad</dc:title>
  <dc:subject/>
  <dc:creator>Joram Bogers</dc:creator>
  <cp:keywords/>
  <dc:description/>
  <cp:lastModifiedBy>Joram Bogers</cp:lastModifiedBy>
  <cp:lastPrinted>2019-03-22T13:53:00Z</cp:lastPrinted>
  <dcterms:created xsi:type="dcterms:W3CDTF">2023-06-27T21:29:57Z</dcterms:created>
  <dcterms:modified xsi:type="dcterms:W3CDTF">2023-06-27T22:29:51Z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0x01010024D2EFE82993C34C8238C74A3BD8392E</vt:lpwstr>
  </property>
  <property fmtid="{D5CDD505-2E9C-101B-9397-08002B2CF9AE}" pid="3" name="TaxKeyword">
    <vt:lpwstr/>
  </property>
  <property fmtid="{D5CDD505-2E9C-101B-9397-08002B2CF9AE}" pid="4" name="Order">
    <vt:r8>5200</vt:r8>
  </property>
  <property fmtid="{D5CDD505-2E9C-101B-9397-08002B2CF9AE}" pid="5" name="EmailCc1">
    <vt:lpwstr/>
  </property>
  <property fmtid="{D5CDD505-2E9C-101B-9397-08002B2CF9AE}" pid="6" name="EmailSubject1">
    <vt:lpwstr/>
  </property>
  <property fmtid="{D5CDD505-2E9C-101B-9397-08002B2CF9AE}" pid="7" name="EmailFrom1">
    <vt:lpwstr/>
  </property>
  <property fmtid="{D5CDD505-2E9C-101B-9397-08002B2CF9AE}" pid="8" name="EmailTo1">
    <vt:lpwstr/>
  </property>
  <property fmtid="{D5CDD505-2E9C-101B-9397-08002B2CF9AE}" pid="9" name="HasAttachments">
    <vt:lpwstr/>
  </property>
  <property fmtid="{D5CDD505-2E9C-101B-9397-08002B2CF9AE}" pid="10" name="wpRequiredInTemplateSets">
    <vt:lpwstr/>
  </property>
  <property fmtid="{D5CDD505-2E9C-101B-9397-08002B2CF9AE}" pid="11" name="wpTemplateSets">
    <vt:lpwstr/>
  </property>
  <property fmtid="{D5CDD505-2E9C-101B-9397-08002B2CF9AE}" pid="12" name="WPEntityId">
    <vt:i4>1518</vt:i4>
  </property>
</Properties>
</file>