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rintscanbvnl.sharepoint.com/sites/PrintScanTeam/Gedeelde documenten/Trajecten FD/NUOVO/Aanbesteding/"/>
    </mc:Choice>
  </mc:AlternateContent>
  <xr:revisionPtr revIDLastSave="289" documentId="14_{B2B43E26-B394-45F9-B7CB-6D4EA60E84C6}" xr6:coauthVersionLast="47" xr6:coauthVersionMax="47" xr10:uidLastSave="{09A750DB-93FE-4E14-9D86-6AC9E8D30831}"/>
  <bookViews>
    <workbookView xWindow="-120" yWindow="-120" windowWidth="29040" windowHeight="15720" xr2:uid="{00000000-000D-0000-FFFF-FFFF00000000}"/>
  </bookViews>
  <sheets>
    <sheet name="Huur 4 jaar" sheetId="1" r:id="rId1"/>
    <sheet name="Optionele verlenging 2x 1 jaar" sheetId="2" r:id="rId2"/>
  </sheets>
  <definedNames>
    <definedName name="_xlnm.Print_Area" localSheetId="0">'Huur 4 jaar'!$A$1:$E$80</definedName>
    <definedName name="_xlnm.Print_Area" localSheetId="1">'Optionele verlenging 2x 1 jaar'!$A$1:$E$75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6" i="1" l="1"/>
  <c r="D82" i="1" s="1"/>
  <c r="B79" i="1"/>
  <c r="B74" i="2"/>
  <c r="E64" i="2"/>
  <c r="E65" i="2" s="1"/>
  <c r="E60" i="2"/>
  <c r="E60" i="1"/>
  <c r="E53" i="1"/>
  <c r="E51" i="1"/>
  <c r="E49" i="1"/>
  <c r="E47" i="1"/>
  <c r="E45" i="1"/>
  <c r="E43" i="1"/>
  <c r="E41" i="1"/>
  <c r="E39" i="1"/>
  <c r="E37" i="1"/>
  <c r="E35" i="1"/>
  <c r="E33" i="1"/>
  <c r="E31" i="1"/>
  <c r="E29" i="1"/>
  <c r="E27" i="1"/>
  <c r="E25" i="1"/>
  <c r="E23" i="1"/>
  <c r="E21" i="1"/>
  <c r="E19" i="1"/>
  <c r="E17" i="1"/>
  <c r="E15" i="1"/>
  <c r="E13" i="1"/>
  <c r="E11" i="1"/>
  <c r="E9" i="1"/>
  <c r="E7" i="1"/>
  <c r="E5" i="1"/>
  <c r="E3" i="1"/>
  <c r="E49" i="2"/>
  <c r="E47" i="2"/>
  <c r="E53" i="2"/>
  <c r="E51" i="2"/>
  <c r="E45" i="2"/>
  <c r="E43" i="2"/>
  <c r="E41" i="2"/>
  <c r="E39" i="2"/>
  <c r="E37" i="2"/>
  <c r="E35" i="2"/>
  <c r="E33" i="2"/>
  <c r="E31" i="2"/>
  <c r="E29" i="2"/>
  <c r="E27" i="2"/>
  <c r="E25" i="2"/>
  <c r="E23" i="2"/>
  <c r="E21" i="2"/>
  <c r="E19" i="2"/>
  <c r="E17" i="2"/>
  <c r="E15" i="2"/>
  <c r="E13" i="2"/>
  <c r="E11" i="2"/>
  <c r="E9" i="2"/>
  <c r="E7" i="2"/>
  <c r="E5" i="2"/>
  <c r="E3" i="2"/>
  <c r="C71" i="1"/>
  <c r="E59" i="1"/>
  <c r="E61" i="1" s="1"/>
  <c r="E55" i="2" l="1"/>
  <c r="E59" i="2"/>
  <c r="E61" i="2" s="1"/>
  <c r="D68" i="2"/>
  <c r="E68" i="2" s="1"/>
  <c r="D69" i="2"/>
  <c r="D70" i="2" l="1"/>
  <c r="E69" i="2"/>
  <c r="E70" i="2" s="1"/>
  <c r="B77" i="2" s="1"/>
  <c r="C82" i="1" l="1"/>
  <c r="E55" i="1"/>
  <c r="D65" i="1" l="1"/>
  <c r="E65" i="1" s="1"/>
  <c r="D66" i="1" l="1"/>
  <c r="E66" i="1" s="1"/>
  <c r="D67" i="1" l="1"/>
  <c r="E67" i="1"/>
  <c r="B82" i="1" l="1"/>
</calcChain>
</file>

<file path=xl/sharedStrings.xml><?xml version="1.0" encoding="utf-8"?>
<sst xmlns="http://schemas.openxmlformats.org/spreadsheetml/2006/main" count="131" uniqueCount="68">
  <si>
    <t>HARDWARE</t>
  </si>
  <si>
    <t>Model</t>
  </si>
  <si>
    <t xml:space="preserve">Aantal </t>
  </si>
  <si>
    <t>Optioneel: interne finisher t.b.v. type 1</t>
  </si>
  <si>
    <t>Optioneel: externe finisher t.b.v. type 1</t>
  </si>
  <si>
    <t>Optioneel: booklet finisher t.b.v. type 1</t>
  </si>
  <si>
    <t>Totalen</t>
  </si>
  <si>
    <t>Eis 12 print- en scanmanagement oplossing aangeboden als SaaS</t>
  </si>
  <si>
    <t>Aantal</t>
  </si>
  <si>
    <t>Huurbedrag mnd/ per device</t>
  </si>
  <si>
    <t xml:space="preserve">Onderhoud per jaar </t>
  </si>
  <si>
    <t>ONDERHOUD</t>
  </si>
  <si>
    <t>Afdrukken  mfp per maand</t>
  </si>
  <si>
    <t>Geprognotiseerd aantal</t>
  </si>
  <si>
    <t>Afdrukprijs</t>
  </si>
  <si>
    <t>Maandbedrag</t>
  </si>
  <si>
    <t>Zwart/wit</t>
  </si>
  <si>
    <t>Kleur</t>
  </si>
  <si>
    <t>PROJECTPRIJS</t>
  </si>
  <si>
    <t>Projectprijs</t>
  </si>
  <si>
    <t>Projectprijs éénmalig</t>
  </si>
  <si>
    <t>Let op! Graag een realistisch bedrag voor de volledige installatie, implementatie en projectmanagement afgeven.</t>
  </si>
  <si>
    <t>TOTAAL INSCHRIJVING per maand</t>
  </si>
  <si>
    <t>Totaal per maand</t>
  </si>
  <si>
    <t>Naam inschrijver:</t>
  </si>
  <si>
    <t>Naam organisatie:</t>
  </si>
  <si>
    <t>TOTAAL INSCHRIJVING</t>
  </si>
  <si>
    <t>Totale beoordelingsprijs</t>
  </si>
  <si>
    <t>Huurprijs unit/ mnd bij 12 mnd</t>
  </si>
  <si>
    <t>Huurbedrag over 12 mnd</t>
  </si>
  <si>
    <t>Huurbedrag mnd</t>
  </si>
  <si>
    <t>Totaal 12 maanden</t>
  </si>
  <si>
    <t>Totaal over 12 maanden</t>
  </si>
  <si>
    <t>Totaal prijs huur 1 jaar</t>
  </si>
  <si>
    <t>Totaal verlenging 2x 1 jaar</t>
  </si>
  <si>
    <t>Optioneel: extra papierlade 500 vel</t>
  </si>
  <si>
    <t xml:space="preserve">Optioneel: booklet finisher </t>
  </si>
  <si>
    <t xml:space="preserve">Optioneel: externe finisher </t>
  </si>
  <si>
    <t xml:space="preserve">Optioneel: interne finisher </t>
  </si>
  <si>
    <t>Type 2: A3 MFP kleur 70 ppm</t>
  </si>
  <si>
    <t>Type 3: A3 MFP kleur 45 ppm</t>
  </si>
  <si>
    <t>Type 1: A3 Repro 90 ppm</t>
  </si>
  <si>
    <t>Type 4: A3 MFP kleur 25 ppm</t>
  </si>
  <si>
    <t>Huurprijs unit/ mnd bij 48 mnd</t>
  </si>
  <si>
    <t>Huurbedrag over 48 mnd</t>
  </si>
  <si>
    <t>Totaal 48 maanden</t>
  </si>
  <si>
    <t>Totaal over 48 maanden</t>
  </si>
  <si>
    <t>Projectprijs bij 48 mnd per maand</t>
  </si>
  <si>
    <t>Totaal prijs huur 4 jaar</t>
  </si>
  <si>
    <t>Overige diensten</t>
  </si>
  <si>
    <t>Voorrijdkosten éénmalig</t>
  </si>
  <si>
    <t>Interne verhuizing</t>
  </si>
  <si>
    <t>externe verhuizing</t>
  </si>
  <si>
    <t>Uurtarief Engineer/ Consultant</t>
  </si>
  <si>
    <t>Optioneel: Perforatiekit 2/4 gaats</t>
  </si>
  <si>
    <t xml:space="preserve">Optioneel: Inline afwerkeenheid </t>
  </si>
  <si>
    <t>Optioneel: Externe hoge capaciteitslade minimaal 1.500 vel A4</t>
  </si>
  <si>
    <t>Type 5: A4 MFP kleur 30 ppm</t>
  </si>
  <si>
    <t>Type 6: A4 printer kleur 30 ppm</t>
  </si>
  <si>
    <t>licentie per device + cardreader MFP en printer</t>
  </si>
  <si>
    <t>Benodigde resources t.b.v. bijlage 5</t>
  </si>
  <si>
    <t>Wens: meerprijs per cardreader met ondersteuning identificatie met smartphone</t>
  </si>
  <si>
    <t>Azure resources per maand</t>
  </si>
  <si>
    <t>Bedrag per maand</t>
  </si>
  <si>
    <t>Benodigde resources</t>
  </si>
  <si>
    <t>Inschrijver voorziet in een oplossing waarbij NUOVO geen kosten maakt voor het beschikbaar stellen van Azure server(s)</t>
  </si>
  <si>
    <t>Aftrek over gehele looptijd</t>
  </si>
  <si>
    <t>Ja/nee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</si>
</sst>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€&quot;\ #,##0.00;[Red]&quot;€&quot;\ \-#,##0.00"/>
    <numFmt numFmtId="164" formatCode="&quot;€&quot;\ #,##0.00"/>
    <numFmt numFmtId="165" formatCode="&quot;€&quot;\ #,##0.00000"/>
  </numFmts>
  <fonts count="12" x14ac:knownFonts="1">
    <font>
      <sz val="11"/>
      <color theme="1"/>
      <name val="Calibri"/>
      <family val="2"/>
      <scheme val="minor"/>
    </font>
    <font>
      <b/>
      <sz val="9"/>
      <color indexed="19"/>
      <name val="Calibri"/>
      <family val="2"/>
    </font>
    <font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color indexed="10"/>
      <name val="Calibri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lightUp">
        <bgColor indexed="31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6969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5" borderId="1" xfId="0" applyFont="1" applyFill="1" applyBorder="1"/>
    <xf numFmtId="0" fontId="3" fillId="0" borderId="0" xfId="0" applyFont="1" applyAlignment="1">
      <alignment horizontal="right"/>
    </xf>
    <xf numFmtId="164" fontId="2" fillId="0" borderId="0" xfId="0" applyNumberFormat="1" applyFont="1"/>
    <xf numFmtId="0" fontId="7" fillId="0" borderId="0" xfId="0" applyFont="1"/>
    <xf numFmtId="0" fontId="6" fillId="2" borderId="1" xfId="0" applyFont="1" applyFill="1" applyBorder="1" applyAlignment="1">
      <alignment horizontal="center"/>
    </xf>
    <xf numFmtId="164" fontId="5" fillId="6" borderId="1" xfId="0" applyNumberFormat="1" applyFont="1" applyFill="1" applyBorder="1" applyAlignment="1" applyProtection="1">
      <alignment horizontal="center"/>
      <protection locked="0"/>
    </xf>
    <xf numFmtId="164" fontId="2" fillId="6" borderId="1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/>
    <xf numFmtId="3" fontId="4" fillId="0" borderId="1" xfId="0" applyNumberFormat="1" applyFont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0" fontId="2" fillId="0" borderId="0" xfId="0" applyFont="1" applyProtection="1">
      <protection locked="0"/>
    </xf>
    <xf numFmtId="0" fontId="4" fillId="0" borderId="0" xfId="0" applyFont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8" fontId="2" fillId="0" borderId="0" xfId="0" applyNumberFormat="1" applyFont="1" applyAlignment="1">
      <alignment horizontal="center"/>
    </xf>
    <xf numFmtId="165" fontId="2" fillId="6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/>
    <xf numFmtId="0" fontId="6" fillId="8" borderId="1" xfId="0" applyFont="1" applyFill="1" applyBorder="1"/>
    <xf numFmtId="0" fontId="10" fillId="8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0" fontId="11" fillId="0" borderId="0" xfId="0" applyFont="1"/>
    <xf numFmtId="8" fontId="9" fillId="7" borderId="1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8" fontId="9" fillId="7" borderId="2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/>
    <xf numFmtId="0" fontId="2" fillId="0" borderId="9" xfId="0" applyFont="1" applyBorder="1"/>
    <xf numFmtId="0" fontId="4" fillId="0" borderId="10" xfId="0" applyFont="1" applyBorder="1"/>
    <xf numFmtId="0" fontId="2" fillId="0" borderId="11" xfId="0" applyFont="1" applyBorder="1"/>
    <xf numFmtId="1" fontId="4" fillId="5" borderId="2" xfId="0" applyNumberFormat="1" applyFont="1" applyFill="1" applyBorder="1" applyAlignment="1">
      <alignment horizontal="center"/>
    </xf>
    <xf numFmtId="1" fontId="4" fillId="5" borderId="3" xfId="0" applyNumberFormat="1" applyFont="1" applyFill="1" applyBorder="1" applyAlignment="1">
      <alignment horizontal="center"/>
    </xf>
    <xf numFmtId="1" fontId="4" fillId="3" borderId="2" xfId="0" applyNumberFormat="1" applyFont="1" applyFill="1" applyBorder="1" applyAlignment="1">
      <alignment horizontal="center"/>
    </xf>
    <xf numFmtId="1" fontId="4" fillId="3" borderId="3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8" fontId="9" fillId="7" borderId="1" xfId="0" applyNumberFormat="1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 applyProtection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colors>
    <mruColors>
      <color rgb="FF99CCFF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3"/>
  <sheetViews>
    <sheetView tabSelected="1" view="pageLayout" topLeftCell="A48" zoomScaleNormal="100" workbookViewId="0">
      <selection activeCell="D76" sqref="D76"/>
    </sheetView>
  </sheetViews>
  <sheetFormatPr defaultColWidth="9.140625" defaultRowHeight="12" x14ac:dyDescent="0.2"/>
  <cols>
    <col min="1" max="1" width="54.85546875" style="2" customWidth="1"/>
    <col min="2" max="2" width="18.140625" style="2" bestFit="1" customWidth="1"/>
    <col min="3" max="3" width="23.1406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2" t="s">
        <v>1</v>
      </c>
      <c r="B2" s="49" t="s">
        <v>2</v>
      </c>
      <c r="C2" s="50"/>
      <c r="D2" s="3" t="s">
        <v>43</v>
      </c>
      <c r="E2" s="3" t="s">
        <v>44</v>
      </c>
    </row>
    <row r="3" spans="1:5" x14ac:dyDescent="0.2">
      <c r="A3" s="17" t="s">
        <v>41</v>
      </c>
      <c r="B3" s="45">
        <v>2</v>
      </c>
      <c r="C3" s="46"/>
      <c r="D3" s="16">
        <v>0</v>
      </c>
      <c r="E3" s="4">
        <f>(B3*D3)*48</f>
        <v>0</v>
      </c>
    </row>
    <row r="4" spans="1:5" x14ac:dyDescent="0.2">
      <c r="A4" s="5"/>
      <c r="B4" s="47"/>
      <c r="C4" s="48"/>
      <c r="D4" s="47"/>
      <c r="E4" s="48"/>
    </row>
    <row r="5" spans="1:5" x14ac:dyDescent="0.2">
      <c r="A5" s="17" t="s">
        <v>36</v>
      </c>
      <c r="B5" s="45">
        <v>1</v>
      </c>
      <c r="C5" s="46"/>
      <c r="D5" s="16">
        <v>0</v>
      </c>
      <c r="E5" s="4">
        <f>(B5*D5)*48</f>
        <v>0</v>
      </c>
    </row>
    <row r="6" spans="1:5" x14ac:dyDescent="0.2">
      <c r="A6" s="5"/>
      <c r="B6" s="47"/>
      <c r="C6" s="48"/>
      <c r="D6" s="47"/>
      <c r="E6" s="48"/>
    </row>
    <row r="7" spans="1:5" x14ac:dyDescent="0.2">
      <c r="A7" s="17" t="s">
        <v>54</v>
      </c>
      <c r="B7" s="45">
        <v>1</v>
      </c>
      <c r="C7" s="46"/>
      <c r="D7" s="16">
        <v>0</v>
      </c>
      <c r="E7" s="4">
        <f>(B7*D7)*48</f>
        <v>0</v>
      </c>
    </row>
    <row r="8" spans="1:5" x14ac:dyDescent="0.2">
      <c r="A8" s="5"/>
      <c r="B8" s="47"/>
      <c r="C8" s="48"/>
      <c r="D8" s="47"/>
      <c r="E8" s="48"/>
    </row>
    <row r="9" spans="1:5" x14ac:dyDescent="0.2">
      <c r="A9" s="17" t="s">
        <v>55</v>
      </c>
      <c r="B9" s="45">
        <v>1</v>
      </c>
      <c r="C9" s="46"/>
      <c r="D9" s="16">
        <v>0</v>
      </c>
      <c r="E9" s="4">
        <f>(B9*D9)*48</f>
        <v>0</v>
      </c>
    </row>
    <row r="10" spans="1:5" x14ac:dyDescent="0.2">
      <c r="A10" s="5"/>
      <c r="B10" s="47"/>
      <c r="C10" s="48"/>
      <c r="D10" s="47"/>
      <c r="E10" s="48"/>
    </row>
    <row r="11" spans="1:5" x14ac:dyDescent="0.2">
      <c r="A11" s="17" t="s">
        <v>39</v>
      </c>
      <c r="B11" s="45">
        <v>14</v>
      </c>
      <c r="C11" s="46"/>
      <c r="D11" s="16">
        <v>0</v>
      </c>
      <c r="E11" s="4">
        <f>(B11*D11)*48</f>
        <v>0</v>
      </c>
    </row>
    <row r="12" spans="1:5" x14ac:dyDescent="0.2">
      <c r="A12" s="5"/>
      <c r="B12" s="47"/>
      <c r="C12" s="48"/>
      <c r="D12" s="47"/>
      <c r="E12" s="48"/>
    </row>
    <row r="13" spans="1:5" x14ac:dyDescent="0.2">
      <c r="A13" s="17" t="s">
        <v>3</v>
      </c>
      <c r="B13" s="45">
        <v>1</v>
      </c>
      <c r="C13" s="46"/>
      <c r="D13" s="16">
        <v>0</v>
      </c>
      <c r="E13" s="4">
        <f>(B13*D13)*48</f>
        <v>0</v>
      </c>
    </row>
    <row r="14" spans="1:5" x14ac:dyDescent="0.2">
      <c r="A14" s="5"/>
      <c r="B14" s="47"/>
      <c r="C14" s="48"/>
      <c r="D14" s="47"/>
      <c r="E14" s="48"/>
    </row>
    <row r="15" spans="1:5" x14ac:dyDescent="0.2">
      <c r="A15" s="17" t="s">
        <v>4</v>
      </c>
      <c r="B15" s="45">
        <v>1</v>
      </c>
      <c r="C15" s="46"/>
      <c r="D15" s="16">
        <v>0</v>
      </c>
      <c r="E15" s="4">
        <f>(B15*D15)*48</f>
        <v>0</v>
      </c>
    </row>
    <row r="16" spans="1:5" x14ac:dyDescent="0.2">
      <c r="A16" s="5"/>
      <c r="B16" s="47"/>
      <c r="C16" s="48"/>
      <c r="D16" s="47"/>
      <c r="E16" s="48"/>
    </row>
    <row r="17" spans="1:5" x14ac:dyDescent="0.2">
      <c r="A17" s="17" t="s">
        <v>5</v>
      </c>
      <c r="B17" s="45">
        <v>1</v>
      </c>
      <c r="C17" s="46"/>
      <c r="D17" s="16">
        <v>0</v>
      </c>
      <c r="E17" s="4">
        <f>(B17*D17)*48</f>
        <v>0</v>
      </c>
    </row>
    <row r="18" spans="1:5" x14ac:dyDescent="0.2">
      <c r="A18" s="5"/>
      <c r="B18" s="47"/>
      <c r="C18" s="48"/>
      <c r="D18" s="47"/>
      <c r="E18" s="48"/>
    </row>
    <row r="19" spans="1:5" x14ac:dyDescent="0.2">
      <c r="A19" s="17" t="s">
        <v>56</v>
      </c>
      <c r="B19" s="45">
        <v>1</v>
      </c>
      <c r="C19" s="46"/>
      <c r="D19" s="16">
        <v>0</v>
      </c>
      <c r="E19" s="4">
        <f>(B19*D19)*48</f>
        <v>0</v>
      </c>
    </row>
    <row r="20" spans="1:5" x14ac:dyDescent="0.2">
      <c r="A20" s="5"/>
      <c r="B20" s="47"/>
      <c r="C20" s="48"/>
      <c r="D20" s="47"/>
      <c r="E20" s="48"/>
    </row>
    <row r="21" spans="1:5" x14ac:dyDescent="0.2">
      <c r="A21" s="17" t="s">
        <v>54</v>
      </c>
      <c r="B21" s="45">
        <v>1</v>
      </c>
      <c r="C21" s="46"/>
      <c r="D21" s="16">
        <v>0</v>
      </c>
      <c r="E21" s="4">
        <f>(B21*D21)*48</f>
        <v>0</v>
      </c>
    </row>
    <row r="22" spans="1:5" x14ac:dyDescent="0.2">
      <c r="A22" s="5"/>
      <c r="B22" s="47"/>
      <c r="C22" s="48"/>
      <c r="D22" s="47"/>
      <c r="E22" s="48"/>
    </row>
    <row r="23" spans="1:5" x14ac:dyDescent="0.2">
      <c r="A23" s="17" t="s">
        <v>40</v>
      </c>
      <c r="B23" s="45">
        <v>50</v>
      </c>
      <c r="C23" s="46"/>
      <c r="D23" s="16">
        <v>0</v>
      </c>
      <c r="E23" s="4">
        <f>(B23*D23)*48</f>
        <v>0</v>
      </c>
    </row>
    <row r="24" spans="1:5" x14ac:dyDescent="0.2">
      <c r="A24" s="5"/>
      <c r="B24" s="47"/>
      <c r="C24" s="48"/>
      <c r="D24" s="47"/>
      <c r="E24" s="48"/>
    </row>
    <row r="25" spans="1:5" x14ac:dyDescent="0.2">
      <c r="A25" s="17" t="s">
        <v>38</v>
      </c>
      <c r="B25" s="45">
        <v>1</v>
      </c>
      <c r="C25" s="46"/>
      <c r="D25" s="16">
        <v>0</v>
      </c>
      <c r="E25" s="4">
        <f>(B25*D25)*48</f>
        <v>0</v>
      </c>
    </row>
    <row r="26" spans="1:5" x14ac:dyDescent="0.2">
      <c r="A26" s="5"/>
      <c r="B26" s="47"/>
      <c r="C26" s="48"/>
      <c r="D26" s="47"/>
      <c r="E26" s="48"/>
    </row>
    <row r="27" spans="1:5" x14ac:dyDescent="0.2">
      <c r="A27" s="17" t="s">
        <v>37</v>
      </c>
      <c r="B27" s="45">
        <v>1</v>
      </c>
      <c r="C27" s="46"/>
      <c r="D27" s="16">
        <v>0</v>
      </c>
      <c r="E27" s="4">
        <f>(B27*D27)*48</f>
        <v>0</v>
      </c>
    </row>
    <row r="28" spans="1:5" x14ac:dyDescent="0.2">
      <c r="A28" s="5"/>
      <c r="B28" s="47"/>
      <c r="C28" s="48"/>
      <c r="D28" s="47"/>
      <c r="E28" s="48"/>
    </row>
    <row r="29" spans="1:5" x14ac:dyDescent="0.2">
      <c r="A29" s="17" t="s">
        <v>36</v>
      </c>
      <c r="B29" s="45">
        <v>1</v>
      </c>
      <c r="C29" s="46"/>
      <c r="D29" s="16">
        <v>0</v>
      </c>
      <c r="E29" s="4">
        <f>(B29*D29)*48</f>
        <v>0</v>
      </c>
    </row>
    <row r="30" spans="1:5" x14ac:dyDescent="0.2">
      <c r="A30" s="5"/>
      <c r="B30" s="47"/>
      <c r="C30" s="48"/>
      <c r="D30" s="47"/>
      <c r="E30" s="48"/>
    </row>
    <row r="31" spans="1:5" x14ac:dyDescent="0.2">
      <c r="A31" s="17" t="s">
        <v>56</v>
      </c>
      <c r="B31" s="45">
        <v>1</v>
      </c>
      <c r="C31" s="46"/>
      <c r="D31" s="16">
        <v>0</v>
      </c>
      <c r="E31" s="4">
        <f>(B31*D31)*48</f>
        <v>0</v>
      </c>
    </row>
    <row r="32" spans="1:5" x14ac:dyDescent="0.2">
      <c r="A32" s="5"/>
      <c r="B32" s="47"/>
      <c r="C32" s="48"/>
      <c r="D32" s="47"/>
      <c r="E32" s="48"/>
    </row>
    <row r="33" spans="1:5" x14ac:dyDescent="0.2">
      <c r="A33" s="17" t="s">
        <v>54</v>
      </c>
      <c r="B33" s="45">
        <v>1</v>
      </c>
      <c r="C33" s="46"/>
      <c r="D33" s="16">
        <v>0</v>
      </c>
      <c r="E33" s="4">
        <f>(B33*D33)*48</f>
        <v>0</v>
      </c>
    </row>
    <row r="34" spans="1:5" x14ac:dyDescent="0.2">
      <c r="A34" s="5"/>
      <c r="B34" s="47"/>
      <c r="C34" s="48"/>
      <c r="D34" s="47"/>
      <c r="E34" s="48"/>
    </row>
    <row r="35" spans="1:5" x14ac:dyDescent="0.2">
      <c r="A35" s="17" t="s">
        <v>42</v>
      </c>
      <c r="B35" s="45">
        <v>7</v>
      </c>
      <c r="C35" s="46"/>
      <c r="D35" s="16">
        <v>0</v>
      </c>
      <c r="E35" s="4">
        <f>(B35*D35)*48</f>
        <v>0</v>
      </c>
    </row>
    <row r="36" spans="1:5" x14ac:dyDescent="0.2">
      <c r="A36" s="5"/>
      <c r="B36" s="47"/>
      <c r="C36" s="48"/>
      <c r="D36" s="47"/>
      <c r="E36" s="48"/>
    </row>
    <row r="37" spans="1:5" x14ac:dyDescent="0.2">
      <c r="A37" s="17" t="s">
        <v>38</v>
      </c>
      <c r="B37" s="45">
        <v>1</v>
      </c>
      <c r="C37" s="46"/>
      <c r="D37" s="16">
        <v>0</v>
      </c>
      <c r="E37" s="4">
        <f>(B37*D37)*48</f>
        <v>0</v>
      </c>
    </row>
    <row r="38" spans="1:5" x14ac:dyDescent="0.2">
      <c r="A38" s="5"/>
      <c r="B38" s="47"/>
      <c r="C38" s="48"/>
      <c r="D38" s="47"/>
      <c r="E38" s="48"/>
    </row>
    <row r="39" spans="1:5" x14ac:dyDescent="0.2">
      <c r="A39" s="17" t="s">
        <v>37</v>
      </c>
      <c r="B39" s="45">
        <v>1</v>
      </c>
      <c r="C39" s="46"/>
      <c r="D39" s="16">
        <v>0</v>
      </c>
      <c r="E39" s="4">
        <f>(B39*D39)*48</f>
        <v>0</v>
      </c>
    </row>
    <row r="40" spans="1:5" x14ac:dyDescent="0.2">
      <c r="A40" s="5"/>
      <c r="B40" s="47"/>
      <c r="C40" s="48"/>
      <c r="D40" s="47"/>
      <c r="E40" s="48"/>
    </row>
    <row r="41" spans="1:5" x14ac:dyDescent="0.2">
      <c r="A41" s="17" t="s">
        <v>36</v>
      </c>
      <c r="B41" s="45">
        <v>1</v>
      </c>
      <c r="C41" s="46"/>
      <c r="D41" s="16">
        <v>0</v>
      </c>
      <c r="E41" s="4">
        <f>(B41*D41)*48</f>
        <v>0</v>
      </c>
    </row>
    <row r="42" spans="1:5" x14ac:dyDescent="0.2">
      <c r="A42" s="5"/>
      <c r="B42" s="47"/>
      <c r="C42" s="48"/>
      <c r="D42" s="47"/>
      <c r="E42" s="48"/>
    </row>
    <row r="43" spans="1:5" x14ac:dyDescent="0.2">
      <c r="A43" s="17" t="s">
        <v>56</v>
      </c>
      <c r="B43" s="45">
        <v>1</v>
      </c>
      <c r="C43" s="46"/>
      <c r="D43" s="16">
        <v>0</v>
      </c>
      <c r="E43" s="4">
        <f>(B43*D43)*48</f>
        <v>0</v>
      </c>
    </row>
    <row r="44" spans="1:5" x14ac:dyDescent="0.2">
      <c r="A44" s="5"/>
      <c r="B44" s="47"/>
      <c r="C44" s="48"/>
      <c r="D44" s="47"/>
      <c r="E44" s="48"/>
    </row>
    <row r="45" spans="1:5" x14ac:dyDescent="0.2">
      <c r="A45" s="17" t="s">
        <v>54</v>
      </c>
      <c r="B45" s="45">
        <v>1</v>
      </c>
      <c r="C45" s="46"/>
      <c r="D45" s="16">
        <v>0</v>
      </c>
      <c r="E45" s="4">
        <f>(B45*D45)*48</f>
        <v>0</v>
      </c>
    </row>
    <row r="46" spans="1:5" x14ac:dyDescent="0.2">
      <c r="A46" s="5"/>
      <c r="B46" s="47"/>
      <c r="C46" s="48"/>
      <c r="D46" s="47"/>
      <c r="E46" s="48"/>
    </row>
    <row r="47" spans="1:5" x14ac:dyDescent="0.2">
      <c r="A47" s="17" t="s">
        <v>57</v>
      </c>
      <c r="B47" s="45">
        <v>1</v>
      </c>
      <c r="C47" s="46"/>
      <c r="D47" s="16">
        <v>0</v>
      </c>
      <c r="E47" s="4">
        <f>(B47*D47)*48</f>
        <v>0</v>
      </c>
    </row>
    <row r="48" spans="1:5" x14ac:dyDescent="0.2">
      <c r="A48" s="5"/>
      <c r="B48" s="47"/>
      <c r="C48" s="48"/>
      <c r="D48" s="47"/>
      <c r="E48" s="48"/>
    </row>
    <row r="49" spans="1:6" x14ac:dyDescent="0.2">
      <c r="A49" s="17" t="s">
        <v>35</v>
      </c>
      <c r="B49" s="45">
        <v>1</v>
      </c>
      <c r="C49" s="46"/>
      <c r="D49" s="16">
        <v>0</v>
      </c>
      <c r="E49" s="4">
        <f>(B49*D49)*48</f>
        <v>0</v>
      </c>
    </row>
    <row r="50" spans="1:6" x14ac:dyDescent="0.2">
      <c r="A50" s="5"/>
      <c r="B50" s="47"/>
      <c r="C50" s="48"/>
      <c r="D50" s="47"/>
      <c r="E50" s="48"/>
    </row>
    <row r="51" spans="1:6" x14ac:dyDescent="0.2">
      <c r="A51" s="17" t="s">
        <v>58</v>
      </c>
      <c r="B51" s="45">
        <v>4</v>
      </c>
      <c r="C51" s="46"/>
      <c r="D51" s="16">
        <v>0</v>
      </c>
      <c r="E51" s="4">
        <f>(B51*D51)*48</f>
        <v>0</v>
      </c>
      <c r="F51" s="12"/>
    </row>
    <row r="52" spans="1:6" x14ac:dyDescent="0.2">
      <c r="A52" s="5"/>
      <c r="B52" s="47"/>
      <c r="C52" s="48"/>
      <c r="D52" s="47"/>
      <c r="E52" s="48"/>
    </row>
    <row r="53" spans="1:6" x14ac:dyDescent="0.2">
      <c r="A53" s="17" t="s">
        <v>35</v>
      </c>
      <c r="B53" s="45">
        <v>1</v>
      </c>
      <c r="C53" s="46"/>
      <c r="D53" s="16">
        <v>0</v>
      </c>
      <c r="E53" s="4">
        <f>(B53*D53)*48</f>
        <v>0</v>
      </c>
    </row>
    <row r="54" spans="1:6" x14ac:dyDescent="0.2">
      <c r="A54" s="5"/>
      <c r="B54" s="47"/>
      <c r="C54" s="48"/>
      <c r="D54" s="47"/>
      <c r="E54" s="48"/>
    </row>
    <row r="55" spans="1:6" x14ac:dyDescent="0.2">
      <c r="C55" s="21" t="s">
        <v>6</v>
      </c>
      <c r="E55" s="6">
        <f>SUM(E53,E51,E45,E43,E41,E39,E37,E35,E33,E31,E29,E27,E25,E23,E21,E19,E17,E15,E13,E11,E9,E7,E5,E3)</f>
        <v>0</v>
      </c>
    </row>
    <row r="57" spans="1:6" x14ac:dyDescent="0.2">
      <c r="A57" s="1" t="s">
        <v>7</v>
      </c>
      <c r="C57" s="11"/>
      <c r="D57" s="11"/>
    </row>
    <row r="58" spans="1:6" x14ac:dyDescent="0.2">
      <c r="A58" s="27"/>
      <c r="B58" s="28" t="s">
        <v>8</v>
      </c>
      <c r="C58" s="29" t="s">
        <v>9</v>
      </c>
      <c r="D58" s="29" t="s">
        <v>10</v>
      </c>
      <c r="E58" s="28" t="s">
        <v>45</v>
      </c>
    </row>
    <row r="59" spans="1:6" x14ac:dyDescent="0.2">
      <c r="A59" s="8" t="s">
        <v>59</v>
      </c>
      <c r="B59" s="30">
        <v>78</v>
      </c>
      <c r="C59" s="31">
        <v>0</v>
      </c>
      <c r="D59" s="31">
        <v>0</v>
      </c>
      <c r="E59" s="32">
        <f>((B59*C59)*48)+(D59*4)</f>
        <v>0</v>
      </c>
    </row>
    <row r="60" spans="1:6" x14ac:dyDescent="0.2">
      <c r="A60" s="8" t="s">
        <v>61</v>
      </c>
      <c r="B60" s="30">
        <v>1</v>
      </c>
      <c r="C60" s="31">
        <v>0</v>
      </c>
      <c r="D60" s="31">
        <v>0</v>
      </c>
      <c r="E60" s="32">
        <f>((B60*C60)*48)+(D60*4)</f>
        <v>0</v>
      </c>
    </row>
    <row r="61" spans="1:6" x14ac:dyDescent="0.2">
      <c r="A61" s="33"/>
      <c r="C61" s="11"/>
      <c r="D61" s="11" t="s">
        <v>6</v>
      </c>
      <c r="E61" s="34">
        <f>SUM(E59:E59)</f>
        <v>0</v>
      </c>
    </row>
    <row r="62" spans="1:6" x14ac:dyDescent="0.2">
      <c r="A62" s="33"/>
      <c r="C62" s="11"/>
      <c r="D62" s="11"/>
    </row>
    <row r="63" spans="1:6" x14ac:dyDescent="0.2">
      <c r="A63" s="1" t="s">
        <v>11</v>
      </c>
    </row>
    <row r="64" spans="1:6" x14ac:dyDescent="0.2">
      <c r="A64" s="7" t="s">
        <v>12</v>
      </c>
      <c r="B64" s="3" t="s">
        <v>13</v>
      </c>
      <c r="C64" s="3" t="s">
        <v>14</v>
      </c>
      <c r="D64" s="3" t="s">
        <v>15</v>
      </c>
      <c r="E64" s="3" t="s">
        <v>46</v>
      </c>
    </row>
    <row r="65" spans="1:5" x14ac:dyDescent="0.2">
      <c r="A65" s="8" t="s">
        <v>16</v>
      </c>
      <c r="B65" s="18">
        <v>400000</v>
      </c>
      <c r="C65" s="25">
        <v>0</v>
      </c>
      <c r="D65" s="9">
        <f>B65*C65</f>
        <v>0</v>
      </c>
      <c r="E65" s="9">
        <f>D65*48</f>
        <v>0</v>
      </c>
    </row>
    <row r="66" spans="1:5" x14ac:dyDescent="0.2">
      <c r="A66" s="10" t="s">
        <v>17</v>
      </c>
      <c r="B66" s="19">
        <v>200000</v>
      </c>
      <c r="C66" s="25">
        <v>0</v>
      </c>
      <c r="D66" s="4">
        <f>B66*C66</f>
        <v>0</v>
      </c>
      <c r="E66" s="4">
        <f>D66*48</f>
        <v>0</v>
      </c>
    </row>
    <row r="67" spans="1:5" x14ac:dyDescent="0.2">
      <c r="C67" s="11" t="s">
        <v>6</v>
      </c>
      <c r="D67" s="6">
        <f>SUM(D65:D66)</f>
        <v>0</v>
      </c>
      <c r="E67" s="6">
        <f>SUM(E65:E66)</f>
        <v>0</v>
      </c>
    </row>
    <row r="68" spans="1:5" x14ac:dyDescent="0.2">
      <c r="C68" s="11"/>
      <c r="D68" s="11"/>
      <c r="E68" s="11"/>
    </row>
    <row r="69" spans="1:5" ht="12.75" thickBot="1" x14ac:dyDescent="0.25">
      <c r="A69" s="1" t="s">
        <v>18</v>
      </c>
      <c r="C69" s="11"/>
      <c r="D69" s="11"/>
      <c r="E69" s="11"/>
    </row>
    <row r="70" spans="1:5" x14ac:dyDescent="0.2">
      <c r="A70" s="7" t="s">
        <v>19</v>
      </c>
      <c r="B70" s="14" t="s">
        <v>20</v>
      </c>
      <c r="C70" s="35" t="s">
        <v>47</v>
      </c>
      <c r="D70" s="37"/>
      <c r="E70" s="38"/>
    </row>
    <row r="71" spans="1:5" x14ac:dyDescent="0.2">
      <c r="A71" s="8" t="s">
        <v>19</v>
      </c>
      <c r="B71" s="15">
        <v>0</v>
      </c>
      <c r="C71" s="36">
        <f>B71/48</f>
        <v>0</v>
      </c>
      <c r="D71" s="39"/>
      <c r="E71" s="40"/>
    </row>
    <row r="72" spans="1:5" x14ac:dyDescent="0.2">
      <c r="A72" s="26" t="s">
        <v>21</v>
      </c>
      <c r="D72" s="39"/>
      <c r="E72" s="40"/>
    </row>
    <row r="73" spans="1:5" x14ac:dyDescent="0.2">
      <c r="A73" s="26"/>
      <c r="D73" s="39"/>
      <c r="E73" s="40"/>
    </row>
    <row r="74" spans="1:5" x14ac:dyDescent="0.2">
      <c r="A74" s="1" t="s">
        <v>64</v>
      </c>
      <c r="C74" s="11"/>
      <c r="D74" s="41" t="s">
        <v>24</v>
      </c>
      <c r="E74" s="42"/>
    </row>
    <row r="75" spans="1:5" ht="12.75" thickBot="1" x14ac:dyDescent="0.25">
      <c r="A75" s="7"/>
      <c r="B75" s="14" t="s">
        <v>67</v>
      </c>
      <c r="C75" s="35" t="s">
        <v>66</v>
      </c>
      <c r="D75" s="43" t="s">
        <v>25</v>
      </c>
      <c r="E75" s="44"/>
    </row>
    <row r="76" spans="1:5" ht="25.5" customHeight="1" x14ac:dyDescent="0.2">
      <c r="A76" s="51" t="s">
        <v>65</v>
      </c>
      <c r="B76" s="53"/>
      <c r="C76" s="52">
        <f>IF(B76="Ja",14400,0)</f>
        <v>0</v>
      </c>
    </row>
    <row r="77" spans="1:5" x14ac:dyDescent="0.2">
      <c r="A77" s="13"/>
      <c r="B77" s="12"/>
    </row>
    <row r="78" spans="1:5" x14ac:dyDescent="0.2">
      <c r="A78" s="1" t="s">
        <v>22</v>
      </c>
      <c r="B78" s="3" t="s">
        <v>23</v>
      </c>
    </row>
    <row r="79" spans="1:5" x14ac:dyDescent="0.2">
      <c r="A79" s="1"/>
      <c r="B79" s="6">
        <f>((E55+E61+E67)/48)+C71</f>
        <v>0</v>
      </c>
    </row>
    <row r="81" spans="1:4" x14ac:dyDescent="0.2">
      <c r="A81" s="1" t="s">
        <v>26</v>
      </c>
      <c r="B81" s="3" t="s">
        <v>48</v>
      </c>
      <c r="C81" s="3" t="s">
        <v>34</v>
      </c>
      <c r="D81" s="3" t="s">
        <v>27</v>
      </c>
    </row>
    <row r="82" spans="1:4" x14ac:dyDescent="0.2">
      <c r="A82" s="1"/>
      <c r="B82" s="6">
        <f>B79*48</f>
        <v>0</v>
      </c>
      <c r="C82" s="6">
        <f>'Optionele verlenging 2x 1 jaar'!B77*2</f>
        <v>0</v>
      </c>
      <c r="D82" s="6">
        <f>(B82+C82)-C76</f>
        <v>0</v>
      </c>
    </row>
    <row r="83" spans="1:4" x14ac:dyDescent="0.2">
      <c r="B83" s="20"/>
    </row>
  </sheetData>
  <mergeCells count="79">
    <mergeCell ref="B47:C47"/>
    <mergeCell ref="B48:C48"/>
    <mergeCell ref="D48:E48"/>
    <mergeCell ref="B49:C49"/>
    <mergeCell ref="B50:C50"/>
    <mergeCell ref="D50:E50"/>
    <mergeCell ref="B43:C43"/>
    <mergeCell ref="B44:C44"/>
    <mergeCell ref="D44:E44"/>
    <mergeCell ref="B45:C45"/>
    <mergeCell ref="B46:C46"/>
    <mergeCell ref="D46:E46"/>
    <mergeCell ref="B40:C40"/>
    <mergeCell ref="D40:E40"/>
    <mergeCell ref="B41:C41"/>
    <mergeCell ref="B42:C42"/>
    <mergeCell ref="D42:E42"/>
    <mergeCell ref="D14:E14"/>
    <mergeCell ref="D18:E18"/>
    <mergeCell ref="B15:C15"/>
    <mergeCell ref="B16:C16"/>
    <mergeCell ref="D16:E16"/>
    <mergeCell ref="D8:E8"/>
    <mergeCell ref="B9:C9"/>
    <mergeCell ref="B10:C10"/>
    <mergeCell ref="D10:E10"/>
    <mergeCell ref="D12:E12"/>
    <mergeCell ref="D4:E4"/>
    <mergeCell ref="B5:C5"/>
    <mergeCell ref="B6:C6"/>
    <mergeCell ref="D6:E6"/>
    <mergeCell ref="B7:C7"/>
    <mergeCell ref="B25:C25"/>
    <mergeCell ref="B26:C26"/>
    <mergeCell ref="D26:E26"/>
    <mergeCell ref="B31:C31"/>
    <mergeCell ref="B32:C32"/>
    <mergeCell ref="D32:E32"/>
    <mergeCell ref="B30:C30"/>
    <mergeCell ref="D30:E30"/>
    <mergeCell ref="D28:E28"/>
    <mergeCell ref="B27:C27"/>
    <mergeCell ref="B28:C28"/>
    <mergeCell ref="B29:C29"/>
    <mergeCell ref="B53:C53"/>
    <mergeCell ref="B54:C54"/>
    <mergeCell ref="D54:E54"/>
    <mergeCell ref="B33:C33"/>
    <mergeCell ref="B34:C34"/>
    <mergeCell ref="D34:E34"/>
    <mergeCell ref="B36:C36"/>
    <mergeCell ref="D36:E36"/>
    <mergeCell ref="B37:C37"/>
    <mergeCell ref="B38:C38"/>
    <mergeCell ref="D38:E38"/>
    <mergeCell ref="D52:E52"/>
    <mergeCell ref="B52:C52"/>
    <mergeCell ref="B51:C51"/>
    <mergeCell ref="B35:C35"/>
    <mergeCell ref="B39:C39"/>
    <mergeCell ref="B2:C2"/>
    <mergeCell ref="B13:C13"/>
    <mergeCell ref="B14:C14"/>
    <mergeCell ref="B11:C11"/>
    <mergeCell ref="B12:C12"/>
    <mergeCell ref="B3:C3"/>
    <mergeCell ref="B4:C4"/>
    <mergeCell ref="B8:C8"/>
    <mergeCell ref="B23:C23"/>
    <mergeCell ref="B24:C24"/>
    <mergeCell ref="B17:C17"/>
    <mergeCell ref="B18:C18"/>
    <mergeCell ref="D24:E24"/>
    <mergeCell ref="B21:C21"/>
    <mergeCell ref="B22:C22"/>
    <mergeCell ref="D22:E22"/>
    <mergeCell ref="B20:C20"/>
    <mergeCell ref="D20:E20"/>
    <mergeCell ref="B19:C19"/>
  </mergeCells>
  <dataValidations count="1">
    <dataValidation type="list" allowBlank="1" showInputMessage="1" showErrorMessage="1" sqref="B76" xr:uid="{03F44B40-0200-4BD3-A06D-FE993F83917F}">
      <formula1>"Ja, Nee"</formula1>
    </dataValidation>
  </dataValidations>
  <printOptions horizontalCentered="1"/>
  <pageMargins left="0.70866141732283472" right="0.70866141732283472" top="0.5184375" bottom="0.74803149606299213" header="0.31496062992125984" footer="0.31496062992125984"/>
  <pageSetup paperSize="9" scale="52" orientation="landscape" r:id="rId1"/>
  <headerFooter>
    <oddHeader>&amp;LPrijzenblad NUOVO</oddHead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14776-BFC3-4250-B557-D6C355CCCF67}">
  <sheetPr>
    <pageSetUpPr fitToPage="1"/>
  </sheetPr>
  <dimension ref="A1:F78"/>
  <sheetViews>
    <sheetView view="pageLayout" topLeftCell="A42" zoomScaleNormal="100" workbookViewId="0">
      <selection activeCell="C74" sqref="C74"/>
    </sheetView>
  </sheetViews>
  <sheetFormatPr defaultColWidth="9.140625" defaultRowHeight="12" x14ac:dyDescent="0.2"/>
  <cols>
    <col min="1" max="1" width="54.85546875" style="2" customWidth="1"/>
    <col min="2" max="2" width="18.140625" style="2" bestFit="1" customWidth="1"/>
    <col min="3" max="3" width="23.5703125" style="2" customWidth="1"/>
    <col min="4" max="4" width="25.5703125" style="2" bestFit="1" customWidth="1"/>
    <col min="5" max="5" width="18.85546875" style="2" bestFit="1" customWidth="1"/>
    <col min="6" max="6" width="23.140625" style="2" bestFit="1" customWidth="1"/>
    <col min="7" max="7" width="18.85546875" style="2" bestFit="1" customWidth="1"/>
    <col min="8" max="8" width="14.7109375" style="2" bestFit="1" customWidth="1"/>
    <col min="9" max="16384" width="9.140625" style="2"/>
  </cols>
  <sheetData>
    <row r="1" spans="1:5" x14ac:dyDescent="0.2">
      <c r="A1" s="1" t="s">
        <v>0</v>
      </c>
    </row>
    <row r="2" spans="1:5" ht="15" x14ac:dyDescent="0.25">
      <c r="A2" s="22" t="s">
        <v>1</v>
      </c>
      <c r="B2" s="49" t="s">
        <v>2</v>
      </c>
      <c r="C2" s="50"/>
      <c r="D2" s="3" t="s">
        <v>28</v>
      </c>
      <c r="E2" s="3" t="s">
        <v>29</v>
      </c>
    </row>
    <row r="3" spans="1:5" x14ac:dyDescent="0.2">
      <c r="A3" s="17" t="s">
        <v>41</v>
      </c>
      <c r="B3" s="45">
        <v>2</v>
      </c>
      <c r="C3" s="46"/>
      <c r="D3" s="16">
        <v>0</v>
      </c>
      <c r="E3" s="4">
        <f>(B3*D3)*12</f>
        <v>0</v>
      </c>
    </row>
    <row r="4" spans="1:5" x14ac:dyDescent="0.2">
      <c r="A4" s="5"/>
      <c r="B4" s="47"/>
      <c r="C4" s="48"/>
      <c r="D4" s="47"/>
      <c r="E4" s="48"/>
    </row>
    <row r="5" spans="1:5" x14ac:dyDescent="0.2">
      <c r="A5" s="17" t="s">
        <v>36</v>
      </c>
      <c r="B5" s="45">
        <v>1</v>
      </c>
      <c r="C5" s="46"/>
      <c r="D5" s="16">
        <v>0</v>
      </c>
      <c r="E5" s="4">
        <f>(B5*D5)*12</f>
        <v>0</v>
      </c>
    </row>
    <row r="6" spans="1:5" x14ac:dyDescent="0.2">
      <c r="A6" s="5"/>
      <c r="B6" s="47"/>
      <c r="C6" s="48"/>
      <c r="D6" s="47"/>
      <c r="E6" s="48"/>
    </row>
    <row r="7" spans="1:5" x14ac:dyDescent="0.2">
      <c r="A7" s="17" t="s">
        <v>54</v>
      </c>
      <c r="B7" s="45">
        <v>1</v>
      </c>
      <c r="C7" s="46"/>
      <c r="D7" s="16">
        <v>0</v>
      </c>
      <c r="E7" s="4">
        <f>(B7*D7)*12</f>
        <v>0</v>
      </c>
    </row>
    <row r="8" spans="1:5" x14ac:dyDescent="0.2">
      <c r="A8" s="5"/>
      <c r="B8" s="47"/>
      <c r="C8" s="48"/>
      <c r="D8" s="47"/>
      <c r="E8" s="48"/>
    </row>
    <row r="9" spans="1:5" x14ac:dyDescent="0.2">
      <c r="A9" s="17" t="s">
        <v>55</v>
      </c>
      <c r="B9" s="45">
        <v>1</v>
      </c>
      <c r="C9" s="46"/>
      <c r="D9" s="16">
        <v>0</v>
      </c>
      <c r="E9" s="4">
        <f>(B9*D9)*12</f>
        <v>0</v>
      </c>
    </row>
    <row r="10" spans="1:5" x14ac:dyDescent="0.2">
      <c r="A10" s="5"/>
      <c r="B10" s="47"/>
      <c r="C10" s="48"/>
      <c r="D10" s="47"/>
      <c r="E10" s="48"/>
    </row>
    <row r="11" spans="1:5" x14ac:dyDescent="0.2">
      <c r="A11" s="17" t="s">
        <v>39</v>
      </c>
      <c r="B11" s="45">
        <v>14</v>
      </c>
      <c r="C11" s="46"/>
      <c r="D11" s="16">
        <v>0</v>
      </c>
      <c r="E11" s="4">
        <f>(B11*D11)*12</f>
        <v>0</v>
      </c>
    </row>
    <row r="12" spans="1:5" x14ac:dyDescent="0.2">
      <c r="A12" s="5"/>
      <c r="B12" s="47"/>
      <c r="C12" s="48"/>
      <c r="D12" s="47"/>
      <c r="E12" s="48"/>
    </row>
    <row r="13" spans="1:5" x14ac:dyDescent="0.2">
      <c r="A13" s="17" t="s">
        <v>3</v>
      </c>
      <c r="B13" s="45">
        <v>1</v>
      </c>
      <c r="C13" s="46"/>
      <c r="D13" s="16">
        <v>0</v>
      </c>
      <c r="E13" s="4">
        <f>(B13*D13)*12</f>
        <v>0</v>
      </c>
    </row>
    <row r="14" spans="1:5" x14ac:dyDescent="0.2">
      <c r="A14" s="5"/>
      <c r="B14" s="47"/>
      <c r="C14" s="48"/>
      <c r="D14" s="47"/>
      <c r="E14" s="48"/>
    </row>
    <row r="15" spans="1:5" x14ac:dyDescent="0.2">
      <c r="A15" s="17" t="s">
        <v>4</v>
      </c>
      <c r="B15" s="45">
        <v>1</v>
      </c>
      <c r="C15" s="46"/>
      <c r="D15" s="16">
        <v>0</v>
      </c>
      <c r="E15" s="4">
        <f>(B15*D15)*12</f>
        <v>0</v>
      </c>
    </row>
    <row r="16" spans="1:5" x14ac:dyDescent="0.2">
      <c r="A16" s="5"/>
      <c r="B16" s="47"/>
      <c r="C16" s="48"/>
      <c r="D16" s="47"/>
      <c r="E16" s="48"/>
    </row>
    <row r="17" spans="1:5" x14ac:dyDescent="0.2">
      <c r="A17" s="17" t="s">
        <v>5</v>
      </c>
      <c r="B17" s="45">
        <v>1</v>
      </c>
      <c r="C17" s="46"/>
      <c r="D17" s="16">
        <v>0</v>
      </c>
      <c r="E17" s="4">
        <f>(B17*D17)*12</f>
        <v>0</v>
      </c>
    </row>
    <row r="18" spans="1:5" x14ac:dyDescent="0.2">
      <c r="A18" s="5"/>
      <c r="B18" s="47"/>
      <c r="C18" s="48"/>
      <c r="D18" s="47"/>
      <c r="E18" s="48"/>
    </row>
    <row r="19" spans="1:5" x14ac:dyDescent="0.2">
      <c r="A19" s="17" t="s">
        <v>56</v>
      </c>
      <c r="B19" s="45">
        <v>1</v>
      </c>
      <c r="C19" s="46"/>
      <c r="D19" s="16">
        <v>0</v>
      </c>
      <c r="E19" s="4">
        <f>(B19*D19)*12</f>
        <v>0</v>
      </c>
    </row>
    <row r="20" spans="1:5" x14ac:dyDescent="0.2">
      <c r="A20" s="5"/>
      <c r="B20" s="47"/>
      <c r="C20" s="48"/>
      <c r="D20" s="47"/>
      <c r="E20" s="48"/>
    </row>
    <row r="21" spans="1:5" x14ac:dyDescent="0.2">
      <c r="A21" s="17" t="s">
        <v>54</v>
      </c>
      <c r="B21" s="45">
        <v>1</v>
      </c>
      <c r="C21" s="46"/>
      <c r="D21" s="16">
        <v>0</v>
      </c>
      <c r="E21" s="4">
        <f>(B21*D21)*12</f>
        <v>0</v>
      </c>
    </row>
    <row r="22" spans="1:5" x14ac:dyDescent="0.2">
      <c r="A22" s="5"/>
      <c r="B22" s="47"/>
      <c r="C22" s="48"/>
      <c r="D22" s="47"/>
      <c r="E22" s="48"/>
    </row>
    <row r="23" spans="1:5" x14ac:dyDescent="0.2">
      <c r="A23" s="17" t="s">
        <v>40</v>
      </c>
      <c r="B23" s="45">
        <v>50</v>
      </c>
      <c r="C23" s="46"/>
      <c r="D23" s="16">
        <v>0</v>
      </c>
      <c r="E23" s="4">
        <f>(B23*D23)*12</f>
        <v>0</v>
      </c>
    </row>
    <row r="24" spans="1:5" x14ac:dyDescent="0.2">
      <c r="A24" s="5"/>
      <c r="B24" s="47"/>
      <c r="C24" s="48"/>
      <c r="D24" s="47"/>
      <c r="E24" s="48"/>
    </row>
    <row r="25" spans="1:5" x14ac:dyDescent="0.2">
      <c r="A25" s="17" t="s">
        <v>38</v>
      </c>
      <c r="B25" s="45">
        <v>1</v>
      </c>
      <c r="C25" s="46"/>
      <c r="D25" s="16">
        <v>0</v>
      </c>
      <c r="E25" s="4">
        <f>(B25*D25)*12</f>
        <v>0</v>
      </c>
    </row>
    <row r="26" spans="1:5" x14ac:dyDescent="0.2">
      <c r="A26" s="5"/>
      <c r="B26" s="47"/>
      <c r="C26" s="48"/>
      <c r="D26" s="47"/>
      <c r="E26" s="48"/>
    </row>
    <row r="27" spans="1:5" x14ac:dyDescent="0.2">
      <c r="A27" s="17" t="s">
        <v>37</v>
      </c>
      <c r="B27" s="45">
        <v>1</v>
      </c>
      <c r="C27" s="46"/>
      <c r="D27" s="16">
        <v>0</v>
      </c>
      <c r="E27" s="4">
        <f>(B27*D27)*12</f>
        <v>0</v>
      </c>
    </row>
    <row r="28" spans="1:5" x14ac:dyDescent="0.2">
      <c r="A28" s="5"/>
      <c r="B28" s="47"/>
      <c r="C28" s="48"/>
      <c r="D28" s="47"/>
      <c r="E28" s="48"/>
    </row>
    <row r="29" spans="1:5" x14ac:dyDescent="0.2">
      <c r="A29" s="17" t="s">
        <v>36</v>
      </c>
      <c r="B29" s="45">
        <v>1</v>
      </c>
      <c r="C29" s="46"/>
      <c r="D29" s="16">
        <v>0</v>
      </c>
      <c r="E29" s="4">
        <f>(B29*D29)*12</f>
        <v>0</v>
      </c>
    </row>
    <row r="30" spans="1:5" x14ac:dyDescent="0.2">
      <c r="A30" s="5"/>
      <c r="B30" s="47"/>
      <c r="C30" s="48"/>
      <c r="D30" s="47"/>
      <c r="E30" s="48"/>
    </row>
    <row r="31" spans="1:5" x14ac:dyDescent="0.2">
      <c r="A31" s="17" t="s">
        <v>56</v>
      </c>
      <c r="B31" s="45">
        <v>1</v>
      </c>
      <c r="C31" s="46"/>
      <c r="D31" s="16">
        <v>0</v>
      </c>
      <c r="E31" s="4">
        <f>(B31*D31)*12</f>
        <v>0</v>
      </c>
    </row>
    <row r="32" spans="1:5" x14ac:dyDescent="0.2">
      <c r="A32" s="5"/>
      <c r="B32" s="47"/>
      <c r="C32" s="48"/>
      <c r="D32" s="47"/>
      <c r="E32" s="48"/>
    </row>
    <row r="33" spans="1:5" x14ac:dyDescent="0.2">
      <c r="A33" s="17" t="s">
        <v>54</v>
      </c>
      <c r="B33" s="45">
        <v>1</v>
      </c>
      <c r="C33" s="46"/>
      <c r="D33" s="16">
        <v>0</v>
      </c>
      <c r="E33" s="4">
        <f>(B33*D33)*12</f>
        <v>0</v>
      </c>
    </row>
    <row r="34" spans="1:5" x14ac:dyDescent="0.2">
      <c r="A34" s="5"/>
      <c r="B34" s="47"/>
      <c r="C34" s="48"/>
      <c r="D34" s="47"/>
      <c r="E34" s="48"/>
    </row>
    <row r="35" spans="1:5" x14ac:dyDescent="0.2">
      <c r="A35" s="17" t="s">
        <v>42</v>
      </c>
      <c r="B35" s="45">
        <v>7</v>
      </c>
      <c r="C35" s="46"/>
      <c r="D35" s="16">
        <v>0</v>
      </c>
      <c r="E35" s="4">
        <f>(B35*D35)*12</f>
        <v>0</v>
      </c>
    </row>
    <row r="36" spans="1:5" x14ac:dyDescent="0.2">
      <c r="A36" s="5"/>
      <c r="B36" s="47"/>
      <c r="C36" s="48"/>
      <c r="D36" s="47"/>
      <c r="E36" s="48"/>
    </row>
    <row r="37" spans="1:5" x14ac:dyDescent="0.2">
      <c r="A37" s="17" t="s">
        <v>38</v>
      </c>
      <c r="B37" s="45">
        <v>1</v>
      </c>
      <c r="C37" s="46"/>
      <c r="D37" s="16">
        <v>0</v>
      </c>
      <c r="E37" s="4">
        <f>(B37*D37)*12</f>
        <v>0</v>
      </c>
    </row>
    <row r="38" spans="1:5" x14ac:dyDescent="0.2">
      <c r="A38" s="5"/>
      <c r="B38" s="47"/>
      <c r="C38" s="48"/>
      <c r="D38" s="47"/>
      <c r="E38" s="48"/>
    </row>
    <row r="39" spans="1:5" x14ac:dyDescent="0.2">
      <c r="A39" s="17" t="s">
        <v>37</v>
      </c>
      <c r="B39" s="45">
        <v>1</v>
      </c>
      <c r="C39" s="46"/>
      <c r="D39" s="16">
        <v>0</v>
      </c>
      <c r="E39" s="4">
        <f>(B39*D39)*12</f>
        <v>0</v>
      </c>
    </row>
    <row r="40" spans="1:5" x14ac:dyDescent="0.2">
      <c r="A40" s="5"/>
      <c r="B40" s="47"/>
      <c r="C40" s="48"/>
      <c r="D40" s="47"/>
      <c r="E40" s="48"/>
    </row>
    <row r="41" spans="1:5" x14ac:dyDescent="0.2">
      <c r="A41" s="17" t="s">
        <v>36</v>
      </c>
      <c r="B41" s="45">
        <v>1</v>
      </c>
      <c r="C41" s="46"/>
      <c r="D41" s="16">
        <v>0</v>
      </c>
      <c r="E41" s="4">
        <f>(B41*D41)*12</f>
        <v>0</v>
      </c>
    </row>
    <row r="42" spans="1:5" x14ac:dyDescent="0.2">
      <c r="A42" s="5"/>
      <c r="B42" s="47"/>
      <c r="C42" s="48"/>
      <c r="D42" s="47"/>
      <c r="E42" s="48"/>
    </row>
    <row r="43" spans="1:5" x14ac:dyDescent="0.2">
      <c r="A43" s="17" t="s">
        <v>56</v>
      </c>
      <c r="B43" s="45">
        <v>1</v>
      </c>
      <c r="C43" s="46"/>
      <c r="D43" s="16">
        <v>0</v>
      </c>
      <c r="E43" s="4">
        <f>(B43*D43)*12</f>
        <v>0</v>
      </c>
    </row>
    <row r="44" spans="1:5" x14ac:dyDescent="0.2">
      <c r="A44" s="5"/>
      <c r="B44" s="47"/>
      <c r="C44" s="48"/>
      <c r="D44" s="47"/>
      <c r="E44" s="48"/>
    </row>
    <row r="45" spans="1:5" x14ac:dyDescent="0.2">
      <c r="A45" s="17" t="s">
        <v>54</v>
      </c>
      <c r="B45" s="45">
        <v>1</v>
      </c>
      <c r="C45" s="46"/>
      <c r="D45" s="16">
        <v>0</v>
      </c>
      <c r="E45" s="4">
        <f>(B45*D45)*12</f>
        <v>0</v>
      </c>
    </row>
    <row r="46" spans="1:5" x14ac:dyDescent="0.2">
      <c r="A46" s="5"/>
      <c r="B46" s="47"/>
      <c r="C46" s="48"/>
      <c r="D46" s="47"/>
      <c r="E46" s="48"/>
    </row>
    <row r="47" spans="1:5" x14ac:dyDescent="0.2">
      <c r="A47" s="17" t="s">
        <v>57</v>
      </c>
      <c r="B47" s="45">
        <v>1</v>
      </c>
      <c r="C47" s="46"/>
      <c r="D47" s="16">
        <v>0</v>
      </c>
      <c r="E47" s="4">
        <f>(B47*D47)*72</f>
        <v>0</v>
      </c>
    </row>
    <row r="48" spans="1:5" x14ac:dyDescent="0.2">
      <c r="A48" s="5"/>
      <c r="B48" s="47"/>
      <c r="C48" s="48"/>
      <c r="D48" s="47"/>
      <c r="E48" s="48"/>
    </row>
    <row r="49" spans="1:6" x14ac:dyDescent="0.2">
      <c r="A49" s="17" t="s">
        <v>35</v>
      </c>
      <c r="B49" s="45">
        <v>1</v>
      </c>
      <c r="C49" s="46"/>
      <c r="D49" s="16">
        <v>0</v>
      </c>
      <c r="E49" s="4">
        <f>(B49*D49)*72</f>
        <v>0</v>
      </c>
    </row>
    <row r="50" spans="1:6" x14ac:dyDescent="0.2">
      <c r="A50" s="5"/>
      <c r="B50" s="47"/>
      <c r="C50" s="48"/>
      <c r="D50" s="47"/>
      <c r="E50" s="48"/>
    </row>
    <row r="51" spans="1:6" x14ac:dyDescent="0.2">
      <c r="A51" s="17" t="s">
        <v>58</v>
      </c>
      <c r="B51" s="45">
        <v>4</v>
      </c>
      <c r="C51" s="46"/>
      <c r="D51" s="16">
        <v>0</v>
      </c>
      <c r="E51" s="4">
        <f>(B51*D51)*12</f>
        <v>0</v>
      </c>
    </row>
    <row r="52" spans="1:6" x14ac:dyDescent="0.2">
      <c r="A52" s="5"/>
      <c r="B52" s="47"/>
      <c r="C52" s="48"/>
      <c r="D52" s="47"/>
      <c r="E52" s="48"/>
    </row>
    <row r="53" spans="1:6" x14ac:dyDescent="0.2">
      <c r="A53" s="17" t="s">
        <v>35</v>
      </c>
      <c r="B53" s="45">
        <v>1</v>
      </c>
      <c r="C53" s="46"/>
      <c r="D53" s="16">
        <v>0</v>
      </c>
      <c r="E53" s="4">
        <f>(B53*D53)*12</f>
        <v>0</v>
      </c>
    </row>
    <row r="54" spans="1:6" x14ac:dyDescent="0.2">
      <c r="A54" s="5"/>
      <c r="B54" s="47"/>
      <c r="C54" s="48"/>
      <c r="D54" s="47"/>
      <c r="E54" s="48"/>
    </row>
    <row r="55" spans="1:6" x14ac:dyDescent="0.2">
      <c r="C55" s="21" t="s">
        <v>6</v>
      </c>
      <c r="E55" s="6">
        <f>SUM(E53,E51,E45,E43,E41,E39,E37,E35,E33,E31,E29,E27,E25,E23,E21,E19,E17,E15,E13,E11,E9,E7,E5,E3)</f>
        <v>0</v>
      </c>
      <c r="F55" s="12"/>
    </row>
    <row r="57" spans="1:6" x14ac:dyDescent="0.2">
      <c r="A57" s="1" t="s">
        <v>7</v>
      </c>
      <c r="C57" s="11"/>
      <c r="D57" s="11"/>
    </row>
    <row r="58" spans="1:6" x14ac:dyDescent="0.2">
      <c r="A58" s="27"/>
      <c r="B58" s="28" t="s">
        <v>8</v>
      </c>
      <c r="C58" s="29" t="s">
        <v>30</v>
      </c>
      <c r="D58" s="29" t="s">
        <v>10</v>
      </c>
      <c r="E58" s="28" t="s">
        <v>31</v>
      </c>
    </row>
    <row r="59" spans="1:6" x14ac:dyDescent="0.2">
      <c r="A59" s="8" t="s">
        <v>59</v>
      </c>
      <c r="B59" s="30">
        <v>78</v>
      </c>
      <c r="C59" s="31">
        <v>0</v>
      </c>
      <c r="D59" s="31">
        <v>0</v>
      </c>
      <c r="E59" s="32">
        <f>((B59*C59)*12)+(D59*1)</f>
        <v>0</v>
      </c>
    </row>
    <row r="60" spans="1:6" x14ac:dyDescent="0.2">
      <c r="A60" s="8" t="s">
        <v>61</v>
      </c>
      <c r="B60" s="30">
        <v>1</v>
      </c>
      <c r="C60" s="31">
        <v>0</v>
      </c>
      <c r="D60" s="31">
        <v>0</v>
      </c>
      <c r="E60" s="32">
        <f>((B60*C60)*12)+(D60*1)</f>
        <v>0</v>
      </c>
    </row>
    <row r="61" spans="1:6" x14ac:dyDescent="0.2">
      <c r="A61" s="33"/>
      <c r="C61" s="11"/>
      <c r="D61" s="11" t="s">
        <v>6</v>
      </c>
      <c r="E61" s="34">
        <f>SUM(E59:E59)</f>
        <v>0</v>
      </c>
    </row>
    <row r="62" spans="1:6" x14ac:dyDescent="0.2">
      <c r="A62" s="1" t="s">
        <v>60</v>
      </c>
      <c r="C62" s="11"/>
      <c r="D62" s="11"/>
    </row>
    <row r="63" spans="1:6" x14ac:dyDescent="0.2">
      <c r="A63" s="27"/>
      <c r="B63" s="28" t="s">
        <v>8</v>
      </c>
      <c r="C63" s="28"/>
      <c r="D63" s="29" t="s">
        <v>63</v>
      </c>
      <c r="E63" s="28" t="s">
        <v>31</v>
      </c>
    </row>
    <row r="64" spans="1:6" x14ac:dyDescent="0.2">
      <c r="A64" s="8" t="s">
        <v>62</v>
      </c>
      <c r="B64" s="30">
        <v>1</v>
      </c>
      <c r="C64" s="11"/>
      <c r="D64" s="31">
        <v>0</v>
      </c>
      <c r="E64" s="32">
        <f>D64*12</f>
        <v>0</v>
      </c>
    </row>
    <row r="65" spans="1:6" x14ac:dyDescent="0.2">
      <c r="A65" s="33"/>
      <c r="C65" s="11"/>
      <c r="D65" s="11" t="s">
        <v>6</v>
      </c>
      <c r="E65" s="34">
        <f>SUM(E64:E64)</f>
        <v>0</v>
      </c>
    </row>
    <row r="66" spans="1:6" x14ac:dyDescent="0.2">
      <c r="A66" s="1" t="s">
        <v>11</v>
      </c>
    </row>
    <row r="67" spans="1:6" x14ac:dyDescent="0.2">
      <c r="A67" s="7" t="s">
        <v>12</v>
      </c>
      <c r="B67" s="3" t="s">
        <v>13</v>
      </c>
      <c r="C67" s="3" t="s">
        <v>14</v>
      </c>
      <c r="D67" s="3" t="s">
        <v>15</v>
      </c>
      <c r="E67" s="3" t="s">
        <v>32</v>
      </c>
    </row>
    <row r="68" spans="1:6" x14ac:dyDescent="0.2">
      <c r="A68" s="8" t="s">
        <v>16</v>
      </c>
      <c r="B68" s="18">
        <v>400000</v>
      </c>
      <c r="C68" s="25">
        <v>0</v>
      </c>
      <c r="D68" s="9">
        <f>B68*C68</f>
        <v>0</v>
      </c>
      <c r="E68" s="9">
        <f>D68*12</f>
        <v>0</v>
      </c>
    </row>
    <row r="69" spans="1:6" x14ac:dyDescent="0.2">
      <c r="A69" s="10" t="s">
        <v>17</v>
      </c>
      <c r="B69" s="19">
        <v>200000</v>
      </c>
      <c r="C69" s="25">
        <v>0</v>
      </c>
      <c r="D69" s="4">
        <f>B69*C69</f>
        <v>0</v>
      </c>
      <c r="E69" s="4">
        <f>D69*12</f>
        <v>0</v>
      </c>
    </row>
    <row r="70" spans="1:6" x14ac:dyDescent="0.2">
      <c r="C70" s="11" t="s">
        <v>6</v>
      </c>
      <c r="D70" s="6">
        <f>SUM(D68:D69)</f>
        <v>0</v>
      </c>
      <c r="E70" s="6">
        <f>SUM(E68:E69)</f>
        <v>0</v>
      </c>
    </row>
    <row r="71" spans="1:6" x14ac:dyDescent="0.2">
      <c r="C71" s="11"/>
      <c r="D71" s="23"/>
      <c r="E71" s="24"/>
      <c r="F71" s="24"/>
    </row>
    <row r="72" spans="1:6" x14ac:dyDescent="0.2">
      <c r="A72" s="13"/>
      <c r="B72" s="12"/>
    </row>
    <row r="73" spans="1:6" x14ac:dyDescent="0.2">
      <c r="A73" s="1" t="s">
        <v>22</v>
      </c>
      <c r="B73" s="3" t="s">
        <v>23</v>
      </c>
      <c r="D73" s="3" t="s">
        <v>49</v>
      </c>
      <c r="E73" s="3"/>
    </row>
    <row r="74" spans="1:6" x14ac:dyDescent="0.2">
      <c r="A74" s="1"/>
      <c r="B74" s="6">
        <f>((E55+E61+E65+E70)/12)</f>
        <v>0</v>
      </c>
      <c r="D74" s="17" t="s">
        <v>53</v>
      </c>
      <c r="E74" s="16">
        <v>0</v>
      </c>
    </row>
    <row r="75" spans="1:6" x14ac:dyDescent="0.2">
      <c r="D75" s="17" t="s">
        <v>50</v>
      </c>
      <c r="E75" s="16">
        <v>0</v>
      </c>
    </row>
    <row r="76" spans="1:6" x14ac:dyDescent="0.2">
      <c r="A76" s="1" t="s">
        <v>26</v>
      </c>
      <c r="B76" s="3" t="s">
        <v>33</v>
      </c>
      <c r="D76" s="17" t="s">
        <v>51</v>
      </c>
      <c r="E76" s="16">
        <v>0</v>
      </c>
    </row>
    <row r="77" spans="1:6" x14ac:dyDescent="0.2">
      <c r="A77" s="1"/>
      <c r="B77" s="6">
        <f>B74*12</f>
        <v>0</v>
      </c>
      <c r="D77" s="17" t="s">
        <v>52</v>
      </c>
      <c r="E77" s="16">
        <v>0</v>
      </c>
    </row>
    <row r="78" spans="1:6" x14ac:dyDescent="0.2">
      <c r="B78" s="20"/>
    </row>
  </sheetData>
  <mergeCells count="79">
    <mergeCell ref="B47:C47"/>
    <mergeCell ref="B48:C48"/>
    <mergeCell ref="D48:E48"/>
    <mergeCell ref="B49:C49"/>
    <mergeCell ref="B50:C50"/>
    <mergeCell ref="D50:E50"/>
    <mergeCell ref="B51:C51"/>
    <mergeCell ref="B52:C52"/>
    <mergeCell ref="D52:E52"/>
    <mergeCell ref="B53:C53"/>
    <mergeCell ref="B54:C54"/>
    <mergeCell ref="D54:E54"/>
    <mergeCell ref="B43:C43"/>
    <mergeCell ref="B44:C44"/>
    <mergeCell ref="D44:E44"/>
    <mergeCell ref="B45:C45"/>
    <mergeCell ref="B46:C46"/>
    <mergeCell ref="D46:E46"/>
    <mergeCell ref="B41:C41"/>
    <mergeCell ref="B42:C42"/>
    <mergeCell ref="D42:E42"/>
    <mergeCell ref="D8:E8"/>
    <mergeCell ref="B20:C20"/>
    <mergeCell ref="B21:C21"/>
    <mergeCell ref="D22:E22"/>
    <mergeCell ref="D24:E24"/>
    <mergeCell ref="D20:E20"/>
    <mergeCell ref="B19:C19"/>
    <mergeCell ref="B23:C23"/>
    <mergeCell ref="B24:C24"/>
    <mergeCell ref="B38:C38"/>
    <mergeCell ref="B35:C35"/>
    <mergeCell ref="B36:C36"/>
    <mergeCell ref="D36:E36"/>
    <mergeCell ref="D4:E4"/>
    <mergeCell ref="D6:E6"/>
    <mergeCell ref="B7:C7"/>
    <mergeCell ref="B39:C39"/>
    <mergeCell ref="B40:C40"/>
    <mergeCell ref="D40:E40"/>
    <mergeCell ref="D14:E14"/>
    <mergeCell ref="B17:C17"/>
    <mergeCell ref="B18:C18"/>
    <mergeCell ref="D18:E18"/>
    <mergeCell ref="D10:E10"/>
    <mergeCell ref="D12:E12"/>
    <mergeCell ref="B15:C15"/>
    <mergeCell ref="B16:C16"/>
    <mergeCell ref="D16:E16"/>
    <mergeCell ref="B37:C37"/>
    <mergeCell ref="D38:E38"/>
    <mergeCell ref="B31:C31"/>
    <mergeCell ref="B32:C32"/>
    <mergeCell ref="D32:E32"/>
    <mergeCell ref="B33:C33"/>
    <mergeCell ref="B34:C34"/>
    <mergeCell ref="D34:E34"/>
    <mergeCell ref="B27:C27"/>
    <mergeCell ref="B28:C28"/>
    <mergeCell ref="D28:E28"/>
    <mergeCell ref="B29:C29"/>
    <mergeCell ref="B30:C30"/>
    <mergeCell ref="D30:E30"/>
    <mergeCell ref="B2:C2"/>
    <mergeCell ref="B25:C25"/>
    <mergeCell ref="B26:C26"/>
    <mergeCell ref="D26:E26"/>
    <mergeCell ref="B22:C22"/>
    <mergeCell ref="B4:C4"/>
    <mergeCell ref="B5:C5"/>
    <mergeCell ref="B9:C9"/>
    <mergeCell ref="B10:C10"/>
    <mergeCell ref="B11:C11"/>
    <mergeCell ref="B12:C12"/>
    <mergeCell ref="B13:C13"/>
    <mergeCell ref="B14:C14"/>
    <mergeCell ref="B8:C8"/>
    <mergeCell ref="B3:C3"/>
    <mergeCell ref="B6:C6"/>
  </mergeCells>
  <printOptions horizontalCentered="1"/>
  <pageMargins left="0.70866141732283472" right="0.70866141732283472" top="0.54625000000000001" bottom="0.74803149606299213" header="0.31496062992125984" footer="0.31496062992125984"/>
  <pageSetup paperSize="9" scale="56" orientation="landscape" r:id="rId1"/>
  <headerFooter>
    <oddHeader>&amp;LPrijzenblad NUOVO</oddHead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7646fc-f820-4726-8de9-a53ff0549344">
      <Terms xmlns="http://schemas.microsoft.com/office/infopath/2007/PartnerControls"/>
    </lcf76f155ced4ddcb4097134ff3c332f>
    <TaxCatchAll xmlns="9554d12a-0469-47f4-875e-7e6347a1d10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F4162BA2E0A479672D628777BD120" ma:contentTypeVersion="16" ma:contentTypeDescription="Een nieuw document maken." ma:contentTypeScope="" ma:versionID="b7849c95bcc88142933565cb8d2f824d">
  <xsd:schema xmlns:xsd="http://www.w3.org/2001/XMLSchema" xmlns:xs="http://www.w3.org/2001/XMLSchema" xmlns:p="http://schemas.microsoft.com/office/2006/metadata/properties" xmlns:ns2="0a7646fc-f820-4726-8de9-a53ff0549344" xmlns:ns3="9554d12a-0469-47f4-875e-7e6347a1d105" targetNamespace="http://schemas.microsoft.com/office/2006/metadata/properties" ma:root="true" ma:fieldsID="d6dfdf9b5cdf9be025b8960aeb80067d" ns2:_="" ns3:_="">
    <xsd:import namespace="0a7646fc-f820-4726-8de9-a53ff0549344"/>
    <xsd:import namespace="9554d12a-0469-47f4-875e-7e6347a1d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7646fc-f820-4726-8de9-a53ff0549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ec24c257-dea0-4408-b634-3864230468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54d12a-0469-47f4-875e-7e6347a1d105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caac8cc-5c3a-4953-be0d-577e2f5d4c74}" ma:internalName="TaxCatchAll" ma:showField="CatchAllData" ma:web="9554d12a-0469-47f4-875e-7e6347a1d1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BD2BDA-F60A-4183-9ED5-AEE901FE3639}">
  <ds:schemaRefs>
    <ds:schemaRef ds:uri="http://schemas.microsoft.com/office/2006/metadata/properties"/>
    <ds:schemaRef ds:uri="http://schemas.microsoft.com/office/infopath/2007/PartnerControls"/>
    <ds:schemaRef ds:uri="0a7646fc-f820-4726-8de9-a53ff0549344"/>
    <ds:schemaRef ds:uri="9554d12a-0469-47f4-875e-7e6347a1d105"/>
  </ds:schemaRefs>
</ds:datastoreItem>
</file>

<file path=customXml/itemProps2.xml><?xml version="1.0" encoding="utf-8"?>
<ds:datastoreItem xmlns:ds="http://schemas.openxmlformats.org/officeDocument/2006/customXml" ds:itemID="{CDB0D75D-8C98-4B2A-A330-568D06200A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7646fc-f820-4726-8de9-a53ff0549344"/>
    <ds:schemaRef ds:uri="9554d12a-0469-47f4-875e-7e6347a1d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AE89CC-1906-4840-846E-58B32A9C286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Huur 4 jaar</vt:lpstr>
      <vt:lpstr>Optionele verlenging 2x 1 jaar</vt:lpstr>
      <vt:lpstr>'Huur 4 jaar'!Afdrukbereik</vt:lpstr>
      <vt:lpstr>'Optionele verlenging 2x 1 jaar'!Afdrukbereik</vt:lpstr>
    </vt:vector>
  </TitlesOfParts>
  <Manager/>
  <Company>RDC Midden Brabant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Menno Reijnders</dc:creator>
  <cp:keywords/>
  <dc:description/>
  <cp:lastModifiedBy>Frank Dijkzeul | PrintScan BV</cp:lastModifiedBy>
  <cp:revision/>
  <dcterms:created xsi:type="dcterms:W3CDTF">2014-04-04T09:08:18Z</dcterms:created>
  <dcterms:modified xsi:type="dcterms:W3CDTF">2023-03-22T15:09:03Z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0x010100E8EF4162BA2E0A479672D628777BD120</vt:lpwstr>
  </property>
  <property fmtid="{D5CDD505-2E9C-101B-9397-08002B2CF9AE}" pid="3" name="MediaServiceImageTags">
    <vt:lpwstr/>
  </property>
</Properties>
</file>