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E&amp;W Installaties 2021/Nota van Inlichtingen/NvI 2/"/>
    </mc:Choice>
  </mc:AlternateContent>
  <xr:revisionPtr revIDLastSave="1757" documentId="8_{397725E6-B9DB-4221-B3C8-E72A3AB7537D}" xr6:coauthVersionLast="47" xr6:coauthVersionMax="47" xr10:uidLastSave="{237DB412-768C-4143-B499-293750463DB8}"/>
  <bookViews>
    <workbookView xWindow="22944" yWindow="0" windowWidth="23232" windowHeight="25296" activeTab="3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 a="1"/>
  <c r="C9" i="4" s="1"/>
  <c r="C6" i="4"/>
  <c r="C5" i="4"/>
  <c r="E6" i="3"/>
  <c r="C8" i="4" l="1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F5" i="5" s="1"/>
  <c r="E36" i="5"/>
  <c r="E35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5" i="5" s="1"/>
  <c r="E10" i="5"/>
  <c r="E14" i="3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E24" i="3"/>
  <c r="E23" i="3"/>
  <c r="E22" i="3"/>
  <c r="F22" i="3" s="1"/>
  <c r="E21" i="3"/>
  <c r="F21" i="3" s="1"/>
  <c r="O5" i="1" l="1"/>
  <c r="E29" i="3"/>
  <c r="E30" i="3"/>
  <c r="F24" i="3"/>
  <c r="F23" i="3"/>
  <c r="E11" i="3"/>
  <c r="E10" i="3"/>
  <c r="F25" i="3" l="1"/>
  <c r="E31" i="3"/>
  <c r="E13" i="3" l="1"/>
  <c r="E15" i="3"/>
  <c r="E16" i="3"/>
  <c r="E12" i="3"/>
  <c r="E17" i="3" l="1"/>
  <c r="C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<sst xmlns="http://schemas.openxmlformats.org/spreadsheetml/2006/main" count="1459" uniqueCount="395">
  <si>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</si>
  <si>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</si>
  <si>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</si>
  <si>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</si>
  <si>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</si>
  <si>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</si>
  <si>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</si>
  <si>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</si>
  <si>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</si>
  <si>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</si>
  <si>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</si>
  <si>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</si>
  <si>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</si>
  <si>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</si>
  <si>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</si>
  <si>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</si>
  <si>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</si>
  <si>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</si>
  <si>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</si>
  <si>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</si>
  <si>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</si>
  <si>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</si>
  <si>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</si>
  <si>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</si>
  <si>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</si>
  <si>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</si>
  <si>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</si>
  <si>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</si>
  <si>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</si>
  <si>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</si>
  <si>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</si>
  <si>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</si>
  <si>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</si>
  <si>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</si>
  <si>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</si>
  <si>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</si>
  <si>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</si>
  <si>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</si>
  <si>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</si>
  <si>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</si>
  <si>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</si>
  <si>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</si>
  <si>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</si>
  <si>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</si>
  <si>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</si>
  <si>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</si>
  <si>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</si>
  <si>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</si>
  <si>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</si>
  <si>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</si>
  <si>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</si>
  <si>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</si>
  <si>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</si>
  <si>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</si>
  <si>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MBO Utrecht - Onderhoud E&amp;W</t>
  </si>
  <si>
    <t>NL/SfB</t>
  </si>
  <si>
    <t>Element</t>
  </si>
  <si>
    <t>Eenheid</t>
  </si>
  <si>
    <t>Fabricaat</t>
  </si>
  <si>
    <t>Capaciteit</t>
  </si>
  <si>
    <t>Materiaalkosten preventief onderhoud per stuk
(All-in, exclusief btw)</t>
  </si>
  <si>
    <t>Arbeidskosten preventief onderhoud per stuk
(All-in, exclusief btw)</t>
  </si>
  <si>
    <t>523610</t>
  </si>
  <si>
    <t>Afvoerpomp</t>
  </si>
  <si>
    <t>A-1.04</t>
  </si>
  <si>
    <t>st</t>
  </si>
  <si>
    <t>Duijvelaar</t>
  </si>
  <si>
    <t>K2SA</t>
  </si>
  <si>
    <t>250 l/min</t>
  </si>
  <si>
    <t>582020</t>
  </si>
  <si>
    <t>Autonome onderstations</t>
  </si>
  <si>
    <t>RK gebouw D</t>
  </si>
  <si>
    <t>Priva</t>
  </si>
  <si>
    <t>Blue iD</t>
  </si>
  <si>
    <t>I/O</t>
  </si>
  <si>
    <t>RK gebouw E</t>
  </si>
  <si>
    <t>RKA1</t>
  </si>
  <si>
    <t>68 I/O</t>
  </si>
  <si>
    <t>RKB1</t>
  </si>
  <si>
    <t>RKC1</t>
  </si>
  <si>
    <t>RKF..</t>
  </si>
  <si>
    <t>RKH..</t>
  </si>
  <si>
    <t>531050</t>
  </si>
  <si>
    <t>Beveiliging drinkwater (bijv. keerkleppen)</t>
  </si>
  <si>
    <t>Gebouw A</t>
  </si>
  <si>
    <t>pst</t>
  </si>
  <si>
    <t>-</t>
  </si>
  <si>
    <t>Gebouw B</t>
  </si>
  <si>
    <t>Gebouw C</t>
  </si>
  <si>
    <t>Gebouw D</t>
  </si>
  <si>
    <t>Gebouw E</t>
  </si>
  <si>
    <t>Gebouw F</t>
  </si>
  <si>
    <t>1997-2022</t>
  </si>
  <si>
    <t>Gebouw G</t>
  </si>
  <si>
    <t>Gebouw H</t>
  </si>
  <si>
    <t>1992-2021</t>
  </si>
  <si>
    <t>Gebouw S</t>
  </si>
  <si>
    <t>532120</t>
  </si>
  <si>
    <t>Boiler elektrisch</t>
  </si>
  <si>
    <t>A0.12, huiskamer</t>
  </si>
  <si>
    <t>ithodaalderop</t>
  </si>
  <si>
    <t>Close-up 15</t>
  </si>
  <si>
    <t>15 l</t>
  </si>
  <si>
    <t>A3.07</t>
  </si>
  <si>
    <t>Close-up 10</t>
  </si>
  <si>
    <t>10 l</t>
  </si>
  <si>
    <t>B0.12a</t>
  </si>
  <si>
    <t>Mono 3</t>
  </si>
  <si>
    <t>150 l</t>
  </si>
  <si>
    <t>B0.15</t>
  </si>
  <si>
    <t>B0.16</t>
  </si>
  <si>
    <t>B0.29</t>
  </si>
  <si>
    <t>B2.01</t>
  </si>
  <si>
    <t>Close-in 10</t>
  </si>
  <si>
    <t>B2.05</t>
  </si>
  <si>
    <t>BV0.10</t>
  </si>
  <si>
    <t>D0.04</t>
  </si>
  <si>
    <t>80 l</t>
  </si>
  <si>
    <t>E0.17</t>
  </si>
  <si>
    <t>E1.03</t>
  </si>
  <si>
    <t>F.02.03.12</t>
  </si>
  <si>
    <t>Close-in 15</t>
  </si>
  <si>
    <t>572112</t>
  </si>
  <si>
    <t>Boxventilator</t>
  </si>
  <si>
    <t>B.03.05.03</t>
  </si>
  <si>
    <t>Helios</t>
  </si>
  <si>
    <t>GBD EC 500 A T120</t>
  </si>
  <si>
    <t>5750 m3/h</t>
  </si>
  <si>
    <t>651390</t>
  </si>
  <si>
    <t>Brandkleppen</t>
  </si>
  <si>
    <t>Trox</t>
  </si>
  <si>
    <t>Diversen</t>
  </si>
  <si>
    <t>2 st CU2 900x500
2 st CU2 1000x450
1 st CU2 1100x300
2 st CU2 1400x400
2 st CU2 1400x600
1 st CU2 1500x1000
1 st CU-LT 150x250
1 st CU-LT 250x350
3 st CU-LT 600x300
1 st CU-LT 600x400
1 st CU-LT 700x300
1 st CU-LT 700x400
1 st CU-LT 700x500
2 st CR60 200
6 st CR60 315</t>
  </si>
  <si>
    <t>1 st CU2 900x500
2 st CU2 1000x450
2 st CU2 1000x500
1 st CU2 1100x400
1 st CU2 1300x1000
2 st CU2 1500x600
1 st CU2 1500x1000
2 st CU-LT 400x150
1 st CU-LT 400x400
2 st CU-LT 500x400
1 st CU-LT 600x200
4 st CU-LT 600x250
2 st CU-LT 800x400
4 st CU-LT 800x450
3 st CR60 125
2 st CR60 160
2 st CR60 200
2 st CR60 315</t>
  </si>
  <si>
    <t>1 st CU-LT 500x150
4 st CU-LT 600x300
1 st CU2 1200x450
1 st CU2 1300x450
5 st CR60 160
2 st CR60 200</t>
  </si>
  <si>
    <t>2 st CU-LT 300x150
6 st CU-LT 500x150
1 st CU-LT 500x300
2 st CU-LT 600x250
2 st CU-LT 600x300
1 st CU-LT 800x300
1 st CU2 300x750
2 st CR60 100
1 st CR60 125
4 st CR60 160
1 st CR60 250
4 st CR60 315</t>
  </si>
  <si>
    <t>1 st CR60 100
4 st CR60 160
3 st CR60 200</t>
  </si>
  <si>
    <t>1 st CU-LT 350x100
1 st CU-LT 600x250
1 st CU-LT 600x300
1 st CU-LT 700x300
1 st CU-LT 700x350
2 st CU-LT 700x450
1 st CR60 125
1 st CR60 250</t>
  </si>
  <si>
    <t>CU-LT 600x400</t>
  </si>
  <si>
    <t>2017-2021</t>
  </si>
  <si>
    <t>651300</t>
  </si>
  <si>
    <t>Brandslanghaspels</t>
  </si>
  <si>
    <t>5 st nieuw
5 st bestaand</t>
  </si>
  <si>
    <t>- m1</t>
  </si>
  <si>
    <t>3 st nieuw
3 st bestaand</t>
  </si>
  <si>
    <t>??</t>
  </si>
  <si>
    <t>4 st nieuw</t>
  </si>
  <si>
    <t>30 m1</t>
  </si>
  <si>
    <t>2 st nieuw
1 st bestaand</t>
  </si>
  <si>
    <t>572113</t>
  </si>
  <si>
    <t>Buisventilator</t>
  </si>
  <si>
    <t>B0.20</t>
  </si>
  <si>
    <t>Auerhaan Compo</t>
  </si>
  <si>
    <t>P2/TAC/G4</t>
  </si>
  <si>
    <t>2750 m3/h</t>
  </si>
  <si>
    <t>E0.06</t>
  </si>
  <si>
    <t>T.b.v. afzuiging lasersnijder</t>
  </si>
  <si>
    <t>500 m3/h</t>
  </si>
  <si>
    <t>Gebouw B V03</t>
  </si>
  <si>
    <t>Stork</t>
  </si>
  <si>
    <t>CVM 500/6 EC</t>
  </si>
  <si>
    <t>Bestaande kanaalventilator
T.b.v. afvalstraat</t>
  </si>
  <si>
    <t>1050 m3/h</t>
  </si>
  <si>
    <t>Bestaande kanaalventilator
T.b.v. rookgasafzuiging (soldeerlokaal)</t>
  </si>
  <si>
    <t>532020</t>
  </si>
  <si>
    <t>Circulatiepomp warm tapwater</t>
  </si>
  <si>
    <t>Grundfos</t>
  </si>
  <si>
    <t>- m3/h</t>
  </si>
  <si>
    <t>561040</t>
  </si>
  <si>
    <t>Circulatiepomp warmtedistributie</t>
  </si>
  <si>
    <t>C.02.05.01</t>
  </si>
  <si>
    <t>T.b.v. LBK</t>
  </si>
  <si>
    <t>m3/h</t>
  </si>
  <si>
    <t>Magna 3 50-80F</t>
  </si>
  <si>
    <t>T.b.v. LBK, voeding vanuit RK-01 / LBK-01</t>
  </si>
  <si>
    <t>Magna 3 100-120F</t>
  </si>
  <si>
    <t>T.b.v. LBK, voeding vanuit RK-02</t>
  </si>
  <si>
    <t>Magna 3 40-80F</t>
  </si>
  <si>
    <t>T.b.v. LBK, voeding vanuit LBK-02</t>
  </si>
  <si>
    <t>561200</t>
  </si>
  <si>
    <t>Convectoren</t>
  </si>
  <si>
    <t>Jaga</t>
  </si>
  <si>
    <t>Mini</t>
  </si>
  <si>
    <t>onbekend</t>
  </si>
  <si>
    <t>531400</t>
  </si>
  <si>
    <t>Drukverhogingsinstallaties</t>
  </si>
  <si>
    <t>DC3IEK 80-A2</t>
  </si>
  <si>
    <t>2 pomps unit met regelkast en drukvat</t>
  </si>
  <si>
    <t>6,31 m3/hr</t>
  </si>
  <si>
    <t>622140</t>
  </si>
  <si>
    <t>Elektrische verwarming</t>
  </si>
  <si>
    <t>kW</t>
  </si>
  <si>
    <t>577142</t>
  </si>
  <si>
    <t>LBK toe-/afvoer binnenopstelling</t>
  </si>
  <si>
    <t>OC VERHULST</t>
  </si>
  <si>
    <t>VKT 1105/1106</t>
  </si>
  <si>
    <t>LBK-02
Secties: kleppen / wtw / filteren / mengen / koelen (144,2 kW) / verwarmen (81 kW) / ventilator
Type filter: zakken</t>
  </si>
  <si>
    <t>26000 m3/h</t>
  </si>
  <si>
    <t>VKT 1206</t>
  </si>
  <si>
    <t>LBK-01
Secties: kleppen / wtw / filteren / mengen / koelen (163,4 kW) / verwarmen (87,4 kW) / ventilator
Type filter: zakken</t>
  </si>
  <si>
    <t>30000 m3/h</t>
  </si>
  <si>
    <t>VKT 0704/VKT0704</t>
  </si>
  <si>
    <t>LBK
Secties: kleppen / wtw / filteren / mengen / koelen / verwarmen / ventilator
Type filter: zakken
Gegevens zijn aannames</t>
  </si>
  <si>
    <t>gebouw F</t>
  </si>
  <si>
    <t>gebouw H</t>
  </si>
  <si>
    <t>LBK
Secties: kleppen / wtw / filteren / mengen / koelen (1x 49kW en 1x 52,5kW) / verwarmen / ventilator
Type filter: zakken
Gegevens zijn aannames</t>
  </si>
  <si>
    <t>Koelmachine</t>
  </si>
  <si>
    <t>IBK Compac</t>
  </si>
  <si>
    <t>SRA-0601/HT</t>
  </si>
  <si>
    <t>koudemiddel R407C, (koelen 1x 180 kW en 1x 95 kW)</t>
  </si>
  <si>
    <t>577146</t>
  </si>
  <si>
    <t>LBK toe-/afvoer buitenopstelling</t>
  </si>
  <si>
    <t>Dak gebouw D</t>
  </si>
  <si>
    <t>VKT 0304/VKT 0404</t>
  </si>
  <si>
    <t>LBK
Secties: kleppen / wtw / filteren / koelen / verwarmen / ventilator
Type filter: zakken</t>
  </si>
  <si>
    <t>Dak gebouw E</t>
  </si>
  <si>
    <t>VKT 0507 / VKT 0607</t>
  </si>
  <si>
    <t>Dak gebouw G</t>
  </si>
  <si>
    <t>VKT  0406 / 0506</t>
  </si>
  <si>
    <t>LBK
Secties: kleppen / wtw / filteren / koelen (60,5 kW) / verwarmen (27,1 kW) / ventilator
Type filter: zakken</t>
  </si>
  <si>
    <t>11250 m3/h</t>
  </si>
  <si>
    <t>m2</t>
  </si>
  <si>
    <t>D.00.04.04</t>
  </si>
  <si>
    <t>Geberit</t>
  </si>
  <si>
    <t>Gebouw S V00</t>
  </si>
  <si>
    <t>577110</t>
  </si>
  <si>
    <t>Naverwarmers</t>
  </si>
  <si>
    <t>Inatherm</t>
  </si>
  <si>
    <t>PGV 800-400-2-2-5</t>
  </si>
  <si>
    <t>1 st CWW-H-D-250-3-2,5
2 st CWW-H-D-315-3-2,5
1 st PGV 500x250-4-2.5
2 st PGV 600x300-4-2.5</t>
  </si>
  <si>
    <t>1 st CWW 125-H-2-2.5
1 st CWW 160-H-2-2.5
1 st CWW 200-H-2-2.5
5 st CWW 250-H-2-2.5
3 st CWW 250-H-3-2.5
1 st CWW 400-H-3-2.5</t>
  </si>
  <si>
    <t>1 st CWW 125-H-2-2.5
1 st CWW 160-H-2-2.5
2 st CWW 200-H-2-2.5
4 st CWW 250-H-2-2.5
6 st CWW 250-H-3-2.5
1 st CWW 315-H-3-2.5
1 st CWW 400-H-3-2.5
1 st PGV 600x350-4-2.5</t>
  </si>
  <si>
    <t>CWW-H-D-250-2-2,5</t>
  </si>
  <si>
    <t xml:space="preserve">1 st PGV 600x350-2-2.5
2 st PGV 800x400-2-2.5
1 st PGV 1000x500-2-2.5 </t>
  </si>
  <si>
    <t>561110</t>
  </si>
  <si>
    <t>Radiatoren</t>
  </si>
  <si>
    <t>Stelrad</t>
  </si>
  <si>
    <t>Compact</t>
  </si>
  <si>
    <t>Diverse afmetingen</t>
  </si>
  <si>
    <t>11 st Compact
67 st Novello 8
Diverse afmetingen</t>
  </si>
  <si>
    <t>divers</t>
  </si>
  <si>
    <t>582010</t>
  </si>
  <si>
    <t>Regelkast</t>
  </si>
  <si>
    <t>Rittal</t>
  </si>
  <si>
    <t>AE 1114.500</t>
  </si>
  <si>
    <t>- m2</t>
  </si>
  <si>
    <t>C1.04</t>
  </si>
  <si>
    <t>AX 1280.000</t>
  </si>
  <si>
    <t>RK gebouw D (RK04)</t>
  </si>
  <si>
    <t>577100</t>
  </si>
  <si>
    <t>Solid-Air</t>
  </si>
  <si>
    <t>Toevoer roosters:
1 st PRVMIOU 300
4 st PTVMIOR 250
4 st PTVMIOR 300
2 st PTVMIOR 400.200
2 st PTVMIOR 500
2 st PTVMIOR 550 verlaagd plenum ovaal
1 st RTBCOR 250
3 st RTBCOR 350
1 st RTBCOR 450
2 st RTBCOR 550
16 st Smitsair Nozzlerooster SJP 1.1 R1
Afvoer roosters:
28 st RRSVMO 100
7 st RRSVMO 125
7 st moduul 600
17 st PRVMION 550
1 st KBRIAP-160
Wandrooster
1 st HRECOZ 625x225
1 st HRECOZ 1025x325
Brandklepelement
1 st KBRIAP-125</t>
  </si>
  <si>
    <t>Toevoer roosters:
2 st PTVMIOU 400
15 st PTVMIOR 250
7 st PTVMIOR 300
4 st PTVMIOR 400
8 st PTVMIOR 500
1 st PTVMIOR 550
3 st Smitsair SPL 5.1-R1 (6)
1 st OC Waterloo Aircell-2600-4/Plenum P450
1 st OC Waterloo Aircell-2600-3/Plenum P450
2 st TTPAOR 600
2 st TTPAOR 1200
Afvoer / retour roosters:
3 st PRVMIOU 250
2 st PRVMIOU 300
9 st PRVMIOU 400
1 st PRVMIOU 500
2 st PRVMIOU 550
14  st RRSVMO 100
7 st RRSVMO 125
7 st moduul 600
1 st PRVMION 550
1 st Aircell-2600/Plenum P300
Wandrooster
1 st WDZDOO 625 x 325
1 st WTHAOO 325x75
Brandklepelement
1 st KBRIAP-100</t>
  </si>
  <si>
    <t>Toevoer roosters:
2 st PTVMIOR 250
4 st PTVMIOR 300
2 st PTVMIOR 400
5 st Smitsair Nozzlerooster SJP 2.2 R1
Afvoer roosters:
4 st RRSVMO 100
3 st RRSVMO 125
1 st moduul 600
2 st PRVMIOU 250
1 st PRVMIOU 500
4 st PRVMION 550
Wandrooster
1 st HRECOZ 825x225</t>
  </si>
  <si>
    <t>Toevoer roosters:
6 st Smitsair Nozzlerooster SJP 2.2 R1
Afvoer roosters:
13 st RRSVMO 100
6 st moduul 600
2 st PRVMION 550
2 st WRHAOO 525x225</t>
  </si>
  <si>
    <t>Toevoer roosters:
9 st PTVMIOR 250
32 st PTVMIOR 300
15 st PTVMIOR 400
2 st PTVMIOR 550
3 st Smitsair Jet Nozzlerooster SJP 3.3 R1
Afvoer roosters:
8 st RRSVMO 100
3 st RRSVMO 125
30 st moduul 600
4 st Smitsair SJP3.3 R1 zonder nozzle</t>
  </si>
  <si>
    <t>Toevoer roosters:
2 st PTVMIOR 400
5 st Smitsair Nozzlerooster SJP 1.1 R1
14 st Smitsair Jet Nozzlerooster SJP 1.1 R1
Afvoer / retour roosters:
13 st RRSVMO 100
1 st RRSVMO 125
2 st moduul 600
6 st PRVMION 550</t>
  </si>
  <si>
    <t>Toevoer roosters:
6 st Smitsair Jet Nozzlerooster SJP5.1 R1
10 st Smitsair Jet Nozzlerooster SJP3.1 R1
Afvoer / retour roosters:
1 st PRVMION 550
Wandrooster
4 st WGZDEO 910x825</t>
  </si>
  <si>
    <t>741110</t>
  </si>
  <si>
    <t>Sanitair closetpot</t>
  </si>
  <si>
    <t>Stastot</t>
  </si>
  <si>
    <t>6 st nieuw
7 st bestaand</t>
  </si>
  <si>
    <t>6 st bestaand</t>
  </si>
  <si>
    <t>2 st nieuw
4 st bestaand</t>
  </si>
  <si>
    <t>300 Basic 22</t>
  </si>
  <si>
    <t>6 st nieuw</t>
  </si>
  <si>
    <t>Dastot</t>
  </si>
  <si>
    <t>9 st bestaand</t>
  </si>
  <si>
    <t>741154</t>
  </si>
  <si>
    <t>Sanitair douchegarnituur</t>
  </si>
  <si>
    <t>D.00.04.01</t>
  </si>
  <si>
    <t>Grohe</t>
  </si>
  <si>
    <t>Grothherm 1000 new</t>
  </si>
  <si>
    <t>741140</t>
  </si>
  <si>
    <t>Sanitair uitstortgootsteen</t>
  </si>
  <si>
    <t>D.00.06.01</t>
  </si>
  <si>
    <t>Basic 300</t>
  </si>
  <si>
    <t>741120</t>
  </si>
  <si>
    <t>Sanitair urinoir</t>
  </si>
  <si>
    <t>300</t>
  </si>
  <si>
    <t>2 st nieuw</t>
  </si>
  <si>
    <t>4 st bestaand</t>
  </si>
  <si>
    <t>741131</t>
  </si>
  <si>
    <t>Sanitair wasgoot</t>
  </si>
  <si>
    <t>A.00.02.02</t>
  </si>
  <si>
    <t>Intersan</t>
  </si>
  <si>
    <t>316-4-M2</t>
  </si>
  <si>
    <t>741130</t>
  </si>
  <si>
    <t>Sanitair wastafel</t>
  </si>
  <si>
    <t xml:space="preserve">LG Hi Macs </t>
  </si>
  <si>
    <t>Miva wastafel</t>
  </si>
  <si>
    <t>7 st nieuw
1 st bestaand</t>
  </si>
  <si>
    <t>1 st nieuw
1 st bestaand</t>
  </si>
  <si>
    <t>3 st nieuw</t>
  </si>
  <si>
    <t>523001</t>
  </si>
  <si>
    <t>Scheidingsinstallatie afvalwater, vet afscheider</t>
  </si>
  <si>
    <t>Terrein Gebouw B</t>
  </si>
  <si>
    <t>Nering Bögel</t>
  </si>
  <si>
    <t>98201/800</t>
  </si>
  <si>
    <t>Mat.: HDPE/Duroplast 2K/gietijzer</t>
  </si>
  <si>
    <t>1750l</t>
  </si>
  <si>
    <t>Terrein Gebouw G</t>
  </si>
  <si>
    <t>022Vanuitcstla</t>
  </si>
  <si>
    <t xml:space="preserve">herplaatst 2022vanuit Gebouw B Mat.: </t>
  </si>
  <si>
    <t>l</t>
  </si>
  <si>
    <t>551200</t>
  </si>
  <si>
    <t>Splitsystemen</t>
  </si>
  <si>
    <t>F.00.05.04</t>
  </si>
  <si>
    <t>Toshiba</t>
  </si>
  <si>
    <t>RAV-GM561ATP</t>
  </si>
  <si>
    <t>Koudemiddel: .. kg x R...
Binnendeel type: RAV-RM561KRTP</t>
  </si>
  <si>
    <t>2,8 kW</t>
  </si>
  <si>
    <t>581100</t>
  </si>
  <si>
    <t>Stelmotoren luchtklep</t>
  </si>
  <si>
    <t>Ztsttk</t>
  </si>
  <si>
    <t>Klep: Trox JZ-AL 500x400</t>
  </si>
  <si>
    <t>577130</t>
  </si>
  <si>
    <t>VAV-boxen</t>
  </si>
  <si>
    <t>1 st TVR-Easy 125
10 st TVR-Easy 160
1 st TVR-Easy 200
23 st TVR-Easy 250
1 st TVJ-Easy 300x300
2 st TVJ-Easy 400x200
2 st TVJ-Easy 600x200
1 st TVJ-Easy 800x500
1 st TVJ-Easy 1000x400</t>
  </si>
  <si>
    <t>1 st TVR 125
10 st TVR-Easy 160
1 st TVR-Easy 200
23 st TVR-Easy 250
1 st TVJ-Easy 500x300
1 st TVJ-Easy 700x300
1 st TVJ-Easy 800x400
1 st TVJ-Easy 900x400
1 st TVJ-Easy 1000x300</t>
  </si>
  <si>
    <t>1 st TVR-Easy 160
3 st TVR-Easy 200
3 st TVR-Easy 250
1 st TVJ-Easy 500x100
1 st TVJ-Easy 500x300
2 st TVJ-Easy 600x300
1 st TVJ-Easy 900x400</t>
  </si>
  <si>
    <t>7 st TVR-Easy 200
4 st TVR-Easy 250
4 st TVJ-Easy 500x100</t>
  </si>
  <si>
    <t>3 st TVR-Easy 125
4 st TVR-Easy 200
12 st TVR-Easy 250
1 st TVJ-Easy 400x200
1 st TVJ-Easy 500x300
1 st TVJ-Easy 800x300
1 st TVJ-Easy 800x400</t>
  </si>
  <si>
    <t>2 st TVR-Easy 200
3 st TVJ-Easy 400x200
1 st TVJ-Easy 700x300
1 st TVJ-Easy 800x200</t>
  </si>
  <si>
    <t>2 st TVJ-Easy 300x300
4 st TVJ-Easy 400x300
4 st TVJ-Easy 500x400</t>
  </si>
  <si>
    <t>13 st TVJ/TVR-Easy 3e verd
13 st TVJ/TVR-Easy 2e verd
20 st TVJ/TVR-Easy 1e verd
4 st TVJ/TVR-Easy bgg
1 st TVJ-Easy 300x300
2 st TVJ-Easy 400x200
2 st TVJ-Easy 600x200
1 st TVJ-Easy 800x500
1 st TVJ-Easy 1000x400</t>
  </si>
  <si>
    <t>577160</t>
  </si>
  <si>
    <t>Ventilatiekanalen</t>
  </si>
  <si>
    <t>KE Fibertec</t>
  </si>
  <si>
    <t>KE inject</t>
  </si>
  <si>
    <t>561020</t>
  </si>
  <si>
    <t>Verdelers / verzamelaars cv-installatie</t>
  </si>
  <si>
    <t>gr</t>
  </si>
  <si>
    <t>561301</t>
  </si>
  <si>
    <t>Vloerverwarming verdeler</t>
  </si>
  <si>
    <t>D.01.01.01</t>
  </si>
  <si>
    <t>WTH</t>
  </si>
  <si>
    <t>Verdeler 10</t>
  </si>
  <si>
    <t>8 gr</t>
  </si>
  <si>
    <t>Verdeler 6
T.b.v. bouwdeel S</t>
  </si>
  <si>
    <t>12 gr</t>
  </si>
  <si>
    <t>Verdeler 7
T.b.v. bouwdeel S</t>
  </si>
  <si>
    <t>11 gr</t>
  </si>
  <si>
    <t>F.00.01.04</t>
  </si>
  <si>
    <t>Verdeler 01
T.b.v. bouwdeel S</t>
  </si>
  <si>
    <t>S.00.01.01</t>
  </si>
  <si>
    <t>Verdeler 8</t>
  </si>
  <si>
    <t>9 gr</t>
  </si>
  <si>
    <t>Verdeler 9</t>
  </si>
  <si>
    <t>S.00.03.03</t>
  </si>
  <si>
    <t>Verdeler 02</t>
  </si>
  <si>
    <t>7 gr</t>
  </si>
  <si>
    <t>Verdeler 03</t>
  </si>
  <si>
    <t>Verdeler 04</t>
  </si>
  <si>
    <t>S.00.03.10</t>
  </si>
  <si>
    <t>Verdeler 5</t>
  </si>
  <si>
    <t>Verdeler 6</t>
  </si>
  <si>
    <t>10 gr</t>
  </si>
  <si>
    <t>XV0.03</t>
  </si>
  <si>
    <t>Verdeler 1
Aan pafond van kelder</t>
  </si>
  <si>
    <t>4 gr</t>
  </si>
  <si>
    <t>Verdeler 2
Aan pafond van kelder</t>
  </si>
  <si>
    <t>Verdeler 3
Aan pafond van kelder</t>
  </si>
  <si>
    <t>Verdeler 4
Aan pafond van kelder</t>
  </si>
  <si>
    <t>Verdeler 5
Aan pafond van kelder</t>
  </si>
  <si>
    <t>523614</t>
  </si>
  <si>
    <t>Vuilwaterpomp</t>
  </si>
  <si>
    <t>VW 2 DUV76W-VD</t>
  </si>
  <si>
    <t>dp-levecontrol</t>
  </si>
  <si>
    <t>515100</t>
  </si>
  <si>
    <t>Warmtepomp</t>
  </si>
  <si>
    <t>Carrier</t>
  </si>
  <si>
    <t>30RQS160</t>
  </si>
  <si>
    <t>149,9 kW</t>
  </si>
  <si>
    <t>30RQS060</t>
  </si>
  <si>
    <t>58,8 kW</t>
  </si>
  <si>
    <t>Dak gebouw H</t>
  </si>
  <si>
    <t>Aantal onbekend</t>
  </si>
  <si>
    <t>Bijlage 3B - Calculatieblad Perceel 2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</si>
  <si>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</si>
  <si>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</si>
  <si>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</si>
  <si>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</si>
  <si>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</si>
  <si>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Mat.: stof, u dient uit te gaan naar 4 meter per stuk</t>
  </si>
  <si>
    <t>Roosters - Optioneel</t>
  </si>
  <si>
    <r>
      <t xml:space="preserve">Betreft tracing op dak
</t>
    </r>
    <r>
      <rPr>
        <sz val="11"/>
        <color rgb="FFFF0000"/>
        <rFont val="Arial"/>
        <family val="2"/>
      </rPr>
      <t>Fabrikaat :
Blok Gouda Type :25 FSR 1x lengte onbekend</t>
    </r>
  </si>
  <si>
    <t>30GY035</t>
  </si>
  <si>
    <t>30RBS-120c0286-PE</t>
  </si>
  <si>
    <t>AEE. Serie nr. 12F409480 16.00 kg R422D</t>
  </si>
  <si>
    <t>R410A 11.40kg</t>
  </si>
  <si>
    <t>30RQS060 R32 8.70kg</t>
  </si>
  <si>
    <t>R410A 37.00kg</t>
  </si>
  <si>
    <t>Zie bijlagen bij NvI 1</t>
  </si>
  <si>
    <t>35000 m3/h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</si>
</sst>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7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2" fillId="5" borderId="1" xfId="1" applyNumberFormat="1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23" fillId="7" borderId="1" xfId="0" applyFont="1" applyFill="1" applyBorder="1"/>
    <xf numFmtId="44" fontId="24" fillId="5" borderId="1" xfId="0" applyNumberFormat="1" applyFont="1" applyFill="1" applyBorder="1"/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left"/>
    </xf>
    <xf numFmtId="164" fontId="17" fillId="2" borderId="5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6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346364</xdr:colOff>
      <xdr:row>2</xdr:row>
      <xdr:rowOff>96982</xdr:rowOff>
    </xdr:from>
    <xdr:to>
      <xdr:col>19</xdr:col>
      <xdr:colOff>2892</xdr:colOff>
      <xdr:row>5</xdr:row>
      <xdr:rowOff>72590</xdr:rowOff>
    </xdr:to>
    <xdr:pic>
      <xdr:nvPicPr>
        <xdr:cNvPr id="5" name="Afbeelding 4" descr="Bouwkunde – Open Dag - MBO Utrecht">
          <a:extLst>
            <a:ext uri="{FF2B5EF4-FFF2-40B4-BE49-F238E27FC236}">
              <a16:creationId xmlns:a16="http://schemas.microsoft.com/office/drawing/2014/main" id="{AF945B37-D295-4985-94A3-7D865491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08546" y="540327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491778</xdr:colOff>
      <xdr:row>0</xdr:row>
      <xdr:rowOff>159444</xdr:rowOff>
    </xdr:from>
    <xdr:to>
      <xdr:col>6</xdr:col>
      <xdr:colOff>2571590</xdr:colOff>
      <xdr:row>4</xdr:row>
      <xdr:rowOff>356171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9A288CB4-5575-4519-BC57-D9245D54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6664" y="159444"/>
          <a:ext cx="2079812" cy="114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30480</xdr:rowOff>
    </xdr:from>
    <xdr:to>
      <xdr:col>6</xdr:col>
      <xdr:colOff>365459</xdr:colOff>
      <xdr:row>5</xdr:row>
      <xdr:rowOff>332190</xdr:rowOff>
    </xdr:to>
    <xdr:pic>
      <xdr:nvPicPr>
        <xdr:cNvPr id="2" name="Afbeelding 1" descr="Bouwkunde – Open Dag - MBO Utrecht">
          <a:extLst>
            <a:ext uri="{FF2B5EF4-FFF2-40B4-BE49-F238E27FC236}">
              <a16:creationId xmlns:a16="http://schemas.microsoft.com/office/drawing/2014/main" id="{17018059-27BD-4BA9-B976-039173B6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2920" y="21336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289560</xdr:colOff>
      <xdr:row>0</xdr:row>
      <xdr:rowOff>106680</xdr:rowOff>
    </xdr:from>
    <xdr:to>
      <xdr:col>4</xdr:col>
      <xdr:colOff>2371425</xdr:colOff>
      <xdr:row>5</xdr:row>
      <xdr:rowOff>103590</xdr:rowOff>
    </xdr:to>
    <xdr:pic>
      <xdr:nvPicPr>
        <xdr:cNvPr id="3" name="Afbeelding 2" descr="Bouwkunde – Open Dag - MBO Utrecht">
          <a:extLst>
            <a:ext uri="{FF2B5EF4-FFF2-40B4-BE49-F238E27FC236}">
              <a16:creationId xmlns:a16="http://schemas.microsoft.com/office/drawing/2014/main" id="{6B11D66A-0CBE-426D-948D-8070DD8A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6680"/>
          <a:ext cx="2083770" cy="1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180"/>
  <sheetViews>
    <sheetView showGridLines="0" zoomScale="70" zoomScaleNormal="70" workbookViewId="0">
      <pane ySplit="7" topLeftCell="A47" activePane="bottomLeft" state="frozen"/>
      <selection pane="bottomLeft" activeCell="D78" sqref="D78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10.33203125" style="15" bestFit="1" customWidth="1"/>
    <col min="4" max="4" width="45" style="2" bestFit="1" customWidth="1"/>
    <col min="5" max="5" width="18" style="31" bestFit="1" customWidth="1"/>
    <col min="6" max="6" width="15.6640625" style="8" customWidth="1"/>
    <col min="7" max="7" width="15.6640625" style="2" customWidth="1"/>
    <col min="8" max="8" width="17.109375" style="31" bestFit="1" customWidth="1"/>
    <col min="9" max="9" width="27.88671875" style="15" customWidth="1"/>
    <col min="10" max="10" width="81.109375" style="31" bestFit="1" customWidth="1"/>
    <col min="11" max="11" width="37.6640625" style="15" customWidth="1"/>
    <col min="12" max="12" width="17.109375" style="8" bestFit="1" customWidth="1"/>
    <col min="13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378</v>
      </c>
      <c r="M2"/>
      <c r="N2"/>
    </row>
    <row r="3" spans="1:15" ht="18" customHeight="1" x14ac:dyDescent="0.35">
      <c r="B3" s="20" t="s">
        <v>54</v>
      </c>
      <c r="F3" s="56" t="s">
        <v>49</v>
      </c>
      <c r="G3" s="57"/>
      <c r="H3" s="57"/>
    </row>
    <row r="4" spans="1:15" ht="21" x14ac:dyDescent="0.4">
      <c r="F4" s="56"/>
      <c r="G4" s="57"/>
      <c r="H4" s="57"/>
      <c r="O4" s="40" t="s">
        <v>38</v>
      </c>
    </row>
    <row r="5" spans="1:15" ht="53.4" customHeight="1" x14ac:dyDescent="0.3">
      <c r="B5" s="4" t="s">
        <v>0</v>
      </c>
      <c r="O5" s="41">
        <f>SUM(O8:O180)</f>
        <v>0</v>
      </c>
    </row>
    <row r="6" spans="1:15" ht="7.5" customHeight="1" x14ac:dyDescent="0.25"/>
    <row r="7" spans="1:15" ht="57" customHeight="1" x14ac:dyDescent="0.25">
      <c r="B7" s="34" t="s">
        <v>36</v>
      </c>
      <c r="C7" s="34" t="s">
        <v>55</v>
      </c>
      <c r="D7" s="34" t="s">
        <v>56</v>
      </c>
      <c r="E7" s="35" t="s">
        <v>32</v>
      </c>
      <c r="F7" s="43" t="s">
        <v>35</v>
      </c>
      <c r="G7" s="33" t="s">
        <v>57</v>
      </c>
      <c r="H7" s="36" t="s">
        <v>58</v>
      </c>
      <c r="I7" s="37" t="s">
        <v>33</v>
      </c>
      <c r="J7" s="36" t="s">
        <v>2</v>
      </c>
      <c r="K7" s="37" t="s">
        <v>59</v>
      </c>
      <c r="L7" s="38" t="s">
        <v>34</v>
      </c>
      <c r="M7" s="16" t="s">
        <v>61</v>
      </c>
      <c r="N7" s="16" t="s">
        <v>60</v>
      </c>
      <c r="O7" s="33" t="s">
        <v>37</v>
      </c>
    </row>
    <row r="8" spans="1:15" x14ac:dyDescent="0.25">
      <c r="B8" s="22">
        <v>1</v>
      </c>
      <c r="C8" s="22" t="s">
        <v>62</v>
      </c>
      <c r="D8" s="22" t="s">
        <v>63</v>
      </c>
      <c r="E8" s="32" t="s">
        <v>64</v>
      </c>
      <c r="F8" s="7">
        <v>1</v>
      </c>
      <c r="G8" s="22" t="s">
        <v>65</v>
      </c>
      <c r="H8" s="32" t="s">
        <v>66</v>
      </c>
      <c r="I8" s="22" t="s">
        <v>67</v>
      </c>
      <c r="J8" s="32"/>
      <c r="K8" s="22" t="s">
        <v>68</v>
      </c>
      <c r="L8" s="7">
        <v>2020</v>
      </c>
      <c r="M8" s="10">
        <v>0</v>
      </c>
      <c r="N8" s="10">
        <v>0</v>
      </c>
      <c r="O8" s="42">
        <f>(M8+N8)*F8</f>
        <v>0</v>
      </c>
    </row>
    <row r="9" spans="1:15" x14ac:dyDescent="0.25">
      <c r="B9" s="22">
        <v>2</v>
      </c>
      <c r="C9" s="22" t="s">
        <v>69</v>
      </c>
      <c r="D9" s="22" t="s">
        <v>70</v>
      </c>
      <c r="E9" s="32" t="s">
        <v>71</v>
      </c>
      <c r="F9" s="7">
        <v>1</v>
      </c>
      <c r="G9" s="22" t="s">
        <v>65</v>
      </c>
      <c r="H9" s="32" t="s">
        <v>72</v>
      </c>
      <c r="I9" s="22" t="s">
        <v>73</v>
      </c>
      <c r="J9" s="32"/>
      <c r="K9" s="22" t="s">
        <v>74</v>
      </c>
      <c r="L9" s="7">
        <v>2022</v>
      </c>
      <c r="M9" s="10">
        <v>0</v>
      </c>
      <c r="N9" s="10">
        <v>0</v>
      </c>
      <c r="O9" s="42">
        <f t="shared" ref="O9:O56" si="0">(M9+N9)*F9</f>
        <v>0</v>
      </c>
    </row>
    <row r="10" spans="1:15" x14ac:dyDescent="0.25">
      <c r="B10" s="22">
        <v>3</v>
      </c>
      <c r="C10" s="22" t="s">
        <v>69</v>
      </c>
      <c r="D10" s="22" t="s">
        <v>70</v>
      </c>
      <c r="E10" s="32" t="s">
        <v>75</v>
      </c>
      <c r="F10" s="7">
        <v>1</v>
      </c>
      <c r="G10" s="22" t="s">
        <v>65</v>
      </c>
      <c r="H10" s="32" t="s">
        <v>72</v>
      </c>
      <c r="I10" s="22" t="s">
        <v>73</v>
      </c>
      <c r="J10" s="32"/>
      <c r="K10" s="22" t="s">
        <v>74</v>
      </c>
      <c r="L10" s="7">
        <v>2022</v>
      </c>
      <c r="M10" s="10">
        <v>0</v>
      </c>
      <c r="N10" s="10">
        <v>0</v>
      </c>
      <c r="O10" s="42">
        <f t="shared" si="0"/>
        <v>0</v>
      </c>
    </row>
    <row r="11" spans="1:15" x14ac:dyDescent="0.25">
      <c r="B11" s="22">
        <v>4</v>
      </c>
      <c r="C11" s="22" t="s">
        <v>69</v>
      </c>
      <c r="D11" s="22" t="s">
        <v>70</v>
      </c>
      <c r="E11" s="32" t="s">
        <v>76</v>
      </c>
      <c r="F11" s="7">
        <v>1</v>
      </c>
      <c r="G11" s="22" t="s">
        <v>65</v>
      </c>
      <c r="H11" s="32" t="s">
        <v>72</v>
      </c>
      <c r="I11" s="22" t="s">
        <v>73</v>
      </c>
      <c r="J11" s="32"/>
      <c r="K11" s="22" t="s">
        <v>77</v>
      </c>
      <c r="L11" s="7">
        <v>2022</v>
      </c>
      <c r="M11" s="10">
        <v>0</v>
      </c>
      <c r="N11" s="10">
        <v>0</v>
      </c>
      <c r="O11" s="42">
        <f t="shared" si="0"/>
        <v>0</v>
      </c>
    </row>
    <row r="12" spans="1:15" x14ac:dyDescent="0.25">
      <c r="B12" s="22">
        <v>5</v>
      </c>
      <c r="C12" s="22" t="s">
        <v>69</v>
      </c>
      <c r="D12" s="22" t="s">
        <v>70</v>
      </c>
      <c r="E12" s="32" t="s">
        <v>78</v>
      </c>
      <c r="F12" s="7">
        <v>1</v>
      </c>
      <c r="G12" s="22" t="s">
        <v>65</v>
      </c>
      <c r="H12" s="32" t="s">
        <v>72</v>
      </c>
      <c r="I12" s="22" t="s">
        <v>73</v>
      </c>
      <c r="J12" s="32"/>
      <c r="K12" s="22" t="s">
        <v>74</v>
      </c>
      <c r="L12" s="7">
        <v>2022</v>
      </c>
      <c r="M12" s="10">
        <v>0</v>
      </c>
      <c r="N12" s="10">
        <v>0</v>
      </c>
      <c r="O12" s="42">
        <f t="shared" si="0"/>
        <v>0</v>
      </c>
    </row>
    <row r="13" spans="1:15" x14ac:dyDescent="0.25">
      <c r="B13" s="22">
        <v>6</v>
      </c>
      <c r="C13" s="22" t="s">
        <v>69</v>
      </c>
      <c r="D13" s="22" t="s">
        <v>70</v>
      </c>
      <c r="E13" s="32" t="s">
        <v>79</v>
      </c>
      <c r="F13" s="7">
        <v>1</v>
      </c>
      <c r="G13" s="22" t="s">
        <v>65</v>
      </c>
      <c r="H13" s="32" t="s">
        <v>72</v>
      </c>
      <c r="I13" s="22" t="s">
        <v>73</v>
      </c>
      <c r="J13" s="32"/>
      <c r="K13" s="22" t="s">
        <v>74</v>
      </c>
      <c r="L13" s="7">
        <v>2022</v>
      </c>
      <c r="M13" s="10">
        <v>0</v>
      </c>
      <c r="N13" s="10">
        <v>0</v>
      </c>
      <c r="O13" s="42">
        <f t="shared" si="0"/>
        <v>0</v>
      </c>
    </row>
    <row r="14" spans="1:15" x14ac:dyDescent="0.25">
      <c r="B14" s="22">
        <v>7</v>
      </c>
      <c r="C14" s="22" t="s">
        <v>69</v>
      </c>
      <c r="D14" s="22" t="s">
        <v>70</v>
      </c>
      <c r="E14" s="32" t="s">
        <v>80</v>
      </c>
      <c r="F14" s="7">
        <v>1</v>
      </c>
      <c r="G14" s="22" t="s">
        <v>65</v>
      </c>
      <c r="H14" s="32" t="s">
        <v>72</v>
      </c>
      <c r="I14" s="22" t="s">
        <v>73</v>
      </c>
      <c r="J14" s="32"/>
      <c r="K14" s="22" t="s">
        <v>74</v>
      </c>
      <c r="L14" s="7">
        <v>2020</v>
      </c>
      <c r="M14" s="10">
        <v>0</v>
      </c>
      <c r="N14" s="10">
        <v>0</v>
      </c>
      <c r="O14" s="42">
        <f t="shared" si="0"/>
        <v>0</v>
      </c>
    </row>
    <row r="15" spans="1:15" x14ac:dyDescent="0.25">
      <c r="B15" s="22">
        <v>8</v>
      </c>
      <c r="C15" s="22" t="s">
        <v>69</v>
      </c>
      <c r="D15" s="22" t="s">
        <v>70</v>
      </c>
      <c r="E15" s="32" t="s">
        <v>81</v>
      </c>
      <c r="F15" s="7">
        <v>1</v>
      </c>
      <c r="G15" s="22" t="s">
        <v>65</v>
      </c>
      <c r="H15" s="32" t="s">
        <v>72</v>
      </c>
      <c r="I15" s="22" t="s">
        <v>73</v>
      </c>
      <c r="J15" s="32"/>
      <c r="K15" s="22" t="s">
        <v>74</v>
      </c>
      <c r="L15" s="7">
        <v>2022</v>
      </c>
      <c r="M15" s="10">
        <v>0</v>
      </c>
      <c r="N15" s="10">
        <v>0</v>
      </c>
      <c r="O15" s="42">
        <f t="shared" si="0"/>
        <v>0</v>
      </c>
    </row>
    <row r="16" spans="1:15" x14ac:dyDescent="0.25">
      <c r="B16" s="22">
        <v>9</v>
      </c>
      <c r="C16" s="22" t="s">
        <v>82</v>
      </c>
      <c r="D16" s="22" t="s">
        <v>83</v>
      </c>
      <c r="E16" s="32" t="s">
        <v>84</v>
      </c>
      <c r="F16" s="54">
        <v>20</v>
      </c>
      <c r="G16" s="22" t="s">
        <v>85</v>
      </c>
      <c r="H16" s="32" t="s">
        <v>86</v>
      </c>
      <c r="I16" s="22" t="s">
        <v>86</v>
      </c>
      <c r="J16" s="32"/>
      <c r="K16" s="22" t="s">
        <v>86</v>
      </c>
      <c r="L16" s="7">
        <v>2022</v>
      </c>
      <c r="M16" s="10">
        <v>0</v>
      </c>
      <c r="N16" s="10">
        <v>0</v>
      </c>
      <c r="O16" s="42">
        <f t="shared" si="0"/>
        <v>0</v>
      </c>
    </row>
    <row r="17" spans="2:15" x14ac:dyDescent="0.25">
      <c r="B17" s="22">
        <v>10</v>
      </c>
      <c r="C17" s="22" t="s">
        <v>82</v>
      </c>
      <c r="D17" s="22" t="s">
        <v>83</v>
      </c>
      <c r="E17" s="32" t="s">
        <v>87</v>
      </c>
      <c r="F17" s="54">
        <v>20</v>
      </c>
      <c r="G17" s="22" t="s">
        <v>85</v>
      </c>
      <c r="H17" s="32" t="s">
        <v>86</v>
      </c>
      <c r="I17" s="22" t="s">
        <v>86</v>
      </c>
      <c r="J17" s="32"/>
      <c r="K17" s="22" t="s">
        <v>86</v>
      </c>
      <c r="L17" s="7">
        <v>2022</v>
      </c>
      <c r="M17" s="10">
        <v>0</v>
      </c>
      <c r="N17" s="10">
        <v>0</v>
      </c>
      <c r="O17" s="42">
        <f t="shared" si="0"/>
        <v>0</v>
      </c>
    </row>
    <row r="18" spans="2:15" x14ac:dyDescent="0.25">
      <c r="B18" s="22">
        <v>11</v>
      </c>
      <c r="C18" s="22" t="s">
        <v>82</v>
      </c>
      <c r="D18" s="22" t="s">
        <v>83</v>
      </c>
      <c r="E18" s="32" t="s">
        <v>88</v>
      </c>
      <c r="F18" s="54">
        <v>20</v>
      </c>
      <c r="G18" s="22" t="s">
        <v>85</v>
      </c>
      <c r="H18" s="32" t="s">
        <v>86</v>
      </c>
      <c r="I18" s="22" t="s">
        <v>86</v>
      </c>
      <c r="J18" s="32"/>
      <c r="K18" s="22" t="s">
        <v>86</v>
      </c>
      <c r="L18" s="7">
        <v>2022</v>
      </c>
      <c r="M18" s="10">
        <v>0</v>
      </c>
      <c r="N18" s="10">
        <v>0</v>
      </c>
      <c r="O18" s="42">
        <f t="shared" si="0"/>
        <v>0</v>
      </c>
    </row>
    <row r="19" spans="2:15" x14ac:dyDescent="0.25">
      <c r="B19" s="22">
        <v>12</v>
      </c>
      <c r="C19" s="22" t="s">
        <v>82</v>
      </c>
      <c r="D19" s="22" t="s">
        <v>83</v>
      </c>
      <c r="E19" s="32" t="s">
        <v>89</v>
      </c>
      <c r="F19" s="54">
        <v>20</v>
      </c>
      <c r="G19" s="22" t="s">
        <v>85</v>
      </c>
      <c r="H19" s="32" t="s">
        <v>86</v>
      </c>
      <c r="I19" s="22" t="s">
        <v>86</v>
      </c>
      <c r="J19" s="32"/>
      <c r="K19" s="22" t="s">
        <v>86</v>
      </c>
      <c r="L19" s="7">
        <v>2022</v>
      </c>
      <c r="M19" s="10">
        <v>0</v>
      </c>
      <c r="N19" s="10">
        <v>0</v>
      </c>
      <c r="O19" s="42">
        <f t="shared" si="0"/>
        <v>0</v>
      </c>
    </row>
    <row r="20" spans="2:15" x14ac:dyDescent="0.25">
      <c r="B20" s="22">
        <v>13</v>
      </c>
      <c r="C20" s="22" t="s">
        <v>82</v>
      </c>
      <c r="D20" s="22" t="s">
        <v>83</v>
      </c>
      <c r="E20" s="32" t="s">
        <v>90</v>
      </c>
      <c r="F20" s="54">
        <v>20</v>
      </c>
      <c r="G20" s="22" t="s">
        <v>85</v>
      </c>
      <c r="H20" s="32" t="s">
        <v>86</v>
      </c>
      <c r="I20" s="22" t="s">
        <v>86</v>
      </c>
      <c r="J20" s="32"/>
      <c r="K20" s="22" t="s">
        <v>86</v>
      </c>
      <c r="L20" s="7">
        <v>2022</v>
      </c>
      <c r="M20" s="10">
        <v>0</v>
      </c>
      <c r="N20" s="10">
        <v>0</v>
      </c>
      <c r="O20" s="42">
        <f t="shared" si="0"/>
        <v>0</v>
      </c>
    </row>
    <row r="21" spans="2:15" x14ac:dyDescent="0.25">
      <c r="B21" s="22">
        <v>14</v>
      </c>
      <c r="C21" s="22" t="s">
        <v>82</v>
      </c>
      <c r="D21" s="22" t="s">
        <v>83</v>
      </c>
      <c r="E21" s="32" t="s">
        <v>91</v>
      </c>
      <c r="F21" s="54">
        <v>20</v>
      </c>
      <c r="G21" s="22" t="s">
        <v>85</v>
      </c>
      <c r="H21" s="32" t="s">
        <v>86</v>
      </c>
      <c r="I21" s="22" t="s">
        <v>86</v>
      </c>
      <c r="J21" s="32"/>
      <c r="K21" s="22" t="s">
        <v>86</v>
      </c>
      <c r="L21" s="7" t="s">
        <v>92</v>
      </c>
      <c r="M21" s="10">
        <v>0</v>
      </c>
      <c r="N21" s="10">
        <v>0</v>
      </c>
      <c r="O21" s="42">
        <f t="shared" si="0"/>
        <v>0</v>
      </c>
    </row>
    <row r="22" spans="2:15" x14ac:dyDescent="0.25">
      <c r="B22" s="22">
        <v>15</v>
      </c>
      <c r="C22" s="22" t="s">
        <v>82</v>
      </c>
      <c r="D22" s="22" t="s">
        <v>83</v>
      </c>
      <c r="E22" s="32" t="s">
        <v>93</v>
      </c>
      <c r="F22" s="54">
        <v>20</v>
      </c>
      <c r="G22" s="22" t="s">
        <v>85</v>
      </c>
      <c r="H22" s="32" t="s">
        <v>86</v>
      </c>
      <c r="I22" s="22" t="s">
        <v>86</v>
      </c>
      <c r="J22" s="32"/>
      <c r="K22" s="22" t="s">
        <v>86</v>
      </c>
      <c r="L22" s="7">
        <v>2022</v>
      </c>
      <c r="M22" s="10">
        <v>0</v>
      </c>
      <c r="N22" s="10">
        <v>0</v>
      </c>
      <c r="O22" s="42">
        <f t="shared" si="0"/>
        <v>0</v>
      </c>
    </row>
    <row r="23" spans="2:15" x14ac:dyDescent="0.25">
      <c r="B23" s="22">
        <v>16</v>
      </c>
      <c r="C23" s="22" t="s">
        <v>82</v>
      </c>
      <c r="D23" s="22" t="s">
        <v>83</v>
      </c>
      <c r="E23" s="32" t="s">
        <v>94</v>
      </c>
      <c r="F23" s="54">
        <v>20</v>
      </c>
      <c r="G23" s="22" t="s">
        <v>85</v>
      </c>
      <c r="H23" s="32" t="s">
        <v>86</v>
      </c>
      <c r="I23" s="22" t="s">
        <v>86</v>
      </c>
      <c r="J23" s="32"/>
      <c r="K23" s="22" t="s">
        <v>86</v>
      </c>
      <c r="L23" s="7" t="s">
        <v>95</v>
      </c>
      <c r="M23" s="10">
        <v>0</v>
      </c>
      <c r="N23" s="10">
        <v>0</v>
      </c>
      <c r="O23" s="42">
        <f t="shared" si="0"/>
        <v>0</v>
      </c>
    </row>
    <row r="24" spans="2:15" x14ac:dyDescent="0.25">
      <c r="B24" s="22">
        <v>17</v>
      </c>
      <c r="C24" s="22" t="s">
        <v>82</v>
      </c>
      <c r="D24" s="22" t="s">
        <v>83</v>
      </c>
      <c r="E24" s="32" t="s">
        <v>96</v>
      </c>
      <c r="F24" s="54">
        <v>20</v>
      </c>
      <c r="G24" s="22" t="s">
        <v>85</v>
      </c>
      <c r="H24" s="32" t="s">
        <v>86</v>
      </c>
      <c r="I24" s="22" t="s">
        <v>86</v>
      </c>
      <c r="J24" s="32"/>
      <c r="K24" s="22" t="s">
        <v>86</v>
      </c>
      <c r="L24" s="7">
        <v>2022</v>
      </c>
      <c r="M24" s="10">
        <v>0</v>
      </c>
      <c r="N24" s="10">
        <v>0</v>
      </c>
      <c r="O24" s="42">
        <f t="shared" si="0"/>
        <v>0</v>
      </c>
    </row>
    <row r="25" spans="2:15" x14ac:dyDescent="0.25">
      <c r="B25" s="22">
        <v>28</v>
      </c>
      <c r="C25" s="22" t="s">
        <v>97</v>
      </c>
      <c r="D25" s="22" t="s">
        <v>98</v>
      </c>
      <c r="E25" s="32" t="s">
        <v>99</v>
      </c>
      <c r="F25" s="7">
        <v>1</v>
      </c>
      <c r="G25" s="22" t="s">
        <v>65</v>
      </c>
      <c r="H25" s="32" t="s">
        <v>100</v>
      </c>
      <c r="I25" s="22" t="s">
        <v>101</v>
      </c>
      <c r="J25" s="32" t="s">
        <v>86</v>
      </c>
      <c r="K25" s="22" t="s">
        <v>102</v>
      </c>
      <c r="L25" s="7">
        <v>2022</v>
      </c>
      <c r="M25" s="10">
        <v>0</v>
      </c>
      <c r="N25" s="10">
        <v>0</v>
      </c>
      <c r="O25" s="42">
        <f t="shared" si="0"/>
        <v>0</v>
      </c>
    </row>
    <row r="26" spans="2:15" x14ac:dyDescent="0.25">
      <c r="B26" s="22">
        <v>29</v>
      </c>
      <c r="C26" s="22" t="s">
        <v>97</v>
      </c>
      <c r="D26" s="22" t="s">
        <v>98</v>
      </c>
      <c r="E26" s="32" t="s">
        <v>103</v>
      </c>
      <c r="F26" s="7">
        <v>1</v>
      </c>
      <c r="G26" s="22" t="s">
        <v>65</v>
      </c>
      <c r="H26" s="32" t="s">
        <v>100</v>
      </c>
      <c r="I26" s="22" t="s">
        <v>104</v>
      </c>
      <c r="J26" s="32" t="s">
        <v>86</v>
      </c>
      <c r="K26" s="22" t="s">
        <v>105</v>
      </c>
      <c r="L26" s="7">
        <v>2022</v>
      </c>
      <c r="M26" s="10">
        <v>0</v>
      </c>
      <c r="N26" s="10">
        <v>0</v>
      </c>
      <c r="O26" s="42">
        <f t="shared" si="0"/>
        <v>0</v>
      </c>
    </row>
    <row r="27" spans="2:15" x14ac:dyDescent="0.25">
      <c r="B27" s="22">
        <v>30</v>
      </c>
      <c r="C27" s="22" t="s">
        <v>97</v>
      </c>
      <c r="D27" s="22" t="s">
        <v>98</v>
      </c>
      <c r="E27" s="32" t="s">
        <v>106</v>
      </c>
      <c r="F27" s="7">
        <v>1</v>
      </c>
      <c r="G27" s="22" t="s">
        <v>65</v>
      </c>
      <c r="H27" s="32" t="s">
        <v>100</v>
      </c>
      <c r="I27" s="22" t="s">
        <v>101</v>
      </c>
      <c r="J27" s="32" t="s">
        <v>86</v>
      </c>
      <c r="K27" s="22" t="s">
        <v>102</v>
      </c>
      <c r="L27" s="7">
        <v>2022</v>
      </c>
      <c r="M27" s="10">
        <v>0</v>
      </c>
      <c r="N27" s="10">
        <v>0</v>
      </c>
      <c r="O27" s="42">
        <f t="shared" si="0"/>
        <v>0</v>
      </c>
    </row>
    <row r="28" spans="2:15" x14ac:dyDescent="0.25">
      <c r="B28" s="22">
        <v>31</v>
      </c>
      <c r="C28" s="22" t="s">
        <v>97</v>
      </c>
      <c r="D28" s="22" t="s">
        <v>98</v>
      </c>
      <c r="E28" s="32" t="s">
        <v>106</v>
      </c>
      <c r="F28" s="7">
        <v>1</v>
      </c>
      <c r="G28" s="22" t="s">
        <v>65</v>
      </c>
      <c r="H28" s="32" t="s">
        <v>100</v>
      </c>
      <c r="I28" s="22" t="s">
        <v>107</v>
      </c>
      <c r="J28" s="32" t="s">
        <v>86</v>
      </c>
      <c r="K28" s="22" t="s">
        <v>108</v>
      </c>
      <c r="L28" s="7">
        <v>2022</v>
      </c>
      <c r="M28" s="10">
        <v>0</v>
      </c>
      <c r="N28" s="10">
        <v>0</v>
      </c>
      <c r="O28" s="42">
        <f t="shared" si="0"/>
        <v>0</v>
      </c>
    </row>
    <row r="29" spans="2:15" x14ac:dyDescent="0.25">
      <c r="B29" s="22">
        <v>32</v>
      </c>
      <c r="C29" s="22" t="s">
        <v>97</v>
      </c>
      <c r="D29" s="22" t="s">
        <v>98</v>
      </c>
      <c r="E29" s="32" t="s">
        <v>109</v>
      </c>
      <c r="F29" s="7">
        <v>1</v>
      </c>
      <c r="G29" s="22" t="s">
        <v>65</v>
      </c>
      <c r="H29" s="32" t="s">
        <v>100</v>
      </c>
      <c r="I29" s="22" t="s">
        <v>104</v>
      </c>
      <c r="J29" s="32" t="s">
        <v>86</v>
      </c>
      <c r="K29" s="22" t="s">
        <v>105</v>
      </c>
      <c r="L29" s="7">
        <v>2022</v>
      </c>
      <c r="M29" s="10">
        <v>0</v>
      </c>
      <c r="N29" s="10">
        <v>0</v>
      </c>
      <c r="O29" s="42">
        <f t="shared" si="0"/>
        <v>0</v>
      </c>
    </row>
    <row r="30" spans="2:15" x14ac:dyDescent="0.25">
      <c r="B30" s="22">
        <v>33</v>
      </c>
      <c r="C30" s="22" t="s">
        <v>97</v>
      </c>
      <c r="D30" s="22" t="s">
        <v>98</v>
      </c>
      <c r="E30" s="32" t="s">
        <v>110</v>
      </c>
      <c r="F30" s="7">
        <v>1</v>
      </c>
      <c r="G30" s="22" t="s">
        <v>65</v>
      </c>
      <c r="H30" s="32" t="s">
        <v>100</v>
      </c>
      <c r="I30" s="22" t="s">
        <v>104</v>
      </c>
      <c r="J30" s="32" t="s">
        <v>86</v>
      </c>
      <c r="K30" s="22" t="s">
        <v>105</v>
      </c>
      <c r="L30" s="7">
        <v>2022</v>
      </c>
      <c r="M30" s="10">
        <v>0</v>
      </c>
      <c r="N30" s="10">
        <v>0</v>
      </c>
      <c r="O30" s="42">
        <f t="shared" si="0"/>
        <v>0</v>
      </c>
    </row>
    <row r="31" spans="2:15" x14ac:dyDescent="0.25">
      <c r="B31" s="22">
        <v>34</v>
      </c>
      <c r="C31" s="22" t="s">
        <v>97</v>
      </c>
      <c r="D31" s="22" t="s">
        <v>98</v>
      </c>
      <c r="E31" s="32" t="s">
        <v>111</v>
      </c>
      <c r="F31" s="7">
        <v>1</v>
      </c>
      <c r="G31" s="22" t="s">
        <v>65</v>
      </c>
      <c r="H31" s="32" t="s">
        <v>100</v>
      </c>
      <c r="I31" s="22" t="s">
        <v>107</v>
      </c>
      <c r="J31" s="32" t="s">
        <v>86</v>
      </c>
      <c r="K31" s="22" t="s">
        <v>108</v>
      </c>
      <c r="L31" s="7">
        <v>2022</v>
      </c>
      <c r="M31" s="10">
        <v>0</v>
      </c>
      <c r="N31" s="10">
        <v>0</v>
      </c>
      <c r="O31" s="42">
        <f t="shared" si="0"/>
        <v>0</v>
      </c>
    </row>
    <row r="32" spans="2:15" x14ac:dyDescent="0.25">
      <c r="B32" s="22">
        <v>35</v>
      </c>
      <c r="C32" s="22" t="s">
        <v>97</v>
      </c>
      <c r="D32" s="22" t="s">
        <v>98</v>
      </c>
      <c r="E32" s="32" t="s">
        <v>112</v>
      </c>
      <c r="F32" s="7">
        <v>1</v>
      </c>
      <c r="G32" s="22" t="s">
        <v>65</v>
      </c>
      <c r="H32" s="32" t="s">
        <v>100</v>
      </c>
      <c r="I32" s="22" t="s">
        <v>113</v>
      </c>
      <c r="J32" s="32" t="s">
        <v>86</v>
      </c>
      <c r="K32" s="22" t="s">
        <v>105</v>
      </c>
      <c r="L32" s="7">
        <v>2022</v>
      </c>
      <c r="M32" s="10">
        <v>0</v>
      </c>
      <c r="N32" s="10">
        <v>0</v>
      </c>
      <c r="O32" s="42">
        <f t="shared" si="0"/>
        <v>0</v>
      </c>
    </row>
    <row r="33" spans="2:15" x14ac:dyDescent="0.25">
      <c r="B33" s="22">
        <v>36</v>
      </c>
      <c r="C33" s="22" t="s">
        <v>97</v>
      </c>
      <c r="D33" s="22" t="s">
        <v>98</v>
      </c>
      <c r="E33" s="32" t="s">
        <v>114</v>
      </c>
      <c r="F33" s="7">
        <v>1</v>
      </c>
      <c r="G33" s="22" t="s">
        <v>65</v>
      </c>
      <c r="H33" s="32" t="s">
        <v>100</v>
      </c>
      <c r="I33" s="22" t="s">
        <v>113</v>
      </c>
      <c r="J33" s="32" t="s">
        <v>86</v>
      </c>
      <c r="K33" s="22" t="s">
        <v>105</v>
      </c>
      <c r="L33" s="7">
        <v>2022</v>
      </c>
      <c r="M33" s="10">
        <v>0</v>
      </c>
      <c r="N33" s="10">
        <v>0</v>
      </c>
      <c r="O33" s="42">
        <f t="shared" si="0"/>
        <v>0</v>
      </c>
    </row>
    <row r="34" spans="2:15" x14ac:dyDescent="0.25">
      <c r="B34" s="22">
        <v>37</v>
      </c>
      <c r="C34" s="22" t="s">
        <v>97</v>
      </c>
      <c r="D34" s="22" t="s">
        <v>98</v>
      </c>
      <c r="E34" s="32" t="s">
        <v>115</v>
      </c>
      <c r="F34" s="7">
        <v>1</v>
      </c>
      <c r="G34" s="22" t="s">
        <v>65</v>
      </c>
      <c r="H34" s="32" t="s">
        <v>100</v>
      </c>
      <c r="I34" s="22" t="s">
        <v>113</v>
      </c>
      <c r="J34" s="32" t="s">
        <v>86</v>
      </c>
      <c r="K34" s="22" t="s">
        <v>105</v>
      </c>
      <c r="L34" s="7">
        <v>2022</v>
      </c>
      <c r="M34" s="10">
        <v>0</v>
      </c>
      <c r="N34" s="10">
        <v>0</v>
      </c>
      <c r="O34" s="42">
        <f t="shared" si="0"/>
        <v>0</v>
      </c>
    </row>
    <row r="35" spans="2:15" x14ac:dyDescent="0.25">
      <c r="B35" s="22">
        <v>38</v>
      </c>
      <c r="C35" s="22" t="s">
        <v>97</v>
      </c>
      <c r="D35" s="22" t="s">
        <v>98</v>
      </c>
      <c r="E35" s="32" t="s">
        <v>116</v>
      </c>
      <c r="F35" s="7">
        <v>1</v>
      </c>
      <c r="G35" s="22" t="s">
        <v>65</v>
      </c>
      <c r="H35" s="32" t="s">
        <v>100</v>
      </c>
      <c r="I35" s="22" t="s">
        <v>107</v>
      </c>
      <c r="J35" s="32" t="s">
        <v>86</v>
      </c>
      <c r="K35" s="22" t="s">
        <v>117</v>
      </c>
      <c r="L35" s="7">
        <v>2022</v>
      </c>
      <c r="M35" s="10">
        <v>0</v>
      </c>
      <c r="N35" s="10">
        <v>0</v>
      </c>
      <c r="O35" s="42">
        <f t="shared" si="0"/>
        <v>0</v>
      </c>
    </row>
    <row r="36" spans="2:15" x14ac:dyDescent="0.25">
      <c r="B36" s="22">
        <v>39</v>
      </c>
      <c r="C36" s="22" t="s">
        <v>97</v>
      </c>
      <c r="D36" s="22" t="s">
        <v>98</v>
      </c>
      <c r="E36" s="32" t="s">
        <v>118</v>
      </c>
      <c r="F36" s="7">
        <v>1</v>
      </c>
      <c r="G36" s="22" t="s">
        <v>65</v>
      </c>
      <c r="H36" s="32" t="s">
        <v>100</v>
      </c>
      <c r="I36" s="22" t="s">
        <v>101</v>
      </c>
      <c r="J36" s="32" t="s">
        <v>86</v>
      </c>
      <c r="K36" s="22" t="s">
        <v>102</v>
      </c>
      <c r="L36" s="7">
        <v>2022</v>
      </c>
      <c r="M36" s="10">
        <v>0</v>
      </c>
      <c r="N36" s="10">
        <v>0</v>
      </c>
      <c r="O36" s="42">
        <f t="shared" si="0"/>
        <v>0</v>
      </c>
    </row>
    <row r="37" spans="2:15" x14ac:dyDescent="0.25">
      <c r="B37" s="22">
        <v>40</v>
      </c>
      <c r="C37" s="22" t="s">
        <v>97</v>
      </c>
      <c r="D37" s="22" t="s">
        <v>98</v>
      </c>
      <c r="E37" s="32" t="s">
        <v>119</v>
      </c>
      <c r="F37" s="7">
        <v>1</v>
      </c>
      <c r="G37" s="22" t="s">
        <v>65</v>
      </c>
      <c r="H37" s="32" t="s">
        <v>100</v>
      </c>
      <c r="I37" s="22" t="s">
        <v>101</v>
      </c>
      <c r="J37" s="32" t="s">
        <v>86</v>
      </c>
      <c r="K37" s="22" t="s">
        <v>102</v>
      </c>
      <c r="L37" s="7">
        <v>2022</v>
      </c>
      <c r="M37" s="10">
        <v>0</v>
      </c>
      <c r="N37" s="10">
        <v>0</v>
      </c>
      <c r="O37" s="42">
        <f t="shared" si="0"/>
        <v>0</v>
      </c>
    </row>
    <row r="38" spans="2:15" x14ac:dyDescent="0.25">
      <c r="B38" s="22">
        <v>41</v>
      </c>
      <c r="C38" s="22" t="s">
        <v>97</v>
      </c>
      <c r="D38" s="22" t="s">
        <v>98</v>
      </c>
      <c r="E38" s="32" t="s">
        <v>120</v>
      </c>
      <c r="F38" s="7">
        <v>1</v>
      </c>
      <c r="G38" s="22" t="s">
        <v>65</v>
      </c>
      <c r="H38" s="32" t="s">
        <v>100</v>
      </c>
      <c r="I38" s="22" t="s">
        <v>121</v>
      </c>
      <c r="J38" s="32" t="s">
        <v>86</v>
      </c>
      <c r="K38" s="22" t="s">
        <v>102</v>
      </c>
      <c r="L38" s="7">
        <v>2022</v>
      </c>
      <c r="M38" s="10">
        <v>0</v>
      </c>
      <c r="N38" s="10">
        <v>0</v>
      </c>
      <c r="O38" s="42">
        <f t="shared" si="0"/>
        <v>0</v>
      </c>
    </row>
    <row r="39" spans="2:15" x14ac:dyDescent="0.25">
      <c r="B39" s="22">
        <v>42</v>
      </c>
      <c r="C39" s="22" t="s">
        <v>97</v>
      </c>
      <c r="D39" s="22" t="s">
        <v>98</v>
      </c>
      <c r="E39" s="32" t="s">
        <v>94</v>
      </c>
      <c r="F39" s="7">
        <v>3</v>
      </c>
      <c r="G39" s="22" t="s">
        <v>65</v>
      </c>
      <c r="H39" s="32" t="s">
        <v>100</v>
      </c>
      <c r="I39" s="22" t="s">
        <v>121</v>
      </c>
      <c r="J39" s="32" t="s">
        <v>86</v>
      </c>
      <c r="K39" s="22" t="s">
        <v>102</v>
      </c>
      <c r="L39" s="7">
        <v>2020</v>
      </c>
      <c r="M39" s="10">
        <v>0</v>
      </c>
      <c r="N39" s="10">
        <v>0</v>
      </c>
      <c r="O39" s="42">
        <f t="shared" si="0"/>
        <v>0</v>
      </c>
    </row>
    <row r="40" spans="2:15" x14ac:dyDescent="0.25">
      <c r="B40" s="22">
        <v>43</v>
      </c>
      <c r="C40" s="22" t="s">
        <v>122</v>
      </c>
      <c r="D40" s="22" t="s">
        <v>123</v>
      </c>
      <c r="E40" s="32" t="s">
        <v>124</v>
      </c>
      <c r="F40" s="7">
        <v>1</v>
      </c>
      <c r="G40" s="22" t="s">
        <v>65</v>
      </c>
      <c r="H40" s="32" t="s">
        <v>125</v>
      </c>
      <c r="I40" s="22" t="s">
        <v>126</v>
      </c>
      <c r="J40" s="32" t="s">
        <v>86</v>
      </c>
      <c r="K40" s="22" t="s">
        <v>127</v>
      </c>
      <c r="L40" s="7">
        <v>2022</v>
      </c>
      <c r="M40" s="10">
        <v>0</v>
      </c>
      <c r="N40" s="10">
        <v>0</v>
      </c>
      <c r="O40" s="42">
        <f t="shared" si="0"/>
        <v>0</v>
      </c>
    </row>
    <row r="41" spans="2:15" ht="207" x14ac:dyDescent="0.25">
      <c r="B41" s="22">
        <v>44</v>
      </c>
      <c r="C41" s="22" t="s">
        <v>128</v>
      </c>
      <c r="D41" s="22" t="s">
        <v>129</v>
      </c>
      <c r="E41" s="32" t="s">
        <v>84</v>
      </c>
      <c r="F41" s="7">
        <v>27</v>
      </c>
      <c r="G41" s="22" t="s">
        <v>65</v>
      </c>
      <c r="H41" s="32" t="s">
        <v>130</v>
      </c>
      <c r="I41" s="22" t="s">
        <v>131</v>
      </c>
      <c r="J41" s="32" t="s">
        <v>132</v>
      </c>
      <c r="K41" s="22" t="s">
        <v>86</v>
      </c>
      <c r="L41" s="7">
        <v>2022</v>
      </c>
      <c r="M41" s="10">
        <v>0</v>
      </c>
      <c r="N41" s="10">
        <v>0</v>
      </c>
      <c r="O41" s="42">
        <f t="shared" si="0"/>
        <v>0</v>
      </c>
    </row>
    <row r="42" spans="2:15" ht="248.4" x14ac:dyDescent="0.25">
      <c r="B42" s="22">
        <v>45</v>
      </c>
      <c r="C42" s="22" t="s">
        <v>128</v>
      </c>
      <c r="D42" s="22" t="s">
        <v>129</v>
      </c>
      <c r="E42" s="32" t="s">
        <v>87</v>
      </c>
      <c r="F42" s="7">
        <v>35</v>
      </c>
      <c r="G42" s="22" t="s">
        <v>65</v>
      </c>
      <c r="H42" s="32" t="s">
        <v>130</v>
      </c>
      <c r="I42" s="22" t="s">
        <v>131</v>
      </c>
      <c r="J42" s="32" t="s">
        <v>133</v>
      </c>
      <c r="K42" s="22" t="s">
        <v>86</v>
      </c>
      <c r="L42" s="7">
        <v>2022</v>
      </c>
      <c r="M42" s="10">
        <v>0</v>
      </c>
      <c r="N42" s="10">
        <v>0</v>
      </c>
      <c r="O42" s="42">
        <f t="shared" si="0"/>
        <v>0</v>
      </c>
    </row>
    <row r="43" spans="2:15" ht="82.8" x14ac:dyDescent="0.25">
      <c r="B43" s="22">
        <v>46</v>
      </c>
      <c r="C43" s="22" t="s">
        <v>128</v>
      </c>
      <c r="D43" s="22" t="s">
        <v>129</v>
      </c>
      <c r="E43" s="32" t="s">
        <v>88</v>
      </c>
      <c r="F43" s="7">
        <v>14</v>
      </c>
      <c r="G43" s="22" t="s">
        <v>65</v>
      </c>
      <c r="H43" s="32" t="s">
        <v>130</v>
      </c>
      <c r="I43" s="22" t="s">
        <v>131</v>
      </c>
      <c r="J43" s="32" t="s">
        <v>134</v>
      </c>
      <c r="K43" s="22" t="s">
        <v>86</v>
      </c>
      <c r="L43" s="7">
        <v>2022</v>
      </c>
      <c r="M43" s="10">
        <v>0</v>
      </c>
      <c r="N43" s="10">
        <v>0</v>
      </c>
      <c r="O43" s="42">
        <f t="shared" si="0"/>
        <v>0</v>
      </c>
    </row>
    <row r="44" spans="2:15" ht="165.6" x14ac:dyDescent="0.25">
      <c r="B44" s="22">
        <v>47</v>
      </c>
      <c r="C44" s="22" t="s">
        <v>128</v>
      </c>
      <c r="D44" s="22" t="s">
        <v>129</v>
      </c>
      <c r="E44" s="32" t="s">
        <v>89</v>
      </c>
      <c r="F44" s="7">
        <v>27</v>
      </c>
      <c r="G44" s="22" t="s">
        <v>65</v>
      </c>
      <c r="H44" s="32" t="s">
        <v>130</v>
      </c>
      <c r="I44" s="22" t="s">
        <v>131</v>
      </c>
      <c r="J44" s="32" t="s">
        <v>135</v>
      </c>
      <c r="K44" s="22" t="s">
        <v>86</v>
      </c>
      <c r="L44" s="7">
        <v>2022</v>
      </c>
      <c r="M44" s="10">
        <v>0</v>
      </c>
      <c r="N44" s="10">
        <v>0</v>
      </c>
      <c r="O44" s="42">
        <f t="shared" si="0"/>
        <v>0</v>
      </c>
    </row>
    <row r="45" spans="2:15" ht="41.4" x14ac:dyDescent="0.25">
      <c r="B45" s="22">
        <v>48</v>
      </c>
      <c r="C45" s="22" t="s">
        <v>128</v>
      </c>
      <c r="D45" s="22" t="s">
        <v>129</v>
      </c>
      <c r="E45" s="32" t="s">
        <v>90</v>
      </c>
      <c r="F45" s="7">
        <v>8</v>
      </c>
      <c r="G45" s="22" t="s">
        <v>65</v>
      </c>
      <c r="H45" s="32" t="s">
        <v>130</v>
      </c>
      <c r="I45" s="22" t="s">
        <v>131</v>
      </c>
      <c r="J45" s="32" t="s">
        <v>136</v>
      </c>
      <c r="K45" s="22" t="s">
        <v>86</v>
      </c>
      <c r="L45" s="7">
        <v>2022</v>
      </c>
      <c r="M45" s="10">
        <v>0</v>
      </c>
      <c r="N45" s="10">
        <v>0</v>
      </c>
      <c r="O45" s="42">
        <f t="shared" si="0"/>
        <v>0</v>
      </c>
    </row>
    <row r="46" spans="2:15" ht="110.4" x14ac:dyDescent="0.25">
      <c r="B46" s="22">
        <v>49</v>
      </c>
      <c r="C46" s="22" t="s">
        <v>128</v>
      </c>
      <c r="D46" s="22" t="s">
        <v>129</v>
      </c>
      <c r="E46" s="32" t="s">
        <v>91</v>
      </c>
      <c r="F46" s="7">
        <v>9</v>
      </c>
      <c r="G46" s="22" t="s">
        <v>65</v>
      </c>
      <c r="H46" s="32" t="s">
        <v>130</v>
      </c>
      <c r="I46" s="22" t="s">
        <v>131</v>
      </c>
      <c r="J46" s="32" t="s">
        <v>137</v>
      </c>
      <c r="K46" s="22" t="s">
        <v>86</v>
      </c>
      <c r="L46" s="7">
        <v>2022</v>
      </c>
      <c r="M46" s="10">
        <v>0</v>
      </c>
      <c r="N46" s="10">
        <v>0</v>
      </c>
      <c r="O46" s="42">
        <f t="shared" si="0"/>
        <v>0</v>
      </c>
    </row>
    <row r="47" spans="2:15" x14ac:dyDescent="0.25">
      <c r="B47" s="22">
        <v>50</v>
      </c>
      <c r="C47" s="22" t="s">
        <v>128</v>
      </c>
      <c r="D47" s="22" t="s">
        <v>129</v>
      </c>
      <c r="E47" s="32" t="s">
        <v>93</v>
      </c>
      <c r="F47" s="7">
        <v>2</v>
      </c>
      <c r="G47" s="22" t="s">
        <v>65</v>
      </c>
      <c r="H47" s="32" t="s">
        <v>130</v>
      </c>
      <c r="I47" s="22" t="s">
        <v>138</v>
      </c>
      <c r="J47" s="32" t="s">
        <v>86</v>
      </c>
      <c r="K47" s="22" t="s">
        <v>86</v>
      </c>
      <c r="L47" s="7">
        <v>2022</v>
      </c>
      <c r="M47" s="10">
        <v>0</v>
      </c>
      <c r="N47" s="10">
        <v>0</v>
      </c>
      <c r="O47" s="42">
        <f t="shared" si="0"/>
        <v>0</v>
      </c>
    </row>
    <row r="48" spans="2:15" x14ac:dyDescent="0.25">
      <c r="B48" s="22">
        <v>51</v>
      </c>
      <c r="C48" s="22" t="s">
        <v>128</v>
      </c>
      <c r="D48" s="22" t="s">
        <v>129</v>
      </c>
      <c r="E48" s="32" t="s">
        <v>94</v>
      </c>
      <c r="F48" s="7">
        <v>1</v>
      </c>
      <c r="G48" s="22" t="s">
        <v>65</v>
      </c>
      <c r="H48" s="32" t="s">
        <v>130</v>
      </c>
      <c r="I48" s="22" t="s">
        <v>131</v>
      </c>
      <c r="J48" s="32" t="s">
        <v>86</v>
      </c>
      <c r="K48" s="22" t="s">
        <v>86</v>
      </c>
      <c r="L48" s="7" t="s">
        <v>139</v>
      </c>
      <c r="M48" s="10">
        <v>0</v>
      </c>
      <c r="N48" s="10">
        <v>0</v>
      </c>
      <c r="O48" s="42">
        <f t="shared" si="0"/>
        <v>0</v>
      </c>
    </row>
    <row r="49" spans="2:15" ht="27.6" x14ac:dyDescent="0.25">
      <c r="B49" s="22">
        <v>52</v>
      </c>
      <c r="C49" s="22" t="s">
        <v>140</v>
      </c>
      <c r="D49" s="22" t="s">
        <v>141</v>
      </c>
      <c r="E49" s="32" t="s">
        <v>84</v>
      </c>
      <c r="F49" s="7">
        <v>10</v>
      </c>
      <c r="G49" s="22" t="s">
        <v>65</v>
      </c>
      <c r="H49" s="32" t="s">
        <v>86</v>
      </c>
      <c r="I49" s="22" t="s">
        <v>86</v>
      </c>
      <c r="J49" s="32" t="s">
        <v>142</v>
      </c>
      <c r="K49" s="22" t="s">
        <v>143</v>
      </c>
      <c r="L49" s="7">
        <v>2022</v>
      </c>
      <c r="M49" s="10">
        <v>0</v>
      </c>
      <c r="N49" s="10">
        <v>0</v>
      </c>
      <c r="O49" s="42">
        <f t="shared" si="0"/>
        <v>0</v>
      </c>
    </row>
    <row r="50" spans="2:15" ht="27.6" x14ac:dyDescent="0.25">
      <c r="B50" s="22">
        <v>53</v>
      </c>
      <c r="C50" s="22" t="s">
        <v>140</v>
      </c>
      <c r="D50" s="22" t="s">
        <v>141</v>
      </c>
      <c r="E50" s="32" t="s">
        <v>87</v>
      </c>
      <c r="F50" s="7">
        <v>6</v>
      </c>
      <c r="G50" s="22" t="s">
        <v>65</v>
      </c>
      <c r="H50" s="32" t="s">
        <v>86</v>
      </c>
      <c r="I50" s="22" t="s">
        <v>86</v>
      </c>
      <c r="J50" s="32" t="s">
        <v>144</v>
      </c>
      <c r="K50" s="22" t="s">
        <v>143</v>
      </c>
      <c r="L50" s="7">
        <v>2022</v>
      </c>
      <c r="M50" s="10">
        <v>0</v>
      </c>
      <c r="N50" s="10">
        <v>0</v>
      </c>
      <c r="O50" s="42">
        <f t="shared" si="0"/>
        <v>0</v>
      </c>
    </row>
    <row r="51" spans="2:15" x14ac:dyDescent="0.25">
      <c r="B51" s="22">
        <v>54</v>
      </c>
      <c r="C51" s="22" t="s">
        <v>140</v>
      </c>
      <c r="D51" s="22" t="s">
        <v>141</v>
      </c>
      <c r="E51" s="32" t="s">
        <v>88</v>
      </c>
      <c r="F51" s="7">
        <v>2</v>
      </c>
      <c r="G51" s="22" t="s">
        <v>65</v>
      </c>
      <c r="H51" s="32" t="s">
        <v>86</v>
      </c>
      <c r="I51" s="22" t="s">
        <v>86</v>
      </c>
      <c r="J51" s="32" t="s">
        <v>86</v>
      </c>
      <c r="K51" s="22" t="s">
        <v>143</v>
      </c>
      <c r="L51" s="7" t="s">
        <v>145</v>
      </c>
      <c r="M51" s="10">
        <v>0</v>
      </c>
      <c r="N51" s="10">
        <v>0</v>
      </c>
      <c r="O51" s="42">
        <f t="shared" si="0"/>
        <v>0</v>
      </c>
    </row>
    <row r="52" spans="2:15" x14ac:dyDescent="0.25">
      <c r="B52" s="22">
        <v>55</v>
      </c>
      <c r="C52" s="22" t="s">
        <v>140</v>
      </c>
      <c r="D52" s="22" t="s">
        <v>141</v>
      </c>
      <c r="E52" s="32" t="s">
        <v>89</v>
      </c>
      <c r="F52" s="7">
        <v>4</v>
      </c>
      <c r="G52" s="22" t="s">
        <v>65</v>
      </c>
      <c r="H52" s="32" t="s">
        <v>86</v>
      </c>
      <c r="I52" s="22" t="s">
        <v>86</v>
      </c>
      <c r="J52" s="32" t="s">
        <v>146</v>
      </c>
      <c r="K52" s="22" t="s">
        <v>147</v>
      </c>
      <c r="L52" s="7">
        <v>2022</v>
      </c>
      <c r="M52" s="10">
        <v>0</v>
      </c>
      <c r="N52" s="10">
        <v>0</v>
      </c>
      <c r="O52" s="42">
        <f t="shared" si="0"/>
        <v>0</v>
      </c>
    </row>
    <row r="53" spans="2:15" ht="27.6" x14ac:dyDescent="0.25">
      <c r="B53" s="22">
        <v>56</v>
      </c>
      <c r="C53" s="22" t="s">
        <v>140</v>
      </c>
      <c r="D53" s="22" t="s">
        <v>141</v>
      </c>
      <c r="E53" s="32" t="s">
        <v>90</v>
      </c>
      <c r="F53" s="7">
        <v>3</v>
      </c>
      <c r="G53" s="22" t="s">
        <v>65</v>
      </c>
      <c r="H53" s="32" t="s">
        <v>86</v>
      </c>
      <c r="I53" s="22" t="s">
        <v>86</v>
      </c>
      <c r="J53" s="32" t="s">
        <v>148</v>
      </c>
      <c r="K53" s="22" t="s">
        <v>147</v>
      </c>
      <c r="L53" s="7">
        <v>2022</v>
      </c>
      <c r="M53" s="10">
        <v>0</v>
      </c>
      <c r="N53" s="10">
        <v>0</v>
      </c>
      <c r="O53" s="42">
        <f t="shared" si="0"/>
        <v>0</v>
      </c>
    </row>
    <row r="54" spans="2:15" x14ac:dyDescent="0.25">
      <c r="B54" s="22">
        <v>57</v>
      </c>
      <c r="C54" s="22" t="s">
        <v>140</v>
      </c>
      <c r="D54" s="22" t="s">
        <v>141</v>
      </c>
      <c r="E54" s="32" t="s">
        <v>91</v>
      </c>
      <c r="F54" s="7">
        <v>1</v>
      </c>
      <c r="G54" s="22" t="s">
        <v>65</v>
      </c>
      <c r="H54" s="32" t="s">
        <v>86</v>
      </c>
      <c r="I54" s="22" t="s">
        <v>86</v>
      </c>
      <c r="J54" s="32" t="s">
        <v>377</v>
      </c>
      <c r="K54" s="22" t="s">
        <v>147</v>
      </c>
      <c r="L54" s="7" t="s">
        <v>145</v>
      </c>
      <c r="M54" s="10">
        <v>0</v>
      </c>
      <c r="N54" s="10">
        <v>0</v>
      </c>
      <c r="O54" s="42">
        <f t="shared" si="0"/>
        <v>0</v>
      </c>
    </row>
    <row r="55" spans="2:15" x14ac:dyDescent="0.25">
      <c r="B55" s="22">
        <v>58</v>
      </c>
      <c r="C55" s="22" t="s">
        <v>140</v>
      </c>
      <c r="D55" s="22" t="s">
        <v>141</v>
      </c>
      <c r="E55" s="32" t="s">
        <v>93</v>
      </c>
      <c r="F55" s="7">
        <v>1</v>
      </c>
      <c r="G55" s="22" t="s">
        <v>65</v>
      </c>
      <c r="H55" s="32" t="s">
        <v>86</v>
      </c>
      <c r="I55" s="22" t="s">
        <v>86</v>
      </c>
      <c r="J55" s="32" t="s">
        <v>377</v>
      </c>
      <c r="K55" s="22" t="s">
        <v>147</v>
      </c>
      <c r="L55" s="7">
        <v>2022</v>
      </c>
      <c r="M55" s="10">
        <v>0</v>
      </c>
      <c r="N55" s="10">
        <v>0</v>
      </c>
      <c r="O55" s="42">
        <f t="shared" si="0"/>
        <v>0</v>
      </c>
    </row>
    <row r="56" spans="2:15" x14ac:dyDescent="0.25">
      <c r="B56" s="22">
        <v>59</v>
      </c>
      <c r="C56" s="22" t="s">
        <v>140</v>
      </c>
      <c r="D56" s="22" t="s">
        <v>141</v>
      </c>
      <c r="E56" s="32" t="s">
        <v>94</v>
      </c>
      <c r="F56" s="7">
        <v>1</v>
      </c>
      <c r="G56" s="22" t="s">
        <v>65</v>
      </c>
      <c r="H56" s="32" t="s">
        <v>86</v>
      </c>
      <c r="I56" s="22" t="s">
        <v>86</v>
      </c>
      <c r="J56" s="32" t="s">
        <v>377</v>
      </c>
      <c r="K56" s="22" t="s">
        <v>147</v>
      </c>
      <c r="L56" s="7" t="s">
        <v>145</v>
      </c>
      <c r="M56" s="10">
        <v>0</v>
      </c>
      <c r="N56" s="10">
        <v>0</v>
      </c>
      <c r="O56" s="42">
        <f t="shared" si="0"/>
        <v>0</v>
      </c>
    </row>
    <row r="57" spans="2:15" x14ac:dyDescent="0.25">
      <c r="B57" s="22">
        <v>60</v>
      </c>
      <c r="C57" s="22" t="s">
        <v>149</v>
      </c>
      <c r="D57" s="22" t="s">
        <v>150</v>
      </c>
      <c r="E57" s="32" t="s">
        <v>151</v>
      </c>
      <c r="F57" s="7">
        <v>1</v>
      </c>
      <c r="G57" s="22" t="s">
        <v>65</v>
      </c>
      <c r="H57" s="32" t="s">
        <v>152</v>
      </c>
      <c r="I57" s="22" t="s">
        <v>153</v>
      </c>
      <c r="J57" s="32" t="s">
        <v>86</v>
      </c>
      <c r="K57" s="22" t="s">
        <v>154</v>
      </c>
      <c r="L57" s="7">
        <v>2022</v>
      </c>
      <c r="M57" s="10">
        <v>0</v>
      </c>
      <c r="N57" s="10">
        <v>0</v>
      </c>
      <c r="O57" s="42">
        <f t="shared" ref="O57:O82" si="1">(M57+N57)*F57</f>
        <v>0</v>
      </c>
    </row>
    <row r="58" spans="2:15" x14ac:dyDescent="0.25">
      <c r="B58" s="22">
        <v>61</v>
      </c>
      <c r="C58" s="22" t="s">
        <v>149</v>
      </c>
      <c r="D58" s="22" t="s">
        <v>150</v>
      </c>
      <c r="E58" s="32" t="s">
        <v>155</v>
      </c>
      <c r="F58" s="7">
        <v>1</v>
      </c>
      <c r="G58" s="22" t="s">
        <v>65</v>
      </c>
      <c r="H58" s="32" t="s">
        <v>86</v>
      </c>
      <c r="I58" s="22" t="s">
        <v>86</v>
      </c>
      <c r="J58" s="32" t="s">
        <v>156</v>
      </c>
      <c r="K58" s="22" t="s">
        <v>157</v>
      </c>
      <c r="L58" s="7">
        <v>2022</v>
      </c>
      <c r="M58" s="10">
        <v>0</v>
      </c>
      <c r="N58" s="10">
        <v>0</v>
      </c>
      <c r="O58" s="42">
        <f t="shared" si="1"/>
        <v>0</v>
      </c>
    </row>
    <row r="59" spans="2:15" ht="27.6" x14ac:dyDescent="0.25">
      <c r="B59" s="22">
        <v>62</v>
      </c>
      <c r="C59" s="22" t="s">
        <v>149</v>
      </c>
      <c r="D59" s="22" t="s">
        <v>150</v>
      </c>
      <c r="E59" s="32" t="s">
        <v>158</v>
      </c>
      <c r="F59" s="7">
        <v>1</v>
      </c>
      <c r="G59" s="22" t="s">
        <v>65</v>
      </c>
      <c r="H59" s="32" t="s">
        <v>159</v>
      </c>
      <c r="I59" s="22" t="s">
        <v>160</v>
      </c>
      <c r="J59" s="32" t="s">
        <v>161</v>
      </c>
      <c r="K59" s="22" t="s">
        <v>162</v>
      </c>
      <c r="L59" s="7">
        <v>2022</v>
      </c>
      <c r="M59" s="10">
        <v>0</v>
      </c>
      <c r="N59" s="10">
        <v>0</v>
      </c>
      <c r="O59" s="42">
        <f t="shared" si="1"/>
        <v>0</v>
      </c>
    </row>
    <row r="60" spans="2:15" ht="27.6" x14ac:dyDescent="0.25">
      <c r="B60" s="22">
        <v>63</v>
      </c>
      <c r="C60" s="22" t="s">
        <v>149</v>
      </c>
      <c r="D60" s="22" t="s">
        <v>150</v>
      </c>
      <c r="E60" s="32" t="s">
        <v>94</v>
      </c>
      <c r="F60" s="7">
        <v>1</v>
      </c>
      <c r="G60" s="22" t="s">
        <v>65</v>
      </c>
      <c r="H60" s="32" t="s">
        <v>159</v>
      </c>
      <c r="I60" s="22" t="s">
        <v>86</v>
      </c>
      <c r="J60" s="32" t="s">
        <v>163</v>
      </c>
      <c r="K60" s="22" t="s">
        <v>86</v>
      </c>
      <c r="L60" s="7">
        <v>2020</v>
      </c>
      <c r="M60" s="10">
        <v>0</v>
      </c>
      <c r="N60" s="10">
        <v>0</v>
      </c>
      <c r="O60" s="42">
        <f t="shared" si="1"/>
        <v>0</v>
      </c>
    </row>
    <row r="61" spans="2:15" x14ac:dyDescent="0.25">
      <c r="B61" s="22">
        <v>64</v>
      </c>
      <c r="C61" s="22" t="s">
        <v>164</v>
      </c>
      <c r="D61" s="22" t="s">
        <v>165</v>
      </c>
      <c r="E61" s="32" t="s">
        <v>106</v>
      </c>
      <c r="F61" s="7">
        <v>1</v>
      </c>
      <c r="G61" s="22" t="s">
        <v>65</v>
      </c>
      <c r="H61" s="32" t="s">
        <v>166</v>
      </c>
      <c r="I61" s="22" t="s">
        <v>86</v>
      </c>
      <c r="J61" s="32" t="s">
        <v>86</v>
      </c>
      <c r="K61" s="22" t="s">
        <v>167</v>
      </c>
      <c r="L61" s="7">
        <v>2022</v>
      </c>
      <c r="M61" s="10">
        <v>0</v>
      </c>
      <c r="N61" s="10">
        <v>0</v>
      </c>
      <c r="O61" s="42">
        <f t="shared" si="1"/>
        <v>0</v>
      </c>
    </row>
    <row r="62" spans="2:15" x14ac:dyDescent="0.25">
      <c r="B62" s="22">
        <v>65</v>
      </c>
      <c r="C62" s="22" t="s">
        <v>164</v>
      </c>
      <c r="D62" s="22" t="s">
        <v>165</v>
      </c>
      <c r="E62" s="32" t="s">
        <v>111</v>
      </c>
      <c r="F62" s="7">
        <v>1</v>
      </c>
      <c r="G62" s="22" t="s">
        <v>65</v>
      </c>
      <c r="H62" s="32" t="s">
        <v>166</v>
      </c>
      <c r="I62" s="22" t="s">
        <v>86</v>
      </c>
      <c r="J62" s="32" t="s">
        <v>86</v>
      </c>
      <c r="K62" s="22" t="s">
        <v>167</v>
      </c>
      <c r="L62" s="7">
        <v>2022</v>
      </c>
      <c r="M62" s="10">
        <v>0</v>
      </c>
      <c r="N62" s="10">
        <v>0</v>
      </c>
      <c r="O62" s="42">
        <f t="shared" si="1"/>
        <v>0</v>
      </c>
    </row>
    <row r="63" spans="2:15" x14ac:dyDescent="0.25">
      <c r="B63" s="22">
        <v>66</v>
      </c>
      <c r="C63" s="22" t="s">
        <v>168</v>
      </c>
      <c r="D63" s="22" t="s">
        <v>169</v>
      </c>
      <c r="E63" s="32" t="s">
        <v>170</v>
      </c>
      <c r="F63" s="7">
        <v>1</v>
      </c>
      <c r="G63" s="22" t="s">
        <v>65</v>
      </c>
      <c r="H63" s="32" t="s">
        <v>166</v>
      </c>
      <c r="I63" s="22" t="s">
        <v>86</v>
      </c>
      <c r="J63" s="32" t="s">
        <v>171</v>
      </c>
      <c r="K63" s="22" t="s">
        <v>172</v>
      </c>
      <c r="L63" s="7">
        <v>2022</v>
      </c>
      <c r="M63" s="10">
        <v>0</v>
      </c>
      <c r="N63" s="10">
        <v>0</v>
      </c>
      <c r="O63" s="42">
        <f t="shared" si="1"/>
        <v>0</v>
      </c>
    </row>
    <row r="64" spans="2:15" x14ac:dyDescent="0.25">
      <c r="B64" s="22">
        <v>67</v>
      </c>
      <c r="C64" s="22" t="s">
        <v>168</v>
      </c>
      <c r="D64" s="22" t="s">
        <v>169</v>
      </c>
      <c r="E64" s="32" t="s">
        <v>94</v>
      </c>
      <c r="F64" s="7">
        <v>2</v>
      </c>
      <c r="G64" s="22" t="s">
        <v>65</v>
      </c>
      <c r="H64" s="32" t="s">
        <v>166</v>
      </c>
      <c r="I64" s="22" t="s">
        <v>173</v>
      </c>
      <c r="J64" s="32" t="s">
        <v>174</v>
      </c>
      <c r="K64" s="22" t="s">
        <v>172</v>
      </c>
      <c r="L64" s="7">
        <v>2022</v>
      </c>
      <c r="M64" s="10">
        <v>0</v>
      </c>
      <c r="N64" s="10">
        <v>0</v>
      </c>
      <c r="O64" s="42">
        <f t="shared" si="1"/>
        <v>0</v>
      </c>
    </row>
    <row r="65" spans="2:15" x14ac:dyDescent="0.25">
      <c r="B65" s="22">
        <v>68</v>
      </c>
      <c r="C65" s="22" t="s">
        <v>168</v>
      </c>
      <c r="D65" s="22" t="s">
        <v>169</v>
      </c>
      <c r="E65" s="32" t="s">
        <v>94</v>
      </c>
      <c r="F65" s="7">
        <v>1</v>
      </c>
      <c r="G65" s="22" t="s">
        <v>65</v>
      </c>
      <c r="H65" s="32" t="s">
        <v>166</v>
      </c>
      <c r="I65" s="22" t="s">
        <v>175</v>
      </c>
      <c r="J65" s="32" t="s">
        <v>176</v>
      </c>
      <c r="K65" s="22" t="s">
        <v>172</v>
      </c>
      <c r="L65" s="7">
        <v>2022</v>
      </c>
      <c r="M65" s="10">
        <v>0</v>
      </c>
      <c r="N65" s="10">
        <v>0</v>
      </c>
      <c r="O65" s="42">
        <f t="shared" si="1"/>
        <v>0</v>
      </c>
    </row>
    <row r="66" spans="2:15" x14ac:dyDescent="0.25">
      <c r="B66" s="22">
        <v>69</v>
      </c>
      <c r="C66" s="22" t="s">
        <v>168</v>
      </c>
      <c r="D66" s="22" t="s">
        <v>169</v>
      </c>
      <c r="E66" s="32" t="s">
        <v>94</v>
      </c>
      <c r="F66" s="7">
        <v>1</v>
      </c>
      <c r="G66" s="22" t="s">
        <v>65</v>
      </c>
      <c r="H66" s="32" t="s">
        <v>166</v>
      </c>
      <c r="I66" s="22" t="s">
        <v>177</v>
      </c>
      <c r="J66" s="32" t="s">
        <v>178</v>
      </c>
      <c r="K66" s="22" t="s">
        <v>172</v>
      </c>
      <c r="L66" s="7">
        <v>2022</v>
      </c>
      <c r="M66" s="10">
        <v>0</v>
      </c>
      <c r="N66" s="10">
        <v>0</v>
      </c>
      <c r="O66" s="42">
        <f t="shared" si="1"/>
        <v>0</v>
      </c>
    </row>
    <row r="67" spans="2:15" x14ac:dyDescent="0.25">
      <c r="B67" s="22">
        <v>70</v>
      </c>
      <c r="C67" s="22" t="s">
        <v>179</v>
      </c>
      <c r="D67" s="22" t="s">
        <v>180</v>
      </c>
      <c r="E67" s="32" t="s">
        <v>84</v>
      </c>
      <c r="F67" s="7">
        <v>3</v>
      </c>
      <c r="G67" s="22" t="s">
        <v>65</v>
      </c>
      <c r="H67" s="32" t="s">
        <v>181</v>
      </c>
      <c r="I67" s="22" t="s">
        <v>182</v>
      </c>
      <c r="J67" s="32" t="s">
        <v>86</v>
      </c>
      <c r="K67" s="22" t="s">
        <v>86</v>
      </c>
      <c r="L67" s="7">
        <v>2022</v>
      </c>
      <c r="M67" s="10">
        <v>0</v>
      </c>
      <c r="N67" s="10">
        <v>0</v>
      </c>
      <c r="O67" s="42">
        <f t="shared" si="1"/>
        <v>0</v>
      </c>
    </row>
    <row r="68" spans="2:15" x14ac:dyDescent="0.25">
      <c r="B68" s="22">
        <v>71</v>
      </c>
      <c r="C68" s="22" t="s">
        <v>179</v>
      </c>
      <c r="D68" s="22" t="s">
        <v>180</v>
      </c>
      <c r="E68" s="32" t="s">
        <v>87</v>
      </c>
      <c r="F68" s="7">
        <v>2</v>
      </c>
      <c r="G68" s="22" t="s">
        <v>65</v>
      </c>
      <c r="H68" s="32" t="s">
        <v>181</v>
      </c>
      <c r="I68" s="22" t="s">
        <v>182</v>
      </c>
      <c r="J68" s="32" t="s">
        <v>86</v>
      </c>
      <c r="K68" s="22" t="s">
        <v>86</v>
      </c>
      <c r="L68" s="7">
        <v>2022</v>
      </c>
      <c r="M68" s="10">
        <v>0</v>
      </c>
      <c r="N68" s="10">
        <v>0</v>
      </c>
      <c r="O68" s="42">
        <f t="shared" si="1"/>
        <v>0</v>
      </c>
    </row>
    <row r="69" spans="2:15" x14ac:dyDescent="0.25">
      <c r="B69" s="22">
        <v>72</v>
      </c>
      <c r="C69" s="22" t="s">
        <v>179</v>
      </c>
      <c r="D69" s="22" t="s">
        <v>180</v>
      </c>
      <c r="E69" s="32" t="s">
        <v>88</v>
      </c>
      <c r="F69" s="7">
        <v>11</v>
      </c>
      <c r="G69" s="22" t="s">
        <v>65</v>
      </c>
      <c r="H69" s="32" t="s">
        <v>181</v>
      </c>
      <c r="I69" s="22" t="s">
        <v>182</v>
      </c>
      <c r="J69" s="32" t="s">
        <v>86</v>
      </c>
      <c r="K69" s="22" t="s">
        <v>86</v>
      </c>
      <c r="L69" s="7">
        <v>2022</v>
      </c>
      <c r="M69" s="10">
        <v>0</v>
      </c>
      <c r="N69" s="10">
        <v>0</v>
      </c>
      <c r="O69" s="42">
        <f t="shared" si="1"/>
        <v>0</v>
      </c>
    </row>
    <row r="70" spans="2:15" x14ac:dyDescent="0.25">
      <c r="B70" s="22">
        <v>73</v>
      </c>
      <c r="C70" s="22" t="s">
        <v>179</v>
      </c>
      <c r="D70" s="22" t="s">
        <v>180</v>
      </c>
      <c r="E70" s="32" t="s">
        <v>94</v>
      </c>
      <c r="F70" s="7"/>
      <c r="G70" s="22" t="s">
        <v>65</v>
      </c>
      <c r="H70" s="32" t="s">
        <v>183</v>
      </c>
      <c r="I70" s="22" t="s">
        <v>86</v>
      </c>
      <c r="J70" s="32" t="s">
        <v>86</v>
      </c>
      <c r="K70" s="22" t="s">
        <v>86</v>
      </c>
      <c r="L70" s="7">
        <v>1992</v>
      </c>
      <c r="M70" s="10">
        <v>0</v>
      </c>
      <c r="N70" s="10">
        <v>0</v>
      </c>
      <c r="O70" s="42">
        <f t="shared" si="1"/>
        <v>0</v>
      </c>
    </row>
    <row r="71" spans="2:15" x14ac:dyDescent="0.25">
      <c r="B71" s="22">
        <v>75</v>
      </c>
      <c r="C71" s="22" t="s">
        <v>184</v>
      </c>
      <c r="D71" s="22" t="s">
        <v>185</v>
      </c>
      <c r="E71" s="32" t="s">
        <v>64</v>
      </c>
      <c r="F71" s="7">
        <v>1</v>
      </c>
      <c r="G71" s="22" t="s">
        <v>65</v>
      </c>
      <c r="H71" s="32" t="s">
        <v>66</v>
      </c>
      <c r="I71" s="22" t="s">
        <v>186</v>
      </c>
      <c r="J71" s="32" t="s">
        <v>187</v>
      </c>
      <c r="K71" s="22" t="s">
        <v>188</v>
      </c>
      <c r="L71" s="7" t="s">
        <v>145</v>
      </c>
      <c r="M71" s="10">
        <v>0</v>
      </c>
      <c r="N71" s="10">
        <v>0</v>
      </c>
      <c r="O71" s="42">
        <f t="shared" si="1"/>
        <v>0</v>
      </c>
    </row>
    <row r="72" spans="2:15" ht="41.4" x14ac:dyDescent="0.25">
      <c r="B72" s="22">
        <v>76</v>
      </c>
      <c r="C72" s="22" t="s">
        <v>189</v>
      </c>
      <c r="D72" s="22" t="s">
        <v>190</v>
      </c>
      <c r="E72" s="32" t="s">
        <v>90</v>
      </c>
      <c r="F72" s="7">
        <v>1</v>
      </c>
      <c r="G72" s="22" t="s">
        <v>85</v>
      </c>
      <c r="H72" s="32" t="s">
        <v>86</v>
      </c>
      <c r="I72" s="22" t="s">
        <v>86</v>
      </c>
      <c r="J72" s="32" t="s">
        <v>386</v>
      </c>
      <c r="K72" s="22" t="s">
        <v>191</v>
      </c>
      <c r="L72" s="7">
        <v>2022</v>
      </c>
      <c r="M72" s="10">
        <v>0</v>
      </c>
      <c r="N72" s="10">
        <v>0</v>
      </c>
      <c r="O72" s="42">
        <f t="shared" si="1"/>
        <v>0</v>
      </c>
    </row>
    <row r="73" spans="2:15" ht="55.2" x14ac:dyDescent="0.25">
      <c r="B73" s="22">
        <v>86</v>
      </c>
      <c r="C73" s="22" t="s">
        <v>192</v>
      </c>
      <c r="D73" s="22" t="s">
        <v>193</v>
      </c>
      <c r="E73" s="32" t="s">
        <v>64</v>
      </c>
      <c r="F73" s="7">
        <v>1</v>
      </c>
      <c r="G73" s="22" t="s">
        <v>65</v>
      </c>
      <c r="H73" s="32" t="s">
        <v>194</v>
      </c>
      <c r="I73" s="22" t="s">
        <v>195</v>
      </c>
      <c r="J73" s="32" t="s">
        <v>196</v>
      </c>
      <c r="K73" s="22" t="s">
        <v>197</v>
      </c>
      <c r="L73" s="7">
        <v>2022</v>
      </c>
      <c r="M73" s="10">
        <v>0</v>
      </c>
      <c r="N73" s="10">
        <v>0</v>
      </c>
      <c r="O73" s="42">
        <f t="shared" si="1"/>
        <v>0</v>
      </c>
    </row>
    <row r="74" spans="2:15" ht="55.2" x14ac:dyDescent="0.25">
      <c r="B74" s="22">
        <v>87</v>
      </c>
      <c r="C74" s="22" t="s">
        <v>192</v>
      </c>
      <c r="D74" s="22" t="s">
        <v>193</v>
      </c>
      <c r="E74" s="32" t="s">
        <v>124</v>
      </c>
      <c r="F74" s="7">
        <v>1</v>
      </c>
      <c r="G74" s="22" t="s">
        <v>65</v>
      </c>
      <c r="H74" s="32" t="s">
        <v>194</v>
      </c>
      <c r="I74" s="22" t="s">
        <v>198</v>
      </c>
      <c r="J74" s="32" t="s">
        <v>199</v>
      </c>
      <c r="K74" s="22" t="s">
        <v>200</v>
      </c>
      <c r="L74" s="7">
        <v>2022</v>
      </c>
      <c r="M74" s="10">
        <v>0</v>
      </c>
      <c r="N74" s="10">
        <v>0</v>
      </c>
      <c r="O74" s="42">
        <f t="shared" si="1"/>
        <v>0</v>
      </c>
    </row>
    <row r="75" spans="2:15" ht="55.2" x14ac:dyDescent="0.25">
      <c r="B75" s="22">
        <v>88</v>
      </c>
      <c r="C75" s="22" t="s">
        <v>192</v>
      </c>
      <c r="D75" s="22" t="s">
        <v>193</v>
      </c>
      <c r="E75" s="32" t="s">
        <v>170</v>
      </c>
      <c r="F75" s="7">
        <v>1</v>
      </c>
      <c r="G75" s="22" t="s">
        <v>65</v>
      </c>
      <c r="H75" s="32" t="s">
        <v>194</v>
      </c>
      <c r="I75" s="22" t="s">
        <v>201</v>
      </c>
      <c r="J75" s="32" t="s">
        <v>202</v>
      </c>
      <c r="K75" s="55" t="s">
        <v>393</v>
      </c>
      <c r="L75" s="7">
        <v>2022</v>
      </c>
      <c r="M75" s="10">
        <v>0</v>
      </c>
      <c r="N75" s="10">
        <v>0</v>
      </c>
      <c r="O75" s="42">
        <f t="shared" si="1"/>
        <v>0</v>
      </c>
    </row>
    <row r="76" spans="2:15" ht="55.2" x14ac:dyDescent="0.25">
      <c r="B76" s="22">
        <v>89</v>
      </c>
      <c r="C76" s="22" t="s">
        <v>192</v>
      </c>
      <c r="D76" s="22" t="s">
        <v>193</v>
      </c>
      <c r="E76" s="32" t="s">
        <v>203</v>
      </c>
      <c r="F76" s="7">
        <v>1</v>
      </c>
      <c r="G76" s="22" t="s">
        <v>65</v>
      </c>
      <c r="H76" s="32" t="s">
        <v>194</v>
      </c>
      <c r="I76" s="22" t="s">
        <v>86</v>
      </c>
      <c r="J76" s="32" t="s">
        <v>202</v>
      </c>
      <c r="K76" s="55" t="s">
        <v>394</v>
      </c>
      <c r="L76" s="7">
        <v>1997</v>
      </c>
      <c r="M76" s="10">
        <v>0</v>
      </c>
      <c r="N76" s="10">
        <v>0</v>
      </c>
      <c r="O76" s="42">
        <f t="shared" si="1"/>
        <v>0</v>
      </c>
    </row>
    <row r="77" spans="2:15" ht="69" x14ac:dyDescent="0.25">
      <c r="B77" s="22">
        <v>90</v>
      </c>
      <c r="C77" s="22" t="s">
        <v>192</v>
      </c>
      <c r="D77" s="22" t="s">
        <v>193</v>
      </c>
      <c r="E77" s="32" t="s">
        <v>204</v>
      </c>
      <c r="F77" s="7">
        <v>2</v>
      </c>
      <c r="G77" s="22" t="s">
        <v>65</v>
      </c>
      <c r="H77" s="32" t="s">
        <v>194</v>
      </c>
      <c r="I77" s="22" t="s">
        <v>86</v>
      </c>
      <c r="J77" s="32" t="s">
        <v>205</v>
      </c>
      <c r="K77" s="55" t="s">
        <v>394</v>
      </c>
      <c r="L77" s="7">
        <v>2020</v>
      </c>
      <c r="M77" s="10">
        <v>0</v>
      </c>
      <c r="N77" s="10">
        <v>0</v>
      </c>
      <c r="O77" s="42">
        <f t="shared" si="1"/>
        <v>0</v>
      </c>
    </row>
    <row r="78" spans="2:15" x14ac:dyDescent="0.25">
      <c r="B78" s="22">
        <v>91</v>
      </c>
      <c r="C78" s="22"/>
      <c r="D78" s="22" t="s">
        <v>206</v>
      </c>
      <c r="E78" s="32" t="s">
        <v>203</v>
      </c>
      <c r="F78" s="7">
        <v>1</v>
      </c>
      <c r="G78" s="22" t="s">
        <v>65</v>
      </c>
      <c r="H78" s="32" t="s">
        <v>207</v>
      </c>
      <c r="I78" s="22" t="s">
        <v>208</v>
      </c>
      <c r="J78" s="32" t="s">
        <v>209</v>
      </c>
      <c r="K78" s="22" t="s">
        <v>86</v>
      </c>
      <c r="L78" s="7">
        <v>2000</v>
      </c>
      <c r="M78" s="10">
        <v>0</v>
      </c>
      <c r="N78" s="10">
        <v>0</v>
      </c>
      <c r="O78" s="42">
        <f t="shared" si="1"/>
        <v>0</v>
      </c>
    </row>
    <row r="79" spans="2:15" ht="41.4" x14ac:dyDescent="0.25">
      <c r="B79" s="22">
        <v>92</v>
      </c>
      <c r="C79" s="22" t="s">
        <v>210</v>
      </c>
      <c r="D79" s="22" t="s">
        <v>211</v>
      </c>
      <c r="E79" s="32" t="s">
        <v>212</v>
      </c>
      <c r="F79" s="7">
        <v>1</v>
      </c>
      <c r="G79" s="22" t="s">
        <v>65</v>
      </c>
      <c r="H79" s="32" t="s">
        <v>194</v>
      </c>
      <c r="I79" s="22" t="s">
        <v>213</v>
      </c>
      <c r="J79" s="32" t="s">
        <v>214</v>
      </c>
      <c r="K79" s="55" t="s">
        <v>393</v>
      </c>
      <c r="L79" s="7">
        <v>2022</v>
      </c>
      <c r="M79" s="10">
        <v>0</v>
      </c>
      <c r="N79" s="10">
        <v>0</v>
      </c>
      <c r="O79" s="42">
        <f t="shared" si="1"/>
        <v>0</v>
      </c>
    </row>
    <row r="80" spans="2:15" ht="41.4" x14ac:dyDescent="0.25">
      <c r="B80" s="22">
        <v>93</v>
      </c>
      <c r="C80" s="22" t="s">
        <v>210</v>
      </c>
      <c r="D80" s="22" t="s">
        <v>211</v>
      </c>
      <c r="E80" s="32" t="s">
        <v>215</v>
      </c>
      <c r="F80" s="7">
        <v>1</v>
      </c>
      <c r="G80" s="22" t="s">
        <v>65</v>
      </c>
      <c r="H80" s="32" t="s">
        <v>194</v>
      </c>
      <c r="I80" s="22" t="s">
        <v>216</v>
      </c>
      <c r="J80" s="32" t="s">
        <v>214</v>
      </c>
      <c r="K80" s="55" t="s">
        <v>393</v>
      </c>
      <c r="L80" s="7">
        <v>2022</v>
      </c>
      <c r="M80" s="10">
        <v>0</v>
      </c>
      <c r="N80" s="10">
        <v>0</v>
      </c>
      <c r="O80" s="42">
        <f t="shared" si="1"/>
        <v>0</v>
      </c>
    </row>
    <row r="81" spans="2:15" ht="41.4" x14ac:dyDescent="0.25">
      <c r="B81" s="22">
        <v>94</v>
      </c>
      <c r="C81" s="22" t="s">
        <v>210</v>
      </c>
      <c r="D81" s="22" t="s">
        <v>211</v>
      </c>
      <c r="E81" s="32" t="s">
        <v>217</v>
      </c>
      <c r="F81" s="7">
        <v>1</v>
      </c>
      <c r="G81" s="22" t="s">
        <v>65</v>
      </c>
      <c r="H81" s="32" t="s">
        <v>194</v>
      </c>
      <c r="I81" s="22" t="s">
        <v>218</v>
      </c>
      <c r="J81" s="32" t="s">
        <v>219</v>
      </c>
      <c r="K81" s="22" t="s">
        <v>220</v>
      </c>
      <c r="L81" s="7">
        <v>2022</v>
      </c>
      <c r="M81" s="10">
        <v>0</v>
      </c>
      <c r="N81" s="10">
        <v>0</v>
      </c>
      <c r="O81" s="42">
        <f t="shared" si="1"/>
        <v>0</v>
      </c>
    </row>
    <row r="82" spans="2:15" x14ac:dyDescent="0.25">
      <c r="B82" s="22">
        <v>99</v>
      </c>
      <c r="C82" s="22" t="s">
        <v>225</v>
      </c>
      <c r="D82" s="22" t="s">
        <v>226</v>
      </c>
      <c r="E82" s="32" t="s">
        <v>87</v>
      </c>
      <c r="F82" s="7">
        <v>1</v>
      </c>
      <c r="G82" s="22" t="s">
        <v>65</v>
      </c>
      <c r="H82" s="32" t="s">
        <v>227</v>
      </c>
      <c r="I82" s="22" t="s">
        <v>228</v>
      </c>
      <c r="J82" s="32" t="s">
        <v>86</v>
      </c>
      <c r="K82" s="22" t="s">
        <v>191</v>
      </c>
      <c r="L82" s="7">
        <v>2022</v>
      </c>
      <c r="M82" s="10">
        <v>0</v>
      </c>
      <c r="N82" s="10">
        <v>0</v>
      </c>
      <c r="O82" s="42">
        <f t="shared" si="1"/>
        <v>0</v>
      </c>
    </row>
    <row r="83" spans="2:15" ht="55.2" x14ac:dyDescent="0.25">
      <c r="B83" s="22">
        <v>100</v>
      </c>
      <c r="C83" s="22" t="s">
        <v>225</v>
      </c>
      <c r="D83" s="22" t="s">
        <v>226</v>
      </c>
      <c r="E83" s="32" t="s">
        <v>89</v>
      </c>
      <c r="F83" s="7">
        <v>6</v>
      </c>
      <c r="G83" s="22" t="s">
        <v>65</v>
      </c>
      <c r="H83" s="32" t="s">
        <v>227</v>
      </c>
      <c r="I83" s="22" t="s">
        <v>131</v>
      </c>
      <c r="J83" s="32" t="s">
        <v>229</v>
      </c>
      <c r="K83" s="22" t="s">
        <v>191</v>
      </c>
      <c r="L83" s="7">
        <v>2022</v>
      </c>
      <c r="M83" s="10">
        <v>0</v>
      </c>
      <c r="N83" s="10">
        <v>0</v>
      </c>
      <c r="O83" s="42">
        <f t="shared" ref="O83:O146" si="2">(M83+N83)*F83</f>
        <v>0</v>
      </c>
    </row>
    <row r="84" spans="2:15" ht="82.8" x14ac:dyDescent="0.25">
      <c r="B84" s="22">
        <v>101</v>
      </c>
      <c r="C84" s="22" t="s">
        <v>225</v>
      </c>
      <c r="D84" s="22" t="s">
        <v>226</v>
      </c>
      <c r="E84" s="32" t="s">
        <v>90</v>
      </c>
      <c r="F84" s="7">
        <v>12</v>
      </c>
      <c r="G84" s="22" t="s">
        <v>65</v>
      </c>
      <c r="H84" s="32" t="s">
        <v>227</v>
      </c>
      <c r="I84" s="22" t="s">
        <v>131</v>
      </c>
      <c r="J84" s="32" t="s">
        <v>230</v>
      </c>
      <c r="K84" s="22" t="s">
        <v>191</v>
      </c>
      <c r="L84" s="7">
        <v>2022</v>
      </c>
      <c r="M84" s="10">
        <v>0</v>
      </c>
      <c r="N84" s="10">
        <v>0</v>
      </c>
      <c r="O84" s="42">
        <f t="shared" si="2"/>
        <v>0</v>
      </c>
    </row>
    <row r="85" spans="2:15" ht="110.4" x14ac:dyDescent="0.25">
      <c r="B85" s="22">
        <v>102</v>
      </c>
      <c r="C85" s="22" t="s">
        <v>225</v>
      </c>
      <c r="D85" s="22" t="s">
        <v>226</v>
      </c>
      <c r="E85" s="32" t="s">
        <v>90</v>
      </c>
      <c r="F85" s="7">
        <v>17</v>
      </c>
      <c r="G85" s="22" t="s">
        <v>65</v>
      </c>
      <c r="H85" s="32" t="s">
        <v>227</v>
      </c>
      <c r="I85" s="22" t="s">
        <v>131</v>
      </c>
      <c r="J85" s="32" t="s">
        <v>231</v>
      </c>
      <c r="K85" s="22" t="s">
        <v>191</v>
      </c>
      <c r="L85" s="7">
        <v>2022</v>
      </c>
      <c r="M85" s="10">
        <v>0</v>
      </c>
      <c r="N85" s="10">
        <v>0</v>
      </c>
      <c r="O85" s="42">
        <f t="shared" si="2"/>
        <v>0</v>
      </c>
    </row>
    <row r="86" spans="2:15" x14ac:dyDescent="0.25">
      <c r="B86" s="22">
        <v>103</v>
      </c>
      <c r="C86" s="22" t="s">
        <v>225</v>
      </c>
      <c r="D86" s="22" t="s">
        <v>226</v>
      </c>
      <c r="E86" s="32" t="s">
        <v>91</v>
      </c>
      <c r="F86" s="7">
        <v>1</v>
      </c>
      <c r="G86" s="22" t="s">
        <v>65</v>
      </c>
      <c r="H86" s="32" t="s">
        <v>227</v>
      </c>
      <c r="I86" s="22" t="s">
        <v>232</v>
      </c>
      <c r="J86" s="32" t="s">
        <v>86</v>
      </c>
      <c r="K86" s="22" t="s">
        <v>191</v>
      </c>
      <c r="L86" s="7">
        <v>2022</v>
      </c>
      <c r="M86" s="10">
        <v>0</v>
      </c>
      <c r="N86" s="10">
        <v>0</v>
      </c>
      <c r="O86" s="42">
        <f t="shared" si="2"/>
        <v>0</v>
      </c>
    </row>
    <row r="87" spans="2:15" ht="41.4" x14ac:dyDescent="0.25">
      <c r="B87" s="22">
        <v>104</v>
      </c>
      <c r="C87" s="22" t="s">
        <v>225</v>
      </c>
      <c r="D87" s="22" t="s">
        <v>226</v>
      </c>
      <c r="E87" s="32" t="s">
        <v>93</v>
      </c>
      <c r="F87" s="7">
        <v>4</v>
      </c>
      <c r="G87" s="22" t="s">
        <v>65</v>
      </c>
      <c r="H87" s="32" t="s">
        <v>227</v>
      </c>
      <c r="I87" s="22" t="s">
        <v>131</v>
      </c>
      <c r="J87" s="32" t="s">
        <v>233</v>
      </c>
      <c r="K87" s="22" t="s">
        <v>191</v>
      </c>
      <c r="L87" s="7">
        <v>2022</v>
      </c>
      <c r="M87" s="10">
        <v>0</v>
      </c>
      <c r="N87" s="10">
        <v>0</v>
      </c>
      <c r="O87" s="42">
        <f t="shared" si="2"/>
        <v>0</v>
      </c>
    </row>
    <row r="88" spans="2:15" x14ac:dyDescent="0.25">
      <c r="B88" s="22">
        <v>105</v>
      </c>
      <c r="C88" s="22" t="s">
        <v>234</v>
      </c>
      <c r="D88" s="22" t="s">
        <v>235</v>
      </c>
      <c r="E88" s="32" t="s">
        <v>84</v>
      </c>
      <c r="F88" s="7">
        <v>51</v>
      </c>
      <c r="G88" s="22" t="s">
        <v>65</v>
      </c>
      <c r="H88" s="32" t="s">
        <v>236</v>
      </c>
      <c r="I88" s="22" t="s">
        <v>237</v>
      </c>
      <c r="J88" s="32" t="s">
        <v>238</v>
      </c>
      <c r="K88" s="22" t="s">
        <v>86</v>
      </c>
      <c r="L88" s="7">
        <v>2022</v>
      </c>
      <c r="M88" s="10">
        <v>0</v>
      </c>
      <c r="N88" s="10">
        <v>0</v>
      </c>
      <c r="O88" s="42">
        <f t="shared" si="2"/>
        <v>0</v>
      </c>
    </row>
    <row r="89" spans="2:15" ht="41.4" x14ac:dyDescent="0.25">
      <c r="B89" s="22">
        <v>106</v>
      </c>
      <c r="C89" s="22" t="s">
        <v>234</v>
      </c>
      <c r="D89" s="22" t="s">
        <v>235</v>
      </c>
      <c r="E89" s="32" t="s">
        <v>87</v>
      </c>
      <c r="F89" s="7">
        <v>78</v>
      </c>
      <c r="G89" s="22" t="s">
        <v>65</v>
      </c>
      <c r="H89" s="32" t="s">
        <v>236</v>
      </c>
      <c r="I89" s="22" t="s">
        <v>131</v>
      </c>
      <c r="J89" s="32" t="s">
        <v>239</v>
      </c>
      <c r="K89" s="22" t="s">
        <v>86</v>
      </c>
      <c r="L89" s="7">
        <v>2022</v>
      </c>
      <c r="M89" s="10">
        <v>0</v>
      </c>
      <c r="N89" s="10">
        <v>0</v>
      </c>
      <c r="O89" s="42">
        <f t="shared" si="2"/>
        <v>0</v>
      </c>
    </row>
    <row r="90" spans="2:15" x14ac:dyDescent="0.25">
      <c r="B90" s="22">
        <v>107</v>
      </c>
      <c r="C90" s="22" t="s">
        <v>234</v>
      </c>
      <c r="D90" s="22" t="s">
        <v>235</v>
      </c>
      <c r="E90" s="32" t="s">
        <v>88</v>
      </c>
      <c r="F90" s="7">
        <v>6</v>
      </c>
      <c r="G90" s="22" t="s">
        <v>65</v>
      </c>
      <c r="H90" s="32" t="s">
        <v>236</v>
      </c>
      <c r="I90" s="22" t="s">
        <v>237</v>
      </c>
      <c r="J90" s="32" t="s">
        <v>238</v>
      </c>
      <c r="K90" s="22" t="s">
        <v>86</v>
      </c>
      <c r="L90" s="7">
        <v>2022</v>
      </c>
      <c r="M90" s="10">
        <v>0</v>
      </c>
      <c r="N90" s="10">
        <v>0</v>
      </c>
      <c r="O90" s="42">
        <f t="shared" si="2"/>
        <v>0</v>
      </c>
    </row>
    <row r="91" spans="2:15" x14ac:dyDescent="0.25">
      <c r="B91" s="22">
        <v>108</v>
      </c>
      <c r="C91" s="22" t="s">
        <v>234</v>
      </c>
      <c r="D91" s="22" t="s">
        <v>235</v>
      </c>
      <c r="E91" s="32" t="s">
        <v>91</v>
      </c>
      <c r="F91" s="7">
        <v>1</v>
      </c>
      <c r="G91" s="22" t="s">
        <v>65</v>
      </c>
      <c r="H91" s="32" t="s">
        <v>240</v>
      </c>
      <c r="I91" s="22" t="s">
        <v>86</v>
      </c>
      <c r="J91" s="32" t="s">
        <v>377</v>
      </c>
      <c r="K91" s="22" t="s">
        <v>86</v>
      </c>
      <c r="L91" s="7">
        <v>1997</v>
      </c>
      <c r="M91" s="10">
        <v>0</v>
      </c>
      <c r="N91" s="10">
        <v>0</v>
      </c>
      <c r="O91" s="42">
        <f t="shared" si="2"/>
        <v>0</v>
      </c>
    </row>
    <row r="92" spans="2:15" x14ac:dyDescent="0.25">
      <c r="B92" s="22">
        <v>109</v>
      </c>
      <c r="C92" s="22" t="s">
        <v>234</v>
      </c>
      <c r="D92" s="22" t="s">
        <v>235</v>
      </c>
      <c r="E92" s="32" t="s">
        <v>94</v>
      </c>
      <c r="F92" s="7">
        <v>1</v>
      </c>
      <c r="G92" s="22" t="s">
        <v>65</v>
      </c>
      <c r="H92" s="32" t="s">
        <v>240</v>
      </c>
      <c r="I92" s="22" t="s">
        <v>86</v>
      </c>
      <c r="J92" s="32" t="s">
        <v>377</v>
      </c>
      <c r="K92" s="22" t="s">
        <v>86</v>
      </c>
      <c r="L92" s="7">
        <v>1992</v>
      </c>
      <c r="M92" s="10">
        <v>0</v>
      </c>
      <c r="N92" s="10">
        <v>0</v>
      </c>
      <c r="O92" s="42">
        <f t="shared" si="2"/>
        <v>0</v>
      </c>
    </row>
    <row r="93" spans="2:15" x14ac:dyDescent="0.25">
      <c r="B93" s="22">
        <v>110</v>
      </c>
      <c r="C93" s="22" t="s">
        <v>241</v>
      </c>
      <c r="D93" s="22" t="s">
        <v>242</v>
      </c>
      <c r="E93" s="32" t="s">
        <v>64</v>
      </c>
      <c r="F93" s="7">
        <v>1</v>
      </c>
      <c r="G93" s="22" t="s">
        <v>65</v>
      </c>
      <c r="H93" s="32" t="s">
        <v>243</v>
      </c>
      <c r="I93" s="22" t="s">
        <v>244</v>
      </c>
      <c r="J93" s="32" t="s">
        <v>76</v>
      </c>
      <c r="K93" s="22" t="s">
        <v>245</v>
      </c>
      <c r="L93" s="7">
        <v>2022</v>
      </c>
      <c r="M93" s="10">
        <v>0</v>
      </c>
      <c r="N93" s="10">
        <v>0</v>
      </c>
      <c r="O93" s="42">
        <f t="shared" si="2"/>
        <v>0</v>
      </c>
    </row>
    <row r="94" spans="2:15" x14ac:dyDescent="0.25">
      <c r="B94" s="22">
        <v>111</v>
      </c>
      <c r="C94" s="22" t="s">
        <v>241</v>
      </c>
      <c r="D94" s="22" t="s">
        <v>242</v>
      </c>
      <c r="E94" s="32" t="s">
        <v>246</v>
      </c>
      <c r="F94" s="7">
        <v>1</v>
      </c>
      <c r="G94" s="22" t="s">
        <v>65</v>
      </c>
      <c r="H94" s="32" t="s">
        <v>243</v>
      </c>
      <c r="I94" s="22" t="s">
        <v>247</v>
      </c>
      <c r="J94" s="32" t="s">
        <v>79</v>
      </c>
      <c r="K94" s="22" t="s">
        <v>221</v>
      </c>
      <c r="L94" s="7">
        <v>2022</v>
      </c>
      <c r="M94" s="10">
        <v>0</v>
      </c>
      <c r="N94" s="10">
        <v>0</v>
      </c>
      <c r="O94" s="42">
        <f t="shared" si="2"/>
        <v>0</v>
      </c>
    </row>
    <row r="95" spans="2:15" x14ac:dyDescent="0.25">
      <c r="B95" s="22">
        <v>112</v>
      </c>
      <c r="C95" s="22" t="s">
        <v>241</v>
      </c>
      <c r="D95" s="22" t="s">
        <v>242</v>
      </c>
      <c r="E95" s="32" t="s">
        <v>212</v>
      </c>
      <c r="F95" s="7">
        <v>1</v>
      </c>
      <c r="G95" s="22" t="s">
        <v>65</v>
      </c>
      <c r="H95" s="32" t="s">
        <v>243</v>
      </c>
      <c r="I95" s="22" t="s">
        <v>86</v>
      </c>
      <c r="J95" s="32" t="s">
        <v>248</v>
      </c>
      <c r="K95" s="22" t="s">
        <v>221</v>
      </c>
      <c r="L95" s="7">
        <v>2022</v>
      </c>
      <c r="M95" s="10">
        <v>0</v>
      </c>
      <c r="N95" s="10">
        <v>0</v>
      </c>
      <c r="O95" s="42">
        <f t="shared" si="2"/>
        <v>0</v>
      </c>
    </row>
    <row r="96" spans="2:15" x14ac:dyDescent="0.25">
      <c r="B96" s="22">
        <v>113</v>
      </c>
      <c r="C96" s="22" t="s">
        <v>241</v>
      </c>
      <c r="D96" s="22" t="s">
        <v>242</v>
      </c>
      <c r="E96" s="32" t="s">
        <v>87</v>
      </c>
      <c r="F96" s="7">
        <v>1</v>
      </c>
      <c r="G96" s="22" t="s">
        <v>65</v>
      </c>
      <c r="H96" s="32" t="s">
        <v>243</v>
      </c>
      <c r="I96" s="22" t="s">
        <v>247</v>
      </c>
      <c r="J96" s="32" t="s">
        <v>78</v>
      </c>
      <c r="K96" s="22" t="s">
        <v>245</v>
      </c>
      <c r="L96" s="7">
        <v>2022</v>
      </c>
      <c r="M96" s="10">
        <v>0</v>
      </c>
      <c r="N96" s="10">
        <v>0</v>
      </c>
      <c r="O96" s="42">
        <f t="shared" si="2"/>
        <v>0</v>
      </c>
    </row>
    <row r="97" spans="2:15" x14ac:dyDescent="0.25">
      <c r="B97" s="22">
        <v>114</v>
      </c>
      <c r="C97" s="22" t="s">
        <v>241</v>
      </c>
      <c r="D97" s="22" t="s">
        <v>242</v>
      </c>
      <c r="E97" s="32" t="s">
        <v>90</v>
      </c>
      <c r="F97" s="7">
        <v>1</v>
      </c>
      <c r="G97" s="22" t="s">
        <v>65</v>
      </c>
      <c r="H97" s="32" t="s">
        <v>243</v>
      </c>
      <c r="I97" s="22" t="s">
        <v>86</v>
      </c>
      <c r="J97" s="32" t="s">
        <v>86</v>
      </c>
      <c r="K97" s="22" t="s">
        <v>245</v>
      </c>
      <c r="L97" s="7">
        <v>2022</v>
      </c>
      <c r="M97" s="10">
        <v>0</v>
      </c>
      <c r="N97" s="10">
        <v>0</v>
      </c>
      <c r="O97" s="42">
        <f t="shared" si="2"/>
        <v>0</v>
      </c>
    </row>
    <row r="98" spans="2:15" x14ac:dyDescent="0.25">
      <c r="B98" s="22">
        <v>115</v>
      </c>
      <c r="C98" s="22" t="s">
        <v>241</v>
      </c>
      <c r="D98" s="22" t="s">
        <v>242</v>
      </c>
      <c r="E98" s="32" t="s">
        <v>91</v>
      </c>
      <c r="F98" s="7">
        <v>2</v>
      </c>
      <c r="G98" s="22" t="s">
        <v>65</v>
      </c>
      <c r="H98" s="32" t="s">
        <v>243</v>
      </c>
      <c r="I98" s="22" t="s">
        <v>86</v>
      </c>
      <c r="J98" s="32" t="s">
        <v>86</v>
      </c>
      <c r="K98" s="22" t="s">
        <v>245</v>
      </c>
      <c r="L98" s="7">
        <v>1997</v>
      </c>
      <c r="M98" s="10">
        <v>0</v>
      </c>
      <c r="N98" s="10">
        <v>0</v>
      </c>
      <c r="O98" s="42">
        <f t="shared" si="2"/>
        <v>0</v>
      </c>
    </row>
    <row r="99" spans="2:15" x14ac:dyDescent="0.25">
      <c r="B99" s="22">
        <v>116</v>
      </c>
      <c r="C99" s="22" t="s">
        <v>241</v>
      </c>
      <c r="D99" s="22" t="s">
        <v>242</v>
      </c>
      <c r="E99" s="32" t="s">
        <v>94</v>
      </c>
      <c r="F99" s="7">
        <v>1</v>
      </c>
      <c r="G99" s="22" t="s">
        <v>65</v>
      </c>
      <c r="H99" s="32" t="s">
        <v>243</v>
      </c>
      <c r="I99" s="22" t="s">
        <v>86</v>
      </c>
      <c r="J99" s="32" t="s">
        <v>86</v>
      </c>
      <c r="K99" s="22" t="s">
        <v>245</v>
      </c>
      <c r="L99" s="7">
        <v>2018</v>
      </c>
      <c r="M99" s="10">
        <v>0</v>
      </c>
      <c r="N99" s="10">
        <v>0</v>
      </c>
      <c r="O99" s="42">
        <f t="shared" si="2"/>
        <v>0</v>
      </c>
    </row>
    <row r="100" spans="2:15" ht="358.8" x14ac:dyDescent="0.25">
      <c r="B100" s="22">
        <v>117</v>
      </c>
      <c r="C100" s="22" t="s">
        <v>249</v>
      </c>
      <c r="D100" s="22" t="s">
        <v>385</v>
      </c>
      <c r="E100" s="32" t="s">
        <v>84</v>
      </c>
      <c r="F100" s="7">
        <v>102</v>
      </c>
      <c r="G100" s="22" t="s">
        <v>65</v>
      </c>
      <c r="H100" s="32" t="s">
        <v>250</v>
      </c>
      <c r="I100" s="22" t="s">
        <v>131</v>
      </c>
      <c r="J100" s="32" t="s">
        <v>251</v>
      </c>
      <c r="K100" s="22" t="s">
        <v>86</v>
      </c>
      <c r="L100" s="7">
        <v>2022</v>
      </c>
      <c r="M100" s="10">
        <v>0</v>
      </c>
      <c r="N100" s="10">
        <v>0</v>
      </c>
      <c r="O100" s="42">
        <f t="shared" si="2"/>
        <v>0</v>
      </c>
    </row>
    <row r="101" spans="2:15" ht="409.6" x14ac:dyDescent="0.25">
      <c r="B101" s="22">
        <v>118</v>
      </c>
      <c r="C101" s="22" t="s">
        <v>249</v>
      </c>
      <c r="D101" s="22" t="s">
        <v>385</v>
      </c>
      <c r="E101" s="32" t="s">
        <v>87</v>
      </c>
      <c r="F101" s="7">
        <v>96</v>
      </c>
      <c r="G101" s="22" t="s">
        <v>65</v>
      </c>
      <c r="H101" s="32" t="s">
        <v>250</v>
      </c>
      <c r="I101" s="22" t="s">
        <v>131</v>
      </c>
      <c r="J101" s="32" t="s">
        <v>252</v>
      </c>
      <c r="K101" s="22" t="s">
        <v>86</v>
      </c>
      <c r="L101" s="7">
        <v>2022</v>
      </c>
      <c r="M101" s="10">
        <v>0</v>
      </c>
      <c r="N101" s="10">
        <v>0</v>
      </c>
      <c r="O101" s="42">
        <f t="shared" si="2"/>
        <v>0</v>
      </c>
    </row>
    <row r="102" spans="2:15" ht="220.8" x14ac:dyDescent="0.25">
      <c r="B102" s="22">
        <v>119</v>
      </c>
      <c r="C102" s="22" t="s">
        <v>249</v>
      </c>
      <c r="D102" s="22" t="s">
        <v>385</v>
      </c>
      <c r="E102" s="32" t="s">
        <v>88</v>
      </c>
      <c r="F102" s="7">
        <v>29</v>
      </c>
      <c r="G102" s="22" t="s">
        <v>65</v>
      </c>
      <c r="H102" s="32" t="s">
        <v>250</v>
      </c>
      <c r="I102" s="22" t="s">
        <v>131</v>
      </c>
      <c r="J102" s="32" t="s">
        <v>253</v>
      </c>
      <c r="K102" s="22" t="s">
        <v>86</v>
      </c>
      <c r="L102" s="7">
        <v>2022</v>
      </c>
      <c r="M102" s="10">
        <v>0</v>
      </c>
      <c r="N102" s="10">
        <v>0</v>
      </c>
      <c r="O102" s="42">
        <f t="shared" si="2"/>
        <v>0</v>
      </c>
    </row>
    <row r="103" spans="2:15" ht="110.4" x14ac:dyDescent="0.25">
      <c r="B103" s="22">
        <v>120</v>
      </c>
      <c r="C103" s="22" t="s">
        <v>249</v>
      </c>
      <c r="D103" s="22" t="s">
        <v>385</v>
      </c>
      <c r="E103" s="32" t="s">
        <v>89</v>
      </c>
      <c r="F103" s="7">
        <v>29</v>
      </c>
      <c r="G103" s="22" t="s">
        <v>65</v>
      </c>
      <c r="H103" s="32" t="s">
        <v>250</v>
      </c>
      <c r="I103" s="22" t="s">
        <v>131</v>
      </c>
      <c r="J103" s="32" t="s">
        <v>254</v>
      </c>
      <c r="K103" s="22" t="s">
        <v>86</v>
      </c>
      <c r="L103" s="7">
        <v>2022</v>
      </c>
      <c r="M103" s="10">
        <v>0</v>
      </c>
      <c r="N103" s="10">
        <v>0</v>
      </c>
      <c r="O103" s="42">
        <f t="shared" si="2"/>
        <v>0</v>
      </c>
    </row>
    <row r="104" spans="2:15" ht="165.6" x14ac:dyDescent="0.25">
      <c r="B104" s="22">
        <v>121</v>
      </c>
      <c r="C104" s="22" t="s">
        <v>249</v>
      </c>
      <c r="D104" s="22" t="s">
        <v>385</v>
      </c>
      <c r="E104" s="32" t="s">
        <v>90</v>
      </c>
      <c r="F104" s="7">
        <v>106</v>
      </c>
      <c r="G104" s="22" t="s">
        <v>65</v>
      </c>
      <c r="H104" s="32" t="s">
        <v>250</v>
      </c>
      <c r="I104" s="22" t="s">
        <v>131</v>
      </c>
      <c r="J104" s="32" t="s">
        <v>255</v>
      </c>
      <c r="K104" s="22" t="s">
        <v>86</v>
      </c>
      <c r="L104" s="7">
        <v>2022</v>
      </c>
      <c r="M104" s="10">
        <v>0</v>
      </c>
      <c r="N104" s="10">
        <v>0</v>
      </c>
      <c r="O104" s="42">
        <f t="shared" si="2"/>
        <v>0</v>
      </c>
    </row>
    <row r="105" spans="2:15" ht="138" x14ac:dyDescent="0.25">
      <c r="B105" s="22">
        <v>122</v>
      </c>
      <c r="C105" s="22" t="s">
        <v>249</v>
      </c>
      <c r="D105" s="22" t="s">
        <v>385</v>
      </c>
      <c r="E105" s="32" t="s">
        <v>91</v>
      </c>
      <c r="F105" s="7">
        <v>43</v>
      </c>
      <c r="G105" s="22" t="s">
        <v>65</v>
      </c>
      <c r="H105" s="32" t="s">
        <v>250</v>
      </c>
      <c r="I105" s="22" t="s">
        <v>131</v>
      </c>
      <c r="J105" s="32" t="s">
        <v>256</v>
      </c>
      <c r="K105" s="22" t="s">
        <v>86</v>
      </c>
      <c r="L105" s="7">
        <v>2022</v>
      </c>
      <c r="M105" s="10">
        <v>0</v>
      </c>
      <c r="N105" s="10">
        <v>0</v>
      </c>
      <c r="O105" s="42">
        <f t="shared" si="2"/>
        <v>0</v>
      </c>
    </row>
    <row r="106" spans="2:15" ht="124.2" x14ac:dyDescent="0.25">
      <c r="B106" s="22">
        <v>123</v>
      </c>
      <c r="C106" s="22" t="s">
        <v>249</v>
      </c>
      <c r="D106" s="22" t="s">
        <v>385</v>
      </c>
      <c r="E106" s="32" t="s">
        <v>93</v>
      </c>
      <c r="F106" s="7">
        <v>21</v>
      </c>
      <c r="G106" s="22" t="s">
        <v>65</v>
      </c>
      <c r="H106" s="32" t="s">
        <v>250</v>
      </c>
      <c r="I106" s="22" t="s">
        <v>131</v>
      </c>
      <c r="J106" s="32" t="s">
        <v>257</v>
      </c>
      <c r="K106" s="22" t="s">
        <v>86</v>
      </c>
      <c r="L106" s="7">
        <v>2022</v>
      </c>
      <c r="M106" s="10">
        <v>0</v>
      </c>
      <c r="N106" s="10">
        <v>0</v>
      </c>
      <c r="O106" s="42">
        <f t="shared" si="2"/>
        <v>0</v>
      </c>
    </row>
    <row r="107" spans="2:15" x14ac:dyDescent="0.25">
      <c r="B107" s="22">
        <v>124</v>
      </c>
      <c r="C107" s="22" t="s">
        <v>249</v>
      </c>
      <c r="D107" s="22" t="s">
        <v>385</v>
      </c>
      <c r="E107" s="32" t="s">
        <v>94</v>
      </c>
      <c r="F107" s="7">
        <v>1</v>
      </c>
      <c r="G107" s="22" t="s">
        <v>65</v>
      </c>
      <c r="H107" s="32" t="s">
        <v>240</v>
      </c>
      <c r="I107" s="22" t="s">
        <v>131</v>
      </c>
      <c r="J107" s="32" t="s">
        <v>377</v>
      </c>
      <c r="K107" s="22" t="s">
        <v>86</v>
      </c>
      <c r="L107" s="7">
        <v>2020</v>
      </c>
      <c r="M107" s="10">
        <v>0</v>
      </c>
      <c r="N107" s="10">
        <v>0</v>
      </c>
      <c r="O107" s="42">
        <f t="shared" si="2"/>
        <v>0</v>
      </c>
    </row>
    <row r="108" spans="2:15" ht="27.6" x14ac:dyDescent="0.25">
      <c r="B108" s="22">
        <v>125</v>
      </c>
      <c r="C108" s="22" t="s">
        <v>258</v>
      </c>
      <c r="D108" s="22" t="s">
        <v>259</v>
      </c>
      <c r="E108" s="32" t="s">
        <v>84</v>
      </c>
      <c r="F108" s="7">
        <v>13</v>
      </c>
      <c r="G108" s="22" t="s">
        <v>65</v>
      </c>
      <c r="H108" s="32" t="s">
        <v>260</v>
      </c>
      <c r="I108" s="22" t="s">
        <v>86</v>
      </c>
      <c r="J108" s="32" t="s">
        <v>261</v>
      </c>
      <c r="K108" s="22" t="s">
        <v>86</v>
      </c>
      <c r="L108" s="7">
        <v>2022</v>
      </c>
      <c r="M108" s="10">
        <v>0</v>
      </c>
      <c r="N108" s="10">
        <v>0</v>
      </c>
      <c r="O108" s="42">
        <f t="shared" si="2"/>
        <v>0</v>
      </c>
    </row>
    <row r="109" spans="2:15" x14ac:dyDescent="0.25">
      <c r="B109" s="22">
        <v>126</v>
      </c>
      <c r="C109" s="22" t="s">
        <v>258</v>
      </c>
      <c r="D109" s="22" t="s">
        <v>259</v>
      </c>
      <c r="E109" s="32" t="s">
        <v>87</v>
      </c>
      <c r="F109" s="7">
        <v>6</v>
      </c>
      <c r="G109" s="22" t="s">
        <v>65</v>
      </c>
      <c r="H109" s="32" t="s">
        <v>260</v>
      </c>
      <c r="I109" s="22" t="s">
        <v>86</v>
      </c>
      <c r="J109" s="32" t="s">
        <v>262</v>
      </c>
      <c r="K109" s="22" t="s">
        <v>86</v>
      </c>
      <c r="L109" s="7">
        <v>2022</v>
      </c>
      <c r="M109" s="10">
        <v>0</v>
      </c>
      <c r="N109" s="10">
        <v>0</v>
      </c>
      <c r="O109" s="42">
        <f t="shared" si="2"/>
        <v>0</v>
      </c>
    </row>
    <row r="110" spans="2:15" ht="27.6" x14ac:dyDescent="0.25">
      <c r="B110" s="22">
        <v>127</v>
      </c>
      <c r="C110" s="22" t="s">
        <v>258</v>
      </c>
      <c r="D110" s="22" t="s">
        <v>259</v>
      </c>
      <c r="E110" s="32" t="s">
        <v>88</v>
      </c>
      <c r="F110" s="7">
        <v>6</v>
      </c>
      <c r="G110" s="22" t="s">
        <v>65</v>
      </c>
      <c r="H110" s="32" t="s">
        <v>260</v>
      </c>
      <c r="I110" s="22" t="s">
        <v>86</v>
      </c>
      <c r="J110" s="32" t="s">
        <v>263</v>
      </c>
      <c r="K110" s="22" t="s">
        <v>86</v>
      </c>
      <c r="L110" s="7">
        <v>2022</v>
      </c>
      <c r="M110" s="10">
        <v>0</v>
      </c>
      <c r="N110" s="10">
        <v>0</v>
      </c>
      <c r="O110" s="42">
        <f t="shared" si="2"/>
        <v>0</v>
      </c>
    </row>
    <row r="111" spans="2:15" x14ac:dyDescent="0.25">
      <c r="B111" s="22">
        <v>128</v>
      </c>
      <c r="C111" s="22" t="s">
        <v>258</v>
      </c>
      <c r="D111" s="22" t="s">
        <v>259</v>
      </c>
      <c r="E111" s="32" t="s">
        <v>89</v>
      </c>
      <c r="F111" s="7">
        <v>6</v>
      </c>
      <c r="G111" s="22" t="s">
        <v>65</v>
      </c>
      <c r="H111" s="32" t="s">
        <v>223</v>
      </c>
      <c r="I111" s="22" t="s">
        <v>264</v>
      </c>
      <c r="J111" s="32" t="s">
        <v>265</v>
      </c>
      <c r="K111" s="22" t="s">
        <v>86</v>
      </c>
      <c r="L111" s="7">
        <v>2022</v>
      </c>
      <c r="M111" s="10">
        <v>0</v>
      </c>
      <c r="N111" s="10">
        <v>0</v>
      </c>
      <c r="O111" s="42">
        <f t="shared" si="2"/>
        <v>0</v>
      </c>
    </row>
    <row r="112" spans="2:15" x14ac:dyDescent="0.25">
      <c r="B112" s="22">
        <v>129</v>
      </c>
      <c r="C112" s="22" t="s">
        <v>258</v>
      </c>
      <c r="D112" s="22" t="s">
        <v>259</v>
      </c>
      <c r="E112" s="32" t="s">
        <v>90</v>
      </c>
      <c r="F112" s="7">
        <v>6</v>
      </c>
      <c r="G112" s="22" t="s">
        <v>65</v>
      </c>
      <c r="H112" s="32" t="s">
        <v>223</v>
      </c>
      <c r="I112" s="22" t="s">
        <v>264</v>
      </c>
      <c r="J112" s="32" t="s">
        <v>265</v>
      </c>
      <c r="K112" s="22" t="s">
        <v>86</v>
      </c>
      <c r="L112" s="7">
        <v>2022</v>
      </c>
      <c r="M112" s="10">
        <v>0</v>
      </c>
      <c r="N112" s="10">
        <v>0</v>
      </c>
      <c r="O112" s="42">
        <f t="shared" si="2"/>
        <v>0</v>
      </c>
    </row>
    <row r="113" spans="2:15" x14ac:dyDescent="0.25">
      <c r="B113" s="22">
        <v>130</v>
      </c>
      <c r="C113" s="22" t="s">
        <v>258</v>
      </c>
      <c r="D113" s="22" t="s">
        <v>259</v>
      </c>
      <c r="E113" s="32" t="s">
        <v>91</v>
      </c>
      <c r="F113" s="7">
        <v>1</v>
      </c>
      <c r="G113" s="22" t="s">
        <v>65</v>
      </c>
      <c r="H113" s="32" t="s">
        <v>240</v>
      </c>
      <c r="I113" s="22" t="s">
        <v>86</v>
      </c>
      <c r="J113" s="32" t="s">
        <v>377</v>
      </c>
      <c r="K113" s="22" t="s">
        <v>86</v>
      </c>
      <c r="L113" s="7">
        <v>1992</v>
      </c>
      <c r="M113" s="10">
        <v>0</v>
      </c>
      <c r="N113" s="10">
        <v>0</v>
      </c>
      <c r="O113" s="42">
        <f t="shared" si="2"/>
        <v>0</v>
      </c>
    </row>
    <row r="114" spans="2:15" x14ac:dyDescent="0.25">
      <c r="B114" s="22">
        <v>131</v>
      </c>
      <c r="C114" s="22" t="s">
        <v>258</v>
      </c>
      <c r="D114" s="22" t="s">
        <v>259</v>
      </c>
      <c r="E114" s="32" t="s">
        <v>94</v>
      </c>
      <c r="F114" s="7">
        <v>36</v>
      </c>
      <c r="G114" s="22" t="s">
        <v>65</v>
      </c>
      <c r="H114" s="32" t="s">
        <v>240</v>
      </c>
      <c r="I114" s="22" t="s">
        <v>86</v>
      </c>
      <c r="J114" s="32" t="s">
        <v>86</v>
      </c>
      <c r="K114" s="22" t="s">
        <v>86</v>
      </c>
      <c r="L114" s="7">
        <v>1992</v>
      </c>
      <c r="M114" s="10">
        <v>0</v>
      </c>
      <c r="N114" s="10">
        <v>0</v>
      </c>
      <c r="O114" s="42">
        <f t="shared" si="2"/>
        <v>0</v>
      </c>
    </row>
    <row r="115" spans="2:15" x14ac:dyDescent="0.25">
      <c r="B115" s="22">
        <v>132</v>
      </c>
      <c r="C115" s="22" t="s">
        <v>258</v>
      </c>
      <c r="D115" s="22" t="s">
        <v>259</v>
      </c>
      <c r="E115" s="32" t="s">
        <v>96</v>
      </c>
      <c r="F115" s="7">
        <v>9</v>
      </c>
      <c r="G115" s="22" t="s">
        <v>65</v>
      </c>
      <c r="H115" s="32" t="s">
        <v>266</v>
      </c>
      <c r="I115" s="22" t="s">
        <v>86</v>
      </c>
      <c r="J115" s="32" t="s">
        <v>267</v>
      </c>
      <c r="K115" s="22" t="s">
        <v>86</v>
      </c>
      <c r="L115" s="7">
        <v>2022</v>
      </c>
      <c r="M115" s="10">
        <v>0</v>
      </c>
      <c r="N115" s="10">
        <v>0</v>
      </c>
      <c r="O115" s="42">
        <f t="shared" si="2"/>
        <v>0</v>
      </c>
    </row>
    <row r="116" spans="2:15" x14ac:dyDescent="0.25">
      <c r="B116" s="22">
        <v>133</v>
      </c>
      <c r="C116" s="22" t="s">
        <v>268</v>
      </c>
      <c r="D116" s="22" t="s">
        <v>269</v>
      </c>
      <c r="E116" s="32" t="s">
        <v>270</v>
      </c>
      <c r="F116" s="7">
        <v>1</v>
      </c>
      <c r="G116" s="22" t="s">
        <v>65</v>
      </c>
      <c r="H116" s="32" t="s">
        <v>271</v>
      </c>
      <c r="I116" s="22" t="s">
        <v>272</v>
      </c>
      <c r="J116" s="32" t="s">
        <v>86</v>
      </c>
      <c r="K116" s="22" t="s">
        <v>86</v>
      </c>
      <c r="L116" s="7">
        <v>2022</v>
      </c>
      <c r="M116" s="10">
        <v>0</v>
      </c>
      <c r="N116" s="10">
        <v>0</v>
      </c>
      <c r="O116" s="42">
        <f t="shared" si="2"/>
        <v>0</v>
      </c>
    </row>
    <row r="117" spans="2:15" x14ac:dyDescent="0.25">
      <c r="B117" s="22">
        <v>134</v>
      </c>
      <c r="C117" s="22" t="s">
        <v>273</v>
      </c>
      <c r="D117" s="22" t="s">
        <v>274</v>
      </c>
      <c r="E117" s="32" t="s">
        <v>275</v>
      </c>
      <c r="F117" s="7">
        <v>1</v>
      </c>
      <c r="G117" s="22" t="s">
        <v>65</v>
      </c>
      <c r="H117" s="32" t="s">
        <v>86</v>
      </c>
      <c r="I117" s="22" t="s">
        <v>86</v>
      </c>
      <c r="J117" s="32" t="s">
        <v>86</v>
      </c>
      <c r="K117" s="22" t="s">
        <v>86</v>
      </c>
      <c r="L117" s="7">
        <v>2022</v>
      </c>
      <c r="M117" s="10">
        <v>0</v>
      </c>
      <c r="N117" s="10">
        <v>0</v>
      </c>
      <c r="O117" s="42">
        <f t="shared" si="2"/>
        <v>0</v>
      </c>
    </row>
    <row r="118" spans="2:15" x14ac:dyDescent="0.25">
      <c r="B118" s="22">
        <v>135</v>
      </c>
      <c r="C118" s="22" t="s">
        <v>273</v>
      </c>
      <c r="D118" s="22" t="s">
        <v>274</v>
      </c>
      <c r="E118" s="32" t="s">
        <v>84</v>
      </c>
      <c r="F118" s="7">
        <v>2</v>
      </c>
      <c r="G118" s="22" t="s">
        <v>65</v>
      </c>
      <c r="H118" s="32" t="s">
        <v>223</v>
      </c>
      <c r="I118" s="22" t="s">
        <v>276</v>
      </c>
      <c r="J118" s="32" t="s">
        <v>86</v>
      </c>
      <c r="K118" s="22" t="s">
        <v>86</v>
      </c>
      <c r="L118" s="7">
        <v>2022</v>
      </c>
      <c r="M118" s="10">
        <v>0</v>
      </c>
      <c r="N118" s="10">
        <v>0</v>
      </c>
      <c r="O118" s="42">
        <f t="shared" si="2"/>
        <v>0</v>
      </c>
    </row>
    <row r="119" spans="2:15" x14ac:dyDescent="0.25">
      <c r="B119" s="22">
        <v>136</v>
      </c>
      <c r="C119" s="22" t="s">
        <v>273</v>
      </c>
      <c r="D119" s="22" t="s">
        <v>274</v>
      </c>
      <c r="E119" s="32" t="s">
        <v>87</v>
      </c>
      <c r="F119" s="7">
        <v>2</v>
      </c>
      <c r="G119" s="22" t="s">
        <v>65</v>
      </c>
      <c r="H119" s="32" t="s">
        <v>223</v>
      </c>
      <c r="I119" s="22" t="s">
        <v>276</v>
      </c>
      <c r="J119" s="32" t="s">
        <v>86</v>
      </c>
      <c r="K119" s="22" t="s">
        <v>86</v>
      </c>
      <c r="L119" s="7">
        <v>2022</v>
      </c>
      <c r="M119" s="10">
        <v>0</v>
      </c>
      <c r="N119" s="10">
        <v>0</v>
      </c>
      <c r="O119" s="42">
        <f t="shared" si="2"/>
        <v>0</v>
      </c>
    </row>
    <row r="120" spans="2:15" x14ac:dyDescent="0.25">
      <c r="B120" s="22">
        <v>137</v>
      </c>
      <c r="C120" s="22" t="s">
        <v>273</v>
      </c>
      <c r="D120" s="22" t="s">
        <v>274</v>
      </c>
      <c r="E120" s="32" t="s">
        <v>88</v>
      </c>
      <c r="F120" s="7">
        <v>1</v>
      </c>
      <c r="G120" s="22" t="s">
        <v>65</v>
      </c>
      <c r="H120" s="32" t="s">
        <v>86</v>
      </c>
      <c r="I120" s="22" t="s">
        <v>86</v>
      </c>
      <c r="J120" s="32" t="s">
        <v>86</v>
      </c>
      <c r="K120" s="22" t="s">
        <v>86</v>
      </c>
      <c r="L120" s="7">
        <v>2022</v>
      </c>
      <c r="M120" s="10">
        <v>0</v>
      </c>
      <c r="N120" s="10">
        <v>0</v>
      </c>
      <c r="O120" s="42">
        <f t="shared" si="2"/>
        <v>0</v>
      </c>
    </row>
    <row r="121" spans="2:15" x14ac:dyDescent="0.25">
      <c r="B121" s="22">
        <v>138</v>
      </c>
      <c r="C121" s="22" t="s">
        <v>273</v>
      </c>
      <c r="D121" s="22" t="s">
        <v>274</v>
      </c>
      <c r="E121" s="32" t="s">
        <v>90</v>
      </c>
      <c r="F121" s="7">
        <v>2</v>
      </c>
      <c r="G121" s="22" t="s">
        <v>65</v>
      </c>
      <c r="H121" s="32" t="s">
        <v>86</v>
      </c>
      <c r="I121" s="22" t="s">
        <v>86</v>
      </c>
      <c r="J121" s="32" t="s">
        <v>86</v>
      </c>
      <c r="K121" s="22" t="s">
        <v>86</v>
      </c>
      <c r="L121" s="7">
        <v>2022</v>
      </c>
      <c r="M121" s="10">
        <v>0</v>
      </c>
      <c r="N121" s="10">
        <v>0</v>
      </c>
      <c r="O121" s="42">
        <f t="shared" si="2"/>
        <v>0</v>
      </c>
    </row>
    <row r="122" spans="2:15" x14ac:dyDescent="0.25">
      <c r="B122" s="22">
        <v>139</v>
      </c>
      <c r="C122" s="22" t="s">
        <v>273</v>
      </c>
      <c r="D122" s="22" t="s">
        <v>274</v>
      </c>
      <c r="E122" s="32" t="s">
        <v>91</v>
      </c>
      <c r="F122" s="7">
        <v>1</v>
      </c>
      <c r="G122" s="22" t="s">
        <v>65</v>
      </c>
      <c r="H122" s="32" t="s">
        <v>86</v>
      </c>
      <c r="I122" s="22" t="s">
        <v>86</v>
      </c>
      <c r="J122" s="32" t="s">
        <v>377</v>
      </c>
      <c r="K122" s="22" t="s">
        <v>86</v>
      </c>
      <c r="L122" s="7">
        <v>1992</v>
      </c>
      <c r="M122" s="10">
        <v>0</v>
      </c>
      <c r="N122" s="10">
        <v>0</v>
      </c>
      <c r="O122" s="42">
        <f t="shared" si="2"/>
        <v>0</v>
      </c>
    </row>
    <row r="123" spans="2:15" x14ac:dyDescent="0.25">
      <c r="B123" s="22">
        <v>140</v>
      </c>
      <c r="C123" s="22" t="s">
        <v>273</v>
      </c>
      <c r="D123" s="22" t="s">
        <v>274</v>
      </c>
      <c r="E123" s="32" t="s">
        <v>94</v>
      </c>
      <c r="F123" s="7">
        <v>2</v>
      </c>
      <c r="G123" s="22" t="s">
        <v>65</v>
      </c>
      <c r="H123" s="32" t="s">
        <v>86</v>
      </c>
      <c r="I123" s="22" t="s">
        <v>86</v>
      </c>
      <c r="J123" s="32" t="s">
        <v>86</v>
      </c>
      <c r="K123" s="22" t="s">
        <v>86</v>
      </c>
      <c r="L123" s="7">
        <v>1992</v>
      </c>
      <c r="M123" s="10">
        <v>0</v>
      </c>
      <c r="N123" s="10">
        <v>0</v>
      </c>
      <c r="O123" s="42">
        <f t="shared" si="2"/>
        <v>0</v>
      </c>
    </row>
    <row r="124" spans="2:15" x14ac:dyDescent="0.25">
      <c r="B124" s="22">
        <v>141</v>
      </c>
      <c r="C124" s="22" t="s">
        <v>277</v>
      </c>
      <c r="D124" s="22" t="s">
        <v>278</v>
      </c>
      <c r="E124" s="32" t="s">
        <v>89</v>
      </c>
      <c r="F124" s="7">
        <v>2</v>
      </c>
      <c r="G124" s="22" t="s">
        <v>65</v>
      </c>
      <c r="H124" s="32" t="s">
        <v>223</v>
      </c>
      <c r="I124" s="22" t="s">
        <v>279</v>
      </c>
      <c r="J124" s="32" t="s">
        <v>280</v>
      </c>
      <c r="K124" s="22" t="s">
        <v>86</v>
      </c>
      <c r="L124" s="7">
        <v>2022</v>
      </c>
      <c r="M124" s="10">
        <v>0</v>
      </c>
      <c r="N124" s="10">
        <v>0</v>
      </c>
      <c r="O124" s="42">
        <f t="shared" si="2"/>
        <v>0</v>
      </c>
    </row>
    <row r="125" spans="2:15" x14ac:dyDescent="0.25">
      <c r="B125" s="22">
        <v>142</v>
      </c>
      <c r="C125" s="22" t="s">
        <v>277</v>
      </c>
      <c r="D125" s="22" t="s">
        <v>278</v>
      </c>
      <c r="E125" s="32" t="s">
        <v>90</v>
      </c>
      <c r="F125" s="7">
        <v>2</v>
      </c>
      <c r="G125" s="22" t="s">
        <v>65</v>
      </c>
      <c r="H125" s="32" t="s">
        <v>223</v>
      </c>
      <c r="I125" s="22" t="s">
        <v>279</v>
      </c>
      <c r="J125" s="32" t="s">
        <v>280</v>
      </c>
      <c r="K125" s="22" t="s">
        <v>86</v>
      </c>
      <c r="L125" s="7">
        <v>2022</v>
      </c>
      <c r="M125" s="10">
        <v>0</v>
      </c>
      <c r="N125" s="10">
        <v>0</v>
      </c>
      <c r="O125" s="42">
        <f t="shared" si="2"/>
        <v>0</v>
      </c>
    </row>
    <row r="126" spans="2:15" x14ac:dyDescent="0.25">
      <c r="B126" s="22">
        <v>143</v>
      </c>
      <c r="C126" s="22" t="s">
        <v>277</v>
      </c>
      <c r="D126" s="22" t="s">
        <v>278</v>
      </c>
      <c r="E126" s="32" t="s">
        <v>91</v>
      </c>
      <c r="F126" s="7">
        <v>1</v>
      </c>
      <c r="G126" s="22" t="s">
        <v>65</v>
      </c>
      <c r="H126" s="32" t="s">
        <v>240</v>
      </c>
      <c r="I126" s="22" t="s">
        <v>86</v>
      </c>
      <c r="J126" s="32" t="s">
        <v>377</v>
      </c>
      <c r="K126" s="22" t="s">
        <v>86</v>
      </c>
      <c r="L126" s="7">
        <v>1992</v>
      </c>
      <c r="M126" s="10">
        <v>0</v>
      </c>
      <c r="N126" s="10">
        <v>0</v>
      </c>
      <c r="O126" s="42">
        <f t="shared" si="2"/>
        <v>0</v>
      </c>
    </row>
    <row r="127" spans="2:15" x14ac:dyDescent="0.25">
      <c r="B127" s="22">
        <v>144</v>
      </c>
      <c r="C127" s="22" t="s">
        <v>277</v>
      </c>
      <c r="D127" s="22" t="s">
        <v>278</v>
      </c>
      <c r="E127" s="32" t="s">
        <v>94</v>
      </c>
      <c r="F127" s="7">
        <v>11</v>
      </c>
      <c r="G127" s="22" t="s">
        <v>65</v>
      </c>
      <c r="H127" s="32" t="s">
        <v>240</v>
      </c>
      <c r="I127" s="22" t="s">
        <v>86</v>
      </c>
      <c r="J127" s="32" t="s">
        <v>86</v>
      </c>
      <c r="K127" s="22" t="s">
        <v>86</v>
      </c>
      <c r="L127" s="7">
        <v>1992</v>
      </c>
      <c r="M127" s="10">
        <v>0</v>
      </c>
      <c r="N127" s="10">
        <v>0</v>
      </c>
      <c r="O127" s="42">
        <f t="shared" si="2"/>
        <v>0</v>
      </c>
    </row>
    <row r="128" spans="2:15" x14ac:dyDescent="0.25">
      <c r="B128" s="22">
        <v>145</v>
      </c>
      <c r="C128" s="22" t="s">
        <v>277</v>
      </c>
      <c r="D128" s="22" t="s">
        <v>278</v>
      </c>
      <c r="E128" s="32" t="s">
        <v>96</v>
      </c>
      <c r="F128" s="7">
        <v>4</v>
      </c>
      <c r="G128" s="22" t="s">
        <v>65</v>
      </c>
      <c r="H128" s="32" t="s">
        <v>223</v>
      </c>
      <c r="I128" s="22" t="s">
        <v>86</v>
      </c>
      <c r="J128" s="32" t="s">
        <v>281</v>
      </c>
      <c r="K128" s="22" t="s">
        <v>86</v>
      </c>
      <c r="L128" s="7">
        <v>2022</v>
      </c>
      <c r="M128" s="10">
        <v>0</v>
      </c>
      <c r="N128" s="10">
        <v>0</v>
      </c>
      <c r="O128" s="42">
        <f t="shared" si="2"/>
        <v>0</v>
      </c>
    </row>
    <row r="129" spans="2:15" x14ac:dyDescent="0.25">
      <c r="B129" s="22">
        <v>146</v>
      </c>
      <c r="C129" s="22" t="s">
        <v>282</v>
      </c>
      <c r="D129" s="22" t="s">
        <v>283</v>
      </c>
      <c r="E129" s="32" t="s">
        <v>284</v>
      </c>
      <c r="F129" s="7">
        <v>1</v>
      </c>
      <c r="G129" s="22" t="s">
        <v>65</v>
      </c>
      <c r="H129" s="32" t="s">
        <v>285</v>
      </c>
      <c r="I129" s="22" t="s">
        <v>286</v>
      </c>
      <c r="J129" s="32" t="s">
        <v>86</v>
      </c>
      <c r="K129" s="22" t="s">
        <v>86</v>
      </c>
      <c r="L129" s="7">
        <v>2022</v>
      </c>
      <c r="M129" s="10">
        <v>0</v>
      </c>
      <c r="N129" s="10">
        <v>0</v>
      </c>
      <c r="O129" s="42">
        <f t="shared" si="2"/>
        <v>0</v>
      </c>
    </row>
    <row r="130" spans="2:15" x14ac:dyDescent="0.25">
      <c r="B130" s="22">
        <v>147</v>
      </c>
      <c r="C130" s="22" t="s">
        <v>287</v>
      </c>
      <c r="D130" s="22" t="s">
        <v>288</v>
      </c>
      <c r="E130" s="32" t="s">
        <v>222</v>
      </c>
      <c r="F130" s="7">
        <v>1</v>
      </c>
      <c r="G130" s="22" t="s">
        <v>65</v>
      </c>
      <c r="H130" s="32" t="s">
        <v>289</v>
      </c>
      <c r="I130" s="22" t="s">
        <v>86</v>
      </c>
      <c r="J130" s="32" t="s">
        <v>290</v>
      </c>
      <c r="K130" s="22" t="s">
        <v>86</v>
      </c>
      <c r="L130" s="7">
        <v>2022</v>
      </c>
      <c r="M130" s="10">
        <v>0</v>
      </c>
      <c r="N130" s="10">
        <v>0</v>
      </c>
      <c r="O130" s="42">
        <f t="shared" si="2"/>
        <v>0</v>
      </c>
    </row>
    <row r="131" spans="2:15" ht="27.6" x14ac:dyDescent="0.25">
      <c r="B131" s="22">
        <v>148</v>
      </c>
      <c r="C131" s="22" t="s">
        <v>287</v>
      </c>
      <c r="D131" s="22" t="s">
        <v>288</v>
      </c>
      <c r="E131" s="32" t="s">
        <v>84</v>
      </c>
      <c r="F131" s="7">
        <v>8</v>
      </c>
      <c r="G131" s="22" t="s">
        <v>65</v>
      </c>
      <c r="H131" s="32" t="s">
        <v>289</v>
      </c>
      <c r="I131" s="22" t="s">
        <v>86</v>
      </c>
      <c r="J131" s="32" t="s">
        <v>291</v>
      </c>
      <c r="K131" s="22" t="s">
        <v>86</v>
      </c>
      <c r="L131" s="7">
        <v>2022</v>
      </c>
      <c r="M131" s="10">
        <v>0</v>
      </c>
      <c r="N131" s="10">
        <v>0</v>
      </c>
      <c r="O131" s="42">
        <f t="shared" si="2"/>
        <v>0</v>
      </c>
    </row>
    <row r="132" spans="2:15" x14ac:dyDescent="0.25">
      <c r="B132" s="22">
        <v>149</v>
      </c>
      <c r="C132" s="22" t="s">
        <v>287</v>
      </c>
      <c r="D132" s="22" t="s">
        <v>288</v>
      </c>
      <c r="E132" s="32" t="s">
        <v>87</v>
      </c>
      <c r="F132" s="7">
        <v>1</v>
      </c>
      <c r="G132" s="22" t="s">
        <v>65</v>
      </c>
      <c r="H132" s="32" t="s">
        <v>289</v>
      </c>
      <c r="I132" s="22" t="s">
        <v>86</v>
      </c>
      <c r="J132" s="32" t="s">
        <v>377</v>
      </c>
      <c r="K132" s="22" t="s">
        <v>86</v>
      </c>
      <c r="L132" s="7">
        <v>2022</v>
      </c>
      <c r="M132" s="10">
        <v>0</v>
      </c>
      <c r="N132" s="10">
        <v>0</v>
      </c>
      <c r="O132" s="42">
        <f t="shared" si="2"/>
        <v>0</v>
      </c>
    </row>
    <row r="133" spans="2:15" ht="27.6" x14ac:dyDescent="0.25">
      <c r="B133" s="22">
        <v>150</v>
      </c>
      <c r="C133" s="22" t="s">
        <v>287</v>
      </c>
      <c r="D133" s="22" t="s">
        <v>288</v>
      </c>
      <c r="E133" s="32" t="s">
        <v>88</v>
      </c>
      <c r="F133" s="7">
        <v>2</v>
      </c>
      <c r="G133" s="22" t="s">
        <v>65</v>
      </c>
      <c r="H133" s="32" t="s">
        <v>289</v>
      </c>
      <c r="I133" s="22" t="s">
        <v>86</v>
      </c>
      <c r="J133" s="32" t="s">
        <v>292</v>
      </c>
      <c r="K133" s="22" t="s">
        <v>86</v>
      </c>
      <c r="L133" s="7">
        <v>2022</v>
      </c>
      <c r="M133" s="10">
        <v>0</v>
      </c>
      <c r="N133" s="10">
        <v>0</v>
      </c>
      <c r="O133" s="42">
        <f t="shared" si="2"/>
        <v>0</v>
      </c>
    </row>
    <row r="134" spans="2:15" x14ac:dyDescent="0.25">
      <c r="B134" s="22">
        <v>151</v>
      </c>
      <c r="C134" s="22" t="s">
        <v>287</v>
      </c>
      <c r="D134" s="22" t="s">
        <v>288</v>
      </c>
      <c r="E134" s="32" t="s">
        <v>89</v>
      </c>
      <c r="F134" s="7">
        <v>2</v>
      </c>
      <c r="G134" s="22" t="s">
        <v>65</v>
      </c>
      <c r="H134" s="32" t="s">
        <v>289</v>
      </c>
      <c r="I134" s="22" t="s">
        <v>86</v>
      </c>
      <c r="J134" s="32" t="s">
        <v>280</v>
      </c>
      <c r="K134" s="22" t="s">
        <v>86</v>
      </c>
      <c r="L134" s="7">
        <v>2022</v>
      </c>
      <c r="M134" s="10">
        <v>0</v>
      </c>
      <c r="N134" s="10">
        <v>0</v>
      </c>
      <c r="O134" s="42">
        <f t="shared" si="2"/>
        <v>0</v>
      </c>
    </row>
    <row r="135" spans="2:15" x14ac:dyDescent="0.25">
      <c r="B135" s="22">
        <v>152</v>
      </c>
      <c r="C135" s="22" t="s">
        <v>287</v>
      </c>
      <c r="D135" s="22" t="s">
        <v>288</v>
      </c>
      <c r="E135" s="32" t="s">
        <v>90</v>
      </c>
      <c r="F135" s="7">
        <v>3</v>
      </c>
      <c r="G135" s="22" t="s">
        <v>65</v>
      </c>
      <c r="H135" s="32" t="s">
        <v>289</v>
      </c>
      <c r="I135" s="22" t="s">
        <v>86</v>
      </c>
      <c r="J135" s="32" t="s">
        <v>293</v>
      </c>
      <c r="K135" s="22" t="s">
        <v>86</v>
      </c>
      <c r="L135" s="7">
        <v>2022</v>
      </c>
      <c r="M135" s="10">
        <v>0</v>
      </c>
      <c r="N135" s="10">
        <v>0</v>
      </c>
      <c r="O135" s="42">
        <f t="shared" si="2"/>
        <v>0</v>
      </c>
    </row>
    <row r="136" spans="2:15" x14ac:dyDescent="0.25">
      <c r="B136" s="22">
        <v>153</v>
      </c>
      <c r="C136" s="22" t="s">
        <v>287</v>
      </c>
      <c r="D136" s="22" t="s">
        <v>288</v>
      </c>
      <c r="E136" s="32" t="s">
        <v>91</v>
      </c>
      <c r="F136" s="7">
        <v>1</v>
      </c>
      <c r="G136" s="22" t="s">
        <v>65</v>
      </c>
      <c r="H136" s="32" t="s">
        <v>240</v>
      </c>
      <c r="I136" s="22" t="s">
        <v>86</v>
      </c>
      <c r="J136" s="32" t="s">
        <v>377</v>
      </c>
      <c r="K136" s="22" t="s">
        <v>86</v>
      </c>
      <c r="L136" s="7">
        <v>1997</v>
      </c>
      <c r="M136" s="10">
        <v>0</v>
      </c>
      <c r="N136" s="10">
        <v>0</v>
      </c>
      <c r="O136" s="42">
        <f t="shared" si="2"/>
        <v>0</v>
      </c>
    </row>
    <row r="137" spans="2:15" x14ac:dyDescent="0.25">
      <c r="B137" s="22">
        <v>154</v>
      </c>
      <c r="C137" s="22" t="s">
        <v>287</v>
      </c>
      <c r="D137" s="22" t="s">
        <v>288</v>
      </c>
      <c r="E137" s="32" t="s">
        <v>94</v>
      </c>
      <c r="F137" s="7">
        <v>22</v>
      </c>
      <c r="G137" s="22" t="s">
        <v>65</v>
      </c>
      <c r="H137" s="32" t="s">
        <v>240</v>
      </c>
      <c r="I137" s="22" t="s">
        <v>86</v>
      </c>
      <c r="J137" s="32" t="s">
        <v>86</v>
      </c>
      <c r="K137" s="22" t="s">
        <v>86</v>
      </c>
      <c r="L137" s="7">
        <v>1992</v>
      </c>
      <c r="M137" s="10">
        <v>0</v>
      </c>
      <c r="N137" s="10">
        <v>0</v>
      </c>
      <c r="O137" s="42">
        <f t="shared" si="2"/>
        <v>0</v>
      </c>
    </row>
    <row r="138" spans="2:15" x14ac:dyDescent="0.25">
      <c r="B138" s="22">
        <v>155</v>
      </c>
      <c r="C138" s="22" t="s">
        <v>287</v>
      </c>
      <c r="D138" s="22" t="s">
        <v>288</v>
      </c>
      <c r="E138" s="32" t="s">
        <v>96</v>
      </c>
      <c r="F138" s="7">
        <v>4</v>
      </c>
      <c r="G138" s="22" t="s">
        <v>65</v>
      </c>
      <c r="H138" s="32" t="s">
        <v>289</v>
      </c>
      <c r="I138" s="22" t="s">
        <v>86</v>
      </c>
      <c r="J138" s="32" t="s">
        <v>281</v>
      </c>
      <c r="K138" s="22" t="s">
        <v>86</v>
      </c>
      <c r="L138" s="7">
        <v>2022</v>
      </c>
      <c r="M138" s="10">
        <v>0</v>
      </c>
      <c r="N138" s="10">
        <v>0</v>
      </c>
      <c r="O138" s="42">
        <f t="shared" si="2"/>
        <v>0</v>
      </c>
    </row>
    <row r="139" spans="2:15" x14ac:dyDescent="0.25">
      <c r="B139" s="22">
        <v>156</v>
      </c>
      <c r="C139" s="22" t="s">
        <v>287</v>
      </c>
      <c r="D139" s="22" t="s">
        <v>288</v>
      </c>
      <c r="E139" s="32" t="s">
        <v>224</v>
      </c>
      <c r="F139" s="7">
        <v>1</v>
      </c>
      <c r="G139" s="22" t="s">
        <v>65</v>
      </c>
      <c r="H139" s="32" t="s">
        <v>223</v>
      </c>
      <c r="I139" s="22" t="s">
        <v>86</v>
      </c>
      <c r="J139" s="32" t="s">
        <v>290</v>
      </c>
      <c r="K139" s="22" t="s">
        <v>86</v>
      </c>
      <c r="L139" s="7">
        <v>2022</v>
      </c>
      <c r="M139" s="10">
        <v>0</v>
      </c>
      <c r="N139" s="10">
        <v>0</v>
      </c>
      <c r="O139" s="42">
        <f t="shared" si="2"/>
        <v>0</v>
      </c>
    </row>
    <row r="140" spans="2:15" x14ac:dyDescent="0.25">
      <c r="B140" s="22">
        <v>157</v>
      </c>
      <c r="C140" s="22" t="s">
        <v>294</v>
      </c>
      <c r="D140" s="22" t="s">
        <v>295</v>
      </c>
      <c r="E140" s="32" t="s">
        <v>296</v>
      </c>
      <c r="F140" s="7">
        <v>1</v>
      </c>
      <c r="G140" s="22" t="s">
        <v>65</v>
      </c>
      <c r="H140" s="32" t="s">
        <v>297</v>
      </c>
      <c r="I140" s="22" t="s">
        <v>298</v>
      </c>
      <c r="J140" s="32" t="s">
        <v>299</v>
      </c>
      <c r="K140" s="22" t="s">
        <v>300</v>
      </c>
      <c r="L140" s="7">
        <v>2022</v>
      </c>
      <c r="M140" s="10">
        <v>0</v>
      </c>
      <c r="N140" s="10">
        <v>0</v>
      </c>
      <c r="O140" s="42">
        <f t="shared" si="2"/>
        <v>0</v>
      </c>
    </row>
    <row r="141" spans="2:15" x14ac:dyDescent="0.25">
      <c r="B141" s="22">
        <v>158</v>
      </c>
      <c r="C141" s="22" t="s">
        <v>294</v>
      </c>
      <c r="D141" s="22" t="s">
        <v>295</v>
      </c>
      <c r="E141" s="32" t="s">
        <v>301</v>
      </c>
      <c r="F141" s="7">
        <v>1</v>
      </c>
      <c r="G141" s="22" t="s">
        <v>65</v>
      </c>
      <c r="H141" s="32" t="s">
        <v>302</v>
      </c>
      <c r="I141" s="22" t="s">
        <v>86</v>
      </c>
      <c r="J141" s="32" t="s">
        <v>303</v>
      </c>
      <c r="K141" s="22" t="s">
        <v>304</v>
      </c>
      <c r="L141" s="7">
        <v>1980</v>
      </c>
      <c r="M141" s="10">
        <v>0</v>
      </c>
      <c r="N141" s="10">
        <v>0</v>
      </c>
      <c r="O141" s="42">
        <f t="shared" si="2"/>
        <v>0</v>
      </c>
    </row>
    <row r="142" spans="2:15" ht="27.6" x14ac:dyDescent="0.25">
      <c r="B142" s="22">
        <v>159</v>
      </c>
      <c r="C142" s="22" t="s">
        <v>305</v>
      </c>
      <c r="D142" s="22" t="s">
        <v>306</v>
      </c>
      <c r="E142" s="32" t="s">
        <v>307</v>
      </c>
      <c r="F142" s="7">
        <v>1</v>
      </c>
      <c r="G142" s="22" t="s">
        <v>65</v>
      </c>
      <c r="H142" s="32" t="s">
        <v>308</v>
      </c>
      <c r="I142" s="22" t="s">
        <v>309</v>
      </c>
      <c r="J142" s="32" t="s">
        <v>310</v>
      </c>
      <c r="K142" s="22" t="s">
        <v>311</v>
      </c>
      <c r="L142" s="7">
        <v>2022</v>
      </c>
      <c r="M142" s="10">
        <v>0</v>
      </c>
      <c r="N142" s="10">
        <v>0</v>
      </c>
      <c r="O142" s="42">
        <f t="shared" si="2"/>
        <v>0</v>
      </c>
    </row>
    <row r="143" spans="2:15" x14ac:dyDescent="0.25">
      <c r="B143" s="22">
        <v>160</v>
      </c>
      <c r="C143" s="22" t="s">
        <v>312</v>
      </c>
      <c r="D143" s="22" t="s">
        <v>313</v>
      </c>
      <c r="E143" s="32" t="s">
        <v>93</v>
      </c>
      <c r="F143" s="7">
        <v>2</v>
      </c>
      <c r="G143" s="22" t="s">
        <v>65</v>
      </c>
      <c r="H143" s="32" t="s">
        <v>314</v>
      </c>
      <c r="I143" s="22" t="s">
        <v>86</v>
      </c>
      <c r="J143" s="32" t="s">
        <v>315</v>
      </c>
      <c r="K143" s="22" t="s">
        <v>86</v>
      </c>
      <c r="L143" s="7">
        <v>2022</v>
      </c>
      <c r="M143" s="10">
        <v>0</v>
      </c>
      <c r="N143" s="10">
        <v>0</v>
      </c>
      <c r="O143" s="42">
        <f t="shared" si="2"/>
        <v>0</v>
      </c>
    </row>
    <row r="144" spans="2:15" ht="124.2" x14ac:dyDescent="0.25">
      <c r="B144" s="22">
        <v>161</v>
      </c>
      <c r="C144" s="22" t="s">
        <v>316</v>
      </c>
      <c r="D144" s="22" t="s">
        <v>317</v>
      </c>
      <c r="E144" s="32" t="s">
        <v>84</v>
      </c>
      <c r="F144" s="7">
        <v>41</v>
      </c>
      <c r="G144" s="22" t="s">
        <v>65</v>
      </c>
      <c r="H144" s="32" t="s">
        <v>130</v>
      </c>
      <c r="I144" s="22" t="s">
        <v>131</v>
      </c>
      <c r="J144" s="32" t="s">
        <v>318</v>
      </c>
      <c r="K144" s="22" t="s">
        <v>167</v>
      </c>
      <c r="L144" s="7">
        <v>2022</v>
      </c>
      <c r="M144" s="10">
        <v>0</v>
      </c>
      <c r="N144" s="10">
        <v>0</v>
      </c>
      <c r="O144" s="42">
        <f t="shared" si="2"/>
        <v>0</v>
      </c>
    </row>
    <row r="145" spans="2:15" ht="124.2" x14ac:dyDescent="0.25">
      <c r="B145" s="22">
        <v>162</v>
      </c>
      <c r="C145" s="22" t="s">
        <v>316</v>
      </c>
      <c r="D145" s="22" t="s">
        <v>317</v>
      </c>
      <c r="E145" s="32" t="s">
        <v>87</v>
      </c>
      <c r="F145" s="7">
        <v>40</v>
      </c>
      <c r="G145" s="22" t="s">
        <v>65</v>
      </c>
      <c r="H145" s="32" t="s">
        <v>130</v>
      </c>
      <c r="I145" s="22" t="s">
        <v>131</v>
      </c>
      <c r="J145" s="32" t="s">
        <v>319</v>
      </c>
      <c r="K145" s="22" t="s">
        <v>167</v>
      </c>
      <c r="L145" s="7">
        <v>2022</v>
      </c>
      <c r="M145" s="10">
        <v>0</v>
      </c>
      <c r="N145" s="10">
        <v>0</v>
      </c>
      <c r="O145" s="42">
        <f t="shared" si="2"/>
        <v>0</v>
      </c>
    </row>
    <row r="146" spans="2:15" ht="96.6" x14ac:dyDescent="0.25">
      <c r="B146" s="22">
        <v>163</v>
      </c>
      <c r="C146" s="22" t="s">
        <v>316</v>
      </c>
      <c r="D146" s="22" t="s">
        <v>317</v>
      </c>
      <c r="E146" s="32" t="s">
        <v>88</v>
      </c>
      <c r="F146" s="7">
        <v>12</v>
      </c>
      <c r="G146" s="22" t="s">
        <v>65</v>
      </c>
      <c r="H146" s="32" t="s">
        <v>130</v>
      </c>
      <c r="I146" s="22" t="s">
        <v>131</v>
      </c>
      <c r="J146" s="32" t="s">
        <v>320</v>
      </c>
      <c r="K146" s="22" t="s">
        <v>167</v>
      </c>
      <c r="L146" s="7">
        <v>2022</v>
      </c>
      <c r="M146" s="10">
        <v>0</v>
      </c>
      <c r="N146" s="10">
        <v>0</v>
      </c>
      <c r="O146" s="42">
        <f t="shared" si="2"/>
        <v>0</v>
      </c>
    </row>
    <row r="147" spans="2:15" ht="41.4" x14ac:dyDescent="0.25">
      <c r="B147" s="22">
        <v>164</v>
      </c>
      <c r="C147" s="22" t="s">
        <v>316</v>
      </c>
      <c r="D147" s="22" t="s">
        <v>317</v>
      </c>
      <c r="E147" s="32" t="s">
        <v>89</v>
      </c>
      <c r="F147" s="7">
        <v>15</v>
      </c>
      <c r="G147" s="22" t="s">
        <v>65</v>
      </c>
      <c r="H147" s="32" t="s">
        <v>130</v>
      </c>
      <c r="I147" s="22" t="s">
        <v>131</v>
      </c>
      <c r="J147" s="32" t="s">
        <v>321</v>
      </c>
      <c r="K147" s="22" t="s">
        <v>167</v>
      </c>
      <c r="L147" s="7">
        <v>2022</v>
      </c>
      <c r="M147" s="10">
        <v>0</v>
      </c>
      <c r="N147" s="10">
        <v>0</v>
      </c>
      <c r="O147" s="42">
        <f t="shared" ref="O147:O180" si="3">(M147+N147)*F147</f>
        <v>0</v>
      </c>
    </row>
    <row r="148" spans="2:15" ht="96.6" x14ac:dyDescent="0.25">
      <c r="B148" s="22">
        <v>165</v>
      </c>
      <c r="C148" s="22" t="s">
        <v>316</v>
      </c>
      <c r="D148" s="22" t="s">
        <v>317</v>
      </c>
      <c r="E148" s="32" t="s">
        <v>90</v>
      </c>
      <c r="F148" s="7">
        <v>23</v>
      </c>
      <c r="G148" s="22" t="s">
        <v>65</v>
      </c>
      <c r="H148" s="32" t="s">
        <v>130</v>
      </c>
      <c r="I148" s="22" t="s">
        <v>131</v>
      </c>
      <c r="J148" s="32" t="s">
        <v>322</v>
      </c>
      <c r="K148" s="22" t="s">
        <v>167</v>
      </c>
      <c r="L148" s="7">
        <v>2022</v>
      </c>
      <c r="M148" s="10">
        <v>0</v>
      </c>
      <c r="N148" s="10">
        <v>0</v>
      </c>
      <c r="O148" s="42">
        <f t="shared" si="3"/>
        <v>0</v>
      </c>
    </row>
    <row r="149" spans="2:15" ht="55.2" x14ac:dyDescent="0.25">
      <c r="B149" s="22">
        <v>166</v>
      </c>
      <c r="C149" s="22" t="s">
        <v>316</v>
      </c>
      <c r="D149" s="22" t="s">
        <v>317</v>
      </c>
      <c r="E149" s="32" t="s">
        <v>91</v>
      </c>
      <c r="F149" s="7">
        <v>7</v>
      </c>
      <c r="G149" s="22" t="s">
        <v>65</v>
      </c>
      <c r="H149" s="32" t="s">
        <v>130</v>
      </c>
      <c r="I149" s="22" t="s">
        <v>131</v>
      </c>
      <c r="J149" s="32" t="s">
        <v>323</v>
      </c>
      <c r="K149" s="22" t="s">
        <v>167</v>
      </c>
      <c r="L149" s="7">
        <v>2022</v>
      </c>
      <c r="M149" s="10">
        <v>0</v>
      </c>
      <c r="N149" s="10">
        <v>0</v>
      </c>
      <c r="O149" s="42">
        <f t="shared" si="3"/>
        <v>0</v>
      </c>
    </row>
    <row r="150" spans="2:15" ht="41.4" x14ac:dyDescent="0.25">
      <c r="B150" s="22">
        <v>167</v>
      </c>
      <c r="C150" s="22" t="s">
        <v>316</v>
      </c>
      <c r="D150" s="22" t="s">
        <v>317</v>
      </c>
      <c r="E150" s="32" t="s">
        <v>93</v>
      </c>
      <c r="F150" s="7">
        <v>10</v>
      </c>
      <c r="G150" s="22" t="s">
        <v>65</v>
      </c>
      <c r="H150" s="32" t="s">
        <v>130</v>
      </c>
      <c r="I150" s="22" t="s">
        <v>131</v>
      </c>
      <c r="J150" s="32" t="s">
        <v>324</v>
      </c>
      <c r="K150" s="22" t="s">
        <v>167</v>
      </c>
      <c r="L150" s="7">
        <v>2022</v>
      </c>
      <c r="M150" s="10">
        <v>0</v>
      </c>
      <c r="N150" s="10">
        <v>0</v>
      </c>
      <c r="O150" s="42">
        <f t="shared" si="3"/>
        <v>0</v>
      </c>
    </row>
    <row r="151" spans="2:15" ht="124.2" x14ac:dyDescent="0.25">
      <c r="B151" s="22">
        <v>168</v>
      </c>
      <c r="C151" s="22" t="s">
        <v>316</v>
      </c>
      <c r="D151" s="22" t="s">
        <v>317</v>
      </c>
      <c r="E151" s="32" t="s">
        <v>94</v>
      </c>
      <c r="F151" s="7">
        <v>50</v>
      </c>
      <c r="G151" s="22" t="s">
        <v>65</v>
      </c>
      <c r="H151" s="32" t="s">
        <v>130</v>
      </c>
      <c r="I151" s="22" t="s">
        <v>131</v>
      </c>
      <c r="J151" s="32" t="s">
        <v>325</v>
      </c>
      <c r="K151" s="22" t="s">
        <v>167</v>
      </c>
      <c r="L151" s="7">
        <v>2020</v>
      </c>
      <c r="M151" s="10">
        <v>0</v>
      </c>
      <c r="N151" s="10">
        <v>0</v>
      </c>
      <c r="O151" s="42">
        <f t="shared" si="3"/>
        <v>0</v>
      </c>
    </row>
    <row r="152" spans="2:15" x14ac:dyDescent="0.25">
      <c r="B152" s="22">
        <v>169</v>
      </c>
      <c r="C152" s="22" t="s">
        <v>326</v>
      </c>
      <c r="D152" s="22" t="s">
        <v>327</v>
      </c>
      <c r="E152" s="32" t="s">
        <v>84</v>
      </c>
      <c r="F152" s="7">
        <v>18</v>
      </c>
      <c r="G152" s="22" t="s">
        <v>65</v>
      </c>
      <c r="H152" s="32" t="s">
        <v>328</v>
      </c>
      <c r="I152" s="22" t="s">
        <v>329</v>
      </c>
      <c r="J152" s="53" t="s">
        <v>384</v>
      </c>
      <c r="K152" s="22" t="s">
        <v>221</v>
      </c>
      <c r="L152" s="7">
        <v>2022</v>
      </c>
      <c r="M152" s="10">
        <v>0</v>
      </c>
      <c r="N152" s="10">
        <v>0</v>
      </c>
      <c r="O152" s="42">
        <f t="shared" si="3"/>
        <v>0</v>
      </c>
    </row>
    <row r="153" spans="2:15" x14ac:dyDescent="0.25">
      <c r="B153" s="22">
        <v>170</v>
      </c>
      <c r="C153" s="22" t="s">
        <v>326</v>
      </c>
      <c r="D153" s="22" t="s">
        <v>327</v>
      </c>
      <c r="E153" s="32" t="s">
        <v>87</v>
      </c>
      <c r="F153" s="7">
        <v>14</v>
      </c>
      <c r="G153" s="22" t="s">
        <v>65</v>
      </c>
      <c r="H153" s="32" t="s">
        <v>328</v>
      </c>
      <c r="I153" s="22" t="s">
        <v>329</v>
      </c>
      <c r="J153" s="53" t="s">
        <v>384</v>
      </c>
      <c r="K153" s="22" t="s">
        <v>221</v>
      </c>
      <c r="L153" s="7">
        <v>2022</v>
      </c>
      <c r="M153" s="10">
        <v>0</v>
      </c>
      <c r="N153" s="10">
        <v>0</v>
      </c>
      <c r="O153" s="42">
        <f t="shared" si="3"/>
        <v>0</v>
      </c>
    </row>
    <row r="154" spans="2:15" x14ac:dyDescent="0.25">
      <c r="B154" s="22">
        <v>171</v>
      </c>
      <c r="C154" s="22" t="s">
        <v>326</v>
      </c>
      <c r="D154" s="22" t="s">
        <v>327</v>
      </c>
      <c r="E154" s="32" t="s">
        <v>88</v>
      </c>
      <c r="F154" s="7">
        <v>2</v>
      </c>
      <c r="G154" s="22" t="s">
        <v>65</v>
      </c>
      <c r="H154" s="32" t="s">
        <v>328</v>
      </c>
      <c r="I154" s="22" t="s">
        <v>329</v>
      </c>
      <c r="J154" s="53" t="s">
        <v>384</v>
      </c>
      <c r="K154" s="22" t="s">
        <v>221</v>
      </c>
      <c r="L154" s="7">
        <v>2022</v>
      </c>
      <c r="M154" s="10">
        <v>0</v>
      </c>
      <c r="N154" s="10">
        <v>0</v>
      </c>
      <c r="O154" s="42">
        <f t="shared" si="3"/>
        <v>0</v>
      </c>
    </row>
    <row r="155" spans="2:15" x14ac:dyDescent="0.25">
      <c r="B155" s="22">
        <v>172</v>
      </c>
      <c r="C155" s="22" t="s">
        <v>326</v>
      </c>
      <c r="D155" s="22" t="s">
        <v>327</v>
      </c>
      <c r="E155" s="32" t="s">
        <v>89</v>
      </c>
      <c r="F155" s="7">
        <v>6</v>
      </c>
      <c r="G155" s="22" t="s">
        <v>65</v>
      </c>
      <c r="H155" s="32" t="s">
        <v>328</v>
      </c>
      <c r="I155" s="22" t="s">
        <v>329</v>
      </c>
      <c r="J155" s="53" t="s">
        <v>384</v>
      </c>
      <c r="K155" s="22" t="s">
        <v>221</v>
      </c>
      <c r="L155" s="7">
        <v>2022</v>
      </c>
      <c r="M155" s="10">
        <v>0</v>
      </c>
      <c r="N155" s="10">
        <v>0</v>
      </c>
      <c r="O155" s="42">
        <f t="shared" si="3"/>
        <v>0</v>
      </c>
    </row>
    <row r="156" spans="2:15" x14ac:dyDescent="0.25">
      <c r="B156" s="22">
        <v>173</v>
      </c>
      <c r="C156" s="22" t="s">
        <v>326</v>
      </c>
      <c r="D156" s="22" t="s">
        <v>327</v>
      </c>
      <c r="E156" s="32" t="s">
        <v>93</v>
      </c>
      <c r="F156" s="7">
        <v>5</v>
      </c>
      <c r="G156" s="22" t="s">
        <v>65</v>
      </c>
      <c r="H156" s="32" t="s">
        <v>328</v>
      </c>
      <c r="I156" s="22" t="s">
        <v>329</v>
      </c>
      <c r="J156" s="53" t="s">
        <v>384</v>
      </c>
      <c r="K156" s="22" t="s">
        <v>221</v>
      </c>
      <c r="L156" s="7">
        <v>2022</v>
      </c>
      <c r="M156" s="10">
        <v>0</v>
      </c>
      <c r="N156" s="10">
        <v>0</v>
      </c>
      <c r="O156" s="42">
        <f t="shared" si="3"/>
        <v>0</v>
      </c>
    </row>
    <row r="157" spans="2:15" x14ac:dyDescent="0.25">
      <c r="B157" s="22">
        <v>174</v>
      </c>
      <c r="C157" s="22" t="s">
        <v>330</v>
      </c>
      <c r="D157" s="22" t="s">
        <v>331</v>
      </c>
      <c r="E157" s="32" t="s">
        <v>64</v>
      </c>
      <c r="F157" s="7">
        <v>1</v>
      </c>
      <c r="G157" s="22" t="s">
        <v>65</v>
      </c>
      <c r="H157" s="32" t="s">
        <v>86</v>
      </c>
      <c r="I157" s="22" t="s">
        <v>86</v>
      </c>
      <c r="J157" s="32" t="s">
        <v>86</v>
      </c>
      <c r="K157" s="22" t="s">
        <v>332</v>
      </c>
      <c r="L157" s="7">
        <v>2022</v>
      </c>
      <c r="M157" s="10">
        <v>0</v>
      </c>
      <c r="N157" s="10">
        <v>0</v>
      </c>
      <c r="O157" s="42">
        <f t="shared" si="3"/>
        <v>0</v>
      </c>
    </row>
    <row r="158" spans="2:15" x14ac:dyDescent="0.25">
      <c r="B158" s="22">
        <v>175</v>
      </c>
      <c r="C158" s="22" t="s">
        <v>333</v>
      </c>
      <c r="D158" s="22" t="s">
        <v>334</v>
      </c>
      <c r="E158" s="32" t="s">
        <v>335</v>
      </c>
      <c r="F158" s="7">
        <v>1</v>
      </c>
      <c r="G158" s="22" t="s">
        <v>65</v>
      </c>
      <c r="H158" s="32" t="s">
        <v>336</v>
      </c>
      <c r="I158" s="22" t="s">
        <v>86</v>
      </c>
      <c r="J158" s="32" t="s">
        <v>337</v>
      </c>
      <c r="K158" s="22" t="s">
        <v>338</v>
      </c>
      <c r="L158" s="7">
        <v>2022</v>
      </c>
      <c r="M158" s="10">
        <v>0</v>
      </c>
      <c r="N158" s="10">
        <v>0</v>
      </c>
      <c r="O158" s="42">
        <f t="shared" si="3"/>
        <v>0</v>
      </c>
    </row>
    <row r="159" spans="2:15" ht="27.6" x14ac:dyDescent="0.25">
      <c r="B159" s="22">
        <v>176</v>
      </c>
      <c r="C159" s="22" t="s">
        <v>333</v>
      </c>
      <c r="D159" s="22" t="s">
        <v>334</v>
      </c>
      <c r="E159" s="32" t="s">
        <v>116</v>
      </c>
      <c r="F159" s="7">
        <v>1</v>
      </c>
      <c r="G159" s="22" t="s">
        <v>65</v>
      </c>
      <c r="H159" s="32" t="s">
        <v>336</v>
      </c>
      <c r="I159" s="22" t="s">
        <v>86</v>
      </c>
      <c r="J159" s="32" t="s">
        <v>339</v>
      </c>
      <c r="K159" s="22" t="s">
        <v>340</v>
      </c>
      <c r="L159" s="7">
        <v>2022</v>
      </c>
      <c r="M159" s="10">
        <v>0</v>
      </c>
      <c r="N159" s="10">
        <v>0</v>
      </c>
      <c r="O159" s="42">
        <f t="shared" si="3"/>
        <v>0</v>
      </c>
    </row>
    <row r="160" spans="2:15" ht="27.6" x14ac:dyDescent="0.25">
      <c r="B160" s="22">
        <v>177</v>
      </c>
      <c r="C160" s="22" t="s">
        <v>333</v>
      </c>
      <c r="D160" s="22" t="s">
        <v>334</v>
      </c>
      <c r="E160" s="32" t="s">
        <v>116</v>
      </c>
      <c r="F160" s="7">
        <v>1</v>
      </c>
      <c r="G160" s="22" t="s">
        <v>65</v>
      </c>
      <c r="H160" s="32" t="s">
        <v>336</v>
      </c>
      <c r="I160" s="22" t="s">
        <v>86</v>
      </c>
      <c r="J160" s="32" t="s">
        <v>341</v>
      </c>
      <c r="K160" s="22" t="s">
        <v>342</v>
      </c>
      <c r="L160" s="7">
        <v>2022</v>
      </c>
      <c r="M160" s="10">
        <v>0</v>
      </c>
      <c r="N160" s="10">
        <v>0</v>
      </c>
      <c r="O160" s="42">
        <f t="shared" si="3"/>
        <v>0</v>
      </c>
    </row>
    <row r="161" spans="2:15" ht="27.6" x14ac:dyDescent="0.25">
      <c r="B161" s="22">
        <v>178</v>
      </c>
      <c r="C161" s="22" t="s">
        <v>333</v>
      </c>
      <c r="D161" s="22" t="s">
        <v>334</v>
      </c>
      <c r="E161" s="32" t="s">
        <v>343</v>
      </c>
      <c r="F161" s="7">
        <v>1</v>
      </c>
      <c r="G161" s="22" t="s">
        <v>65</v>
      </c>
      <c r="H161" s="32" t="s">
        <v>336</v>
      </c>
      <c r="I161" s="22" t="s">
        <v>86</v>
      </c>
      <c r="J161" s="32" t="s">
        <v>344</v>
      </c>
      <c r="K161" s="22" t="s">
        <v>340</v>
      </c>
      <c r="L161" s="7">
        <v>2022</v>
      </c>
      <c r="M161" s="10">
        <v>0</v>
      </c>
      <c r="N161" s="10">
        <v>0</v>
      </c>
      <c r="O161" s="42">
        <f t="shared" si="3"/>
        <v>0</v>
      </c>
    </row>
    <row r="162" spans="2:15" x14ac:dyDescent="0.25">
      <c r="B162" s="22">
        <v>179</v>
      </c>
      <c r="C162" s="22" t="s">
        <v>333</v>
      </c>
      <c r="D162" s="22" t="s">
        <v>334</v>
      </c>
      <c r="E162" s="32" t="s">
        <v>345</v>
      </c>
      <c r="F162" s="7">
        <v>1</v>
      </c>
      <c r="G162" s="22" t="s">
        <v>65</v>
      </c>
      <c r="H162" s="32" t="s">
        <v>336</v>
      </c>
      <c r="I162" s="22" t="s">
        <v>86</v>
      </c>
      <c r="J162" s="32" t="s">
        <v>346</v>
      </c>
      <c r="K162" s="22" t="s">
        <v>347</v>
      </c>
      <c r="L162" s="7">
        <v>2022</v>
      </c>
      <c r="M162" s="10">
        <v>0</v>
      </c>
      <c r="N162" s="10">
        <v>0</v>
      </c>
      <c r="O162" s="42">
        <f t="shared" si="3"/>
        <v>0</v>
      </c>
    </row>
    <row r="163" spans="2:15" x14ac:dyDescent="0.25">
      <c r="B163" s="22">
        <v>180</v>
      </c>
      <c r="C163" s="22" t="s">
        <v>333</v>
      </c>
      <c r="D163" s="22" t="s">
        <v>334</v>
      </c>
      <c r="E163" s="32" t="s">
        <v>345</v>
      </c>
      <c r="F163" s="7">
        <v>1</v>
      </c>
      <c r="G163" s="22" t="s">
        <v>65</v>
      </c>
      <c r="H163" s="32" t="s">
        <v>336</v>
      </c>
      <c r="I163" s="22" t="s">
        <v>86</v>
      </c>
      <c r="J163" s="32" t="s">
        <v>348</v>
      </c>
      <c r="K163" s="22" t="s">
        <v>347</v>
      </c>
      <c r="L163" s="7">
        <v>2022</v>
      </c>
      <c r="M163" s="10">
        <v>0</v>
      </c>
      <c r="N163" s="10">
        <v>0</v>
      </c>
      <c r="O163" s="42">
        <f t="shared" si="3"/>
        <v>0</v>
      </c>
    </row>
    <row r="164" spans="2:15" x14ac:dyDescent="0.25">
      <c r="B164" s="22">
        <v>181</v>
      </c>
      <c r="C164" s="22" t="s">
        <v>333</v>
      </c>
      <c r="D164" s="22" t="s">
        <v>334</v>
      </c>
      <c r="E164" s="32" t="s">
        <v>349</v>
      </c>
      <c r="F164" s="7">
        <v>1</v>
      </c>
      <c r="G164" s="22" t="s">
        <v>65</v>
      </c>
      <c r="H164" s="32" t="s">
        <v>336</v>
      </c>
      <c r="I164" s="22" t="s">
        <v>86</v>
      </c>
      <c r="J164" s="32" t="s">
        <v>350</v>
      </c>
      <c r="K164" s="22" t="s">
        <v>351</v>
      </c>
      <c r="L164" s="7">
        <v>2022</v>
      </c>
      <c r="M164" s="10">
        <v>0</v>
      </c>
      <c r="N164" s="10">
        <v>0</v>
      </c>
      <c r="O164" s="42">
        <f t="shared" si="3"/>
        <v>0</v>
      </c>
    </row>
    <row r="165" spans="2:15" x14ac:dyDescent="0.25">
      <c r="B165" s="22">
        <v>182</v>
      </c>
      <c r="C165" s="22" t="s">
        <v>333</v>
      </c>
      <c r="D165" s="22" t="s">
        <v>334</v>
      </c>
      <c r="E165" s="32" t="s">
        <v>349</v>
      </c>
      <c r="F165" s="7">
        <v>1</v>
      </c>
      <c r="G165" s="22" t="s">
        <v>65</v>
      </c>
      <c r="H165" s="32" t="s">
        <v>336</v>
      </c>
      <c r="I165" s="22" t="s">
        <v>86</v>
      </c>
      <c r="J165" s="32" t="s">
        <v>352</v>
      </c>
      <c r="K165" s="22" t="s">
        <v>351</v>
      </c>
      <c r="L165" s="7">
        <v>2022</v>
      </c>
      <c r="M165" s="10">
        <v>0</v>
      </c>
      <c r="N165" s="10">
        <v>0</v>
      </c>
      <c r="O165" s="42">
        <f t="shared" si="3"/>
        <v>0</v>
      </c>
    </row>
    <row r="166" spans="2:15" x14ac:dyDescent="0.25">
      <c r="B166" s="22">
        <v>183</v>
      </c>
      <c r="C166" s="22" t="s">
        <v>333</v>
      </c>
      <c r="D166" s="22" t="s">
        <v>334</v>
      </c>
      <c r="E166" s="32" t="s">
        <v>349</v>
      </c>
      <c r="F166" s="7">
        <v>1</v>
      </c>
      <c r="G166" s="22" t="s">
        <v>65</v>
      </c>
      <c r="H166" s="32" t="s">
        <v>336</v>
      </c>
      <c r="I166" s="22" t="s">
        <v>86</v>
      </c>
      <c r="J166" s="32" t="s">
        <v>353</v>
      </c>
      <c r="K166" s="22" t="s">
        <v>351</v>
      </c>
      <c r="L166" s="7">
        <v>2022</v>
      </c>
      <c r="M166" s="10">
        <v>0</v>
      </c>
      <c r="N166" s="10">
        <v>0</v>
      </c>
      <c r="O166" s="42">
        <f t="shared" si="3"/>
        <v>0</v>
      </c>
    </row>
    <row r="167" spans="2:15" x14ac:dyDescent="0.25">
      <c r="B167" s="22">
        <v>184</v>
      </c>
      <c r="C167" s="22" t="s">
        <v>333</v>
      </c>
      <c r="D167" s="22" t="s">
        <v>334</v>
      </c>
      <c r="E167" s="32" t="s">
        <v>354</v>
      </c>
      <c r="F167" s="7">
        <v>1</v>
      </c>
      <c r="G167" s="22" t="s">
        <v>65</v>
      </c>
      <c r="H167" s="32" t="s">
        <v>336</v>
      </c>
      <c r="I167" s="22" t="s">
        <v>86</v>
      </c>
      <c r="J167" s="32" t="s">
        <v>355</v>
      </c>
      <c r="K167" s="22" t="s">
        <v>342</v>
      </c>
      <c r="L167" s="7">
        <v>2022</v>
      </c>
      <c r="M167" s="10">
        <v>0</v>
      </c>
      <c r="N167" s="10">
        <v>0</v>
      </c>
      <c r="O167" s="42">
        <f t="shared" si="3"/>
        <v>0</v>
      </c>
    </row>
    <row r="168" spans="2:15" x14ac:dyDescent="0.25">
      <c r="B168" s="22">
        <v>185</v>
      </c>
      <c r="C168" s="22" t="s">
        <v>333</v>
      </c>
      <c r="D168" s="22" t="s">
        <v>334</v>
      </c>
      <c r="E168" s="32" t="s">
        <v>354</v>
      </c>
      <c r="F168" s="7">
        <v>1</v>
      </c>
      <c r="G168" s="22" t="s">
        <v>65</v>
      </c>
      <c r="H168" s="32" t="s">
        <v>336</v>
      </c>
      <c r="I168" s="22" t="s">
        <v>86</v>
      </c>
      <c r="J168" s="32" t="s">
        <v>356</v>
      </c>
      <c r="K168" s="22" t="s">
        <v>357</v>
      </c>
      <c r="L168" s="7">
        <v>2022</v>
      </c>
      <c r="M168" s="10">
        <v>0</v>
      </c>
      <c r="N168" s="10">
        <v>0</v>
      </c>
      <c r="O168" s="42">
        <f t="shared" si="3"/>
        <v>0</v>
      </c>
    </row>
    <row r="169" spans="2:15" ht="27.6" x14ac:dyDescent="0.25">
      <c r="B169" s="22">
        <v>186</v>
      </c>
      <c r="C169" s="22" t="s">
        <v>333</v>
      </c>
      <c r="D169" s="22" t="s">
        <v>334</v>
      </c>
      <c r="E169" s="32" t="s">
        <v>358</v>
      </c>
      <c r="F169" s="7">
        <v>1</v>
      </c>
      <c r="G169" s="22" t="s">
        <v>65</v>
      </c>
      <c r="H169" s="32" t="s">
        <v>336</v>
      </c>
      <c r="I169" s="22" t="s">
        <v>86</v>
      </c>
      <c r="J169" s="32" t="s">
        <v>359</v>
      </c>
      <c r="K169" s="22" t="s">
        <v>360</v>
      </c>
      <c r="L169" s="7">
        <v>2022</v>
      </c>
      <c r="M169" s="10">
        <v>0</v>
      </c>
      <c r="N169" s="10">
        <v>0</v>
      </c>
      <c r="O169" s="42">
        <f t="shared" si="3"/>
        <v>0</v>
      </c>
    </row>
    <row r="170" spans="2:15" ht="27.6" x14ac:dyDescent="0.25">
      <c r="B170" s="22">
        <v>187</v>
      </c>
      <c r="C170" s="22" t="s">
        <v>333</v>
      </c>
      <c r="D170" s="22" t="s">
        <v>334</v>
      </c>
      <c r="E170" s="32" t="s">
        <v>358</v>
      </c>
      <c r="F170" s="7">
        <v>1</v>
      </c>
      <c r="G170" s="22" t="s">
        <v>65</v>
      </c>
      <c r="H170" s="32" t="s">
        <v>336</v>
      </c>
      <c r="I170" s="22" t="s">
        <v>86</v>
      </c>
      <c r="J170" s="32" t="s">
        <v>361</v>
      </c>
      <c r="K170" s="22" t="s">
        <v>338</v>
      </c>
      <c r="L170" s="7">
        <v>2022</v>
      </c>
      <c r="M170" s="10">
        <v>0</v>
      </c>
      <c r="N170" s="10">
        <v>0</v>
      </c>
      <c r="O170" s="42">
        <f t="shared" si="3"/>
        <v>0</v>
      </c>
    </row>
    <row r="171" spans="2:15" ht="27.6" x14ac:dyDescent="0.25">
      <c r="B171" s="22">
        <v>188</v>
      </c>
      <c r="C171" s="22" t="s">
        <v>333</v>
      </c>
      <c r="D171" s="22" t="s">
        <v>334</v>
      </c>
      <c r="E171" s="32" t="s">
        <v>358</v>
      </c>
      <c r="F171" s="7">
        <v>1</v>
      </c>
      <c r="G171" s="22" t="s">
        <v>65</v>
      </c>
      <c r="H171" s="32" t="s">
        <v>336</v>
      </c>
      <c r="I171" s="22" t="s">
        <v>86</v>
      </c>
      <c r="J171" s="32" t="s">
        <v>362</v>
      </c>
      <c r="K171" s="22" t="s">
        <v>340</v>
      </c>
      <c r="L171" s="7">
        <v>2022</v>
      </c>
      <c r="M171" s="10">
        <v>0</v>
      </c>
      <c r="N171" s="10">
        <v>0</v>
      </c>
      <c r="O171" s="42">
        <f t="shared" si="3"/>
        <v>0</v>
      </c>
    </row>
    <row r="172" spans="2:15" ht="27.6" x14ac:dyDescent="0.25">
      <c r="B172" s="22">
        <v>189</v>
      </c>
      <c r="C172" s="22" t="s">
        <v>333</v>
      </c>
      <c r="D172" s="22" t="s">
        <v>334</v>
      </c>
      <c r="E172" s="32" t="s">
        <v>358</v>
      </c>
      <c r="F172" s="7">
        <v>1</v>
      </c>
      <c r="G172" s="22" t="s">
        <v>65</v>
      </c>
      <c r="H172" s="32" t="s">
        <v>336</v>
      </c>
      <c r="I172" s="22" t="s">
        <v>86</v>
      </c>
      <c r="J172" s="32" t="s">
        <v>363</v>
      </c>
      <c r="K172" s="22" t="s">
        <v>338</v>
      </c>
      <c r="L172" s="7">
        <v>2022</v>
      </c>
      <c r="M172" s="10">
        <v>0</v>
      </c>
      <c r="N172" s="10">
        <v>0</v>
      </c>
      <c r="O172" s="42">
        <f t="shared" si="3"/>
        <v>0</v>
      </c>
    </row>
    <row r="173" spans="2:15" ht="27.6" x14ac:dyDescent="0.25">
      <c r="B173" s="22">
        <v>190</v>
      </c>
      <c r="C173" s="22" t="s">
        <v>333</v>
      </c>
      <c r="D173" s="22" t="s">
        <v>334</v>
      </c>
      <c r="E173" s="32" t="s">
        <v>358</v>
      </c>
      <c r="F173" s="7">
        <v>1</v>
      </c>
      <c r="G173" s="22" t="s">
        <v>65</v>
      </c>
      <c r="H173" s="32" t="s">
        <v>336</v>
      </c>
      <c r="I173" s="22" t="s">
        <v>86</v>
      </c>
      <c r="J173" s="32" t="s">
        <v>364</v>
      </c>
      <c r="K173" s="22" t="s">
        <v>338</v>
      </c>
      <c r="L173" s="7">
        <v>2022</v>
      </c>
      <c r="M173" s="10">
        <v>0</v>
      </c>
      <c r="N173" s="10">
        <v>0</v>
      </c>
      <c r="O173" s="42">
        <f t="shared" si="3"/>
        <v>0</v>
      </c>
    </row>
    <row r="174" spans="2:15" x14ac:dyDescent="0.25">
      <c r="B174" s="22">
        <v>191</v>
      </c>
      <c r="C174" s="22" t="s">
        <v>365</v>
      </c>
      <c r="D174" s="22" t="s">
        <v>366</v>
      </c>
      <c r="E174" s="32" t="s">
        <v>64</v>
      </c>
      <c r="F174" s="7">
        <v>2</v>
      </c>
      <c r="G174" s="22" t="s">
        <v>65</v>
      </c>
      <c r="H174" s="32" t="s">
        <v>66</v>
      </c>
      <c r="I174" s="22" t="s">
        <v>367</v>
      </c>
      <c r="J174" s="32" t="s">
        <v>368</v>
      </c>
      <c r="K174" s="22" t="s">
        <v>172</v>
      </c>
      <c r="L174" s="7" t="s">
        <v>145</v>
      </c>
      <c r="M174" s="10">
        <v>0</v>
      </c>
      <c r="N174" s="10">
        <v>0</v>
      </c>
      <c r="O174" s="42">
        <f t="shared" si="3"/>
        <v>0</v>
      </c>
    </row>
    <row r="175" spans="2:15" x14ac:dyDescent="0.25">
      <c r="B175" s="22">
        <v>192</v>
      </c>
      <c r="C175" s="22" t="s">
        <v>369</v>
      </c>
      <c r="D175" s="22" t="s">
        <v>370</v>
      </c>
      <c r="E175" s="32" t="s">
        <v>215</v>
      </c>
      <c r="F175" s="7">
        <v>1</v>
      </c>
      <c r="G175" s="22" t="s">
        <v>65</v>
      </c>
      <c r="H175" s="32" t="s">
        <v>371</v>
      </c>
      <c r="I175" s="22" t="s">
        <v>372</v>
      </c>
      <c r="J175" s="53" t="s">
        <v>392</v>
      </c>
      <c r="K175" s="22" t="s">
        <v>373</v>
      </c>
      <c r="L175" s="7">
        <v>2022</v>
      </c>
      <c r="M175" s="10">
        <v>0</v>
      </c>
      <c r="N175" s="10">
        <v>0</v>
      </c>
      <c r="O175" s="42">
        <f t="shared" si="3"/>
        <v>0</v>
      </c>
    </row>
    <row r="176" spans="2:15" x14ac:dyDescent="0.25">
      <c r="B176" s="22">
        <v>193</v>
      </c>
      <c r="C176" s="22" t="s">
        <v>369</v>
      </c>
      <c r="D176" s="22" t="s">
        <v>370</v>
      </c>
      <c r="E176" s="32" t="s">
        <v>215</v>
      </c>
      <c r="F176" s="7">
        <v>1</v>
      </c>
      <c r="G176" s="22" t="s">
        <v>65</v>
      </c>
      <c r="H176" s="32" t="s">
        <v>371</v>
      </c>
      <c r="I176" s="22" t="s">
        <v>372</v>
      </c>
      <c r="J176" s="53" t="s">
        <v>392</v>
      </c>
      <c r="K176" s="22" t="s">
        <v>373</v>
      </c>
      <c r="L176" s="7">
        <v>2022</v>
      </c>
      <c r="M176" s="10">
        <v>0</v>
      </c>
      <c r="N176" s="10">
        <v>0</v>
      </c>
      <c r="O176" s="42">
        <f t="shared" si="3"/>
        <v>0</v>
      </c>
    </row>
    <row r="177" spans="2:15" x14ac:dyDescent="0.25">
      <c r="B177" s="22">
        <v>194</v>
      </c>
      <c r="C177" s="22" t="s">
        <v>369</v>
      </c>
      <c r="D177" s="22" t="s">
        <v>370</v>
      </c>
      <c r="E177" s="32" t="s">
        <v>215</v>
      </c>
      <c r="F177" s="7">
        <v>1</v>
      </c>
      <c r="G177" s="22" t="s">
        <v>65</v>
      </c>
      <c r="H177" s="32" t="s">
        <v>371</v>
      </c>
      <c r="I177" s="22" t="s">
        <v>372</v>
      </c>
      <c r="J177" s="53" t="s">
        <v>392</v>
      </c>
      <c r="K177" s="22" t="s">
        <v>373</v>
      </c>
      <c r="L177" s="7">
        <v>2022</v>
      </c>
      <c r="M177" s="10">
        <v>0</v>
      </c>
      <c r="N177" s="10">
        <v>0</v>
      </c>
      <c r="O177" s="42">
        <f t="shared" si="3"/>
        <v>0</v>
      </c>
    </row>
    <row r="178" spans="2:15" x14ac:dyDescent="0.25">
      <c r="B178" s="22">
        <v>195</v>
      </c>
      <c r="C178" s="22" t="s">
        <v>369</v>
      </c>
      <c r="D178" s="22" t="s">
        <v>370</v>
      </c>
      <c r="E178" s="32" t="s">
        <v>217</v>
      </c>
      <c r="F178" s="7">
        <v>1</v>
      </c>
      <c r="G178" s="22" t="s">
        <v>65</v>
      </c>
      <c r="H178" s="32" t="s">
        <v>371</v>
      </c>
      <c r="I178" s="22" t="s">
        <v>374</v>
      </c>
      <c r="J178" s="53" t="s">
        <v>391</v>
      </c>
      <c r="K178" s="22" t="s">
        <v>375</v>
      </c>
      <c r="L178" s="7">
        <v>2022</v>
      </c>
      <c r="M178" s="10">
        <v>0</v>
      </c>
      <c r="N178" s="10">
        <v>0</v>
      </c>
      <c r="O178" s="42">
        <f t="shared" si="3"/>
        <v>0</v>
      </c>
    </row>
    <row r="179" spans="2:15" x14ac:dyDescent="0.25">
      <c r="B179" s="22">
        <v>196</v>
      </c>
      <c r="C179" s="22" t="s">
        <v>369</v>
      </c>
      <c r="D179" s="22" t="s">
        <v>370</v>
      </c>
      <c r="E179" s="32" t="s">
        <v>376</v>
      </c>
      <c r="F179" s="7">
        <v>1</v>
      </c>
      <c r="G179" s="22" t="s">
        <v>65</v>
      </c>
      <c r="H179" s="32" t="s">
        <v>371</v>
      </c>
      <c r="I179" s="55" t="s">
        <v>387</v>
      </c>
      <c r="J179" s="53" t="s">
        <v>389</v>
      </c>
      <c r="K179" s="22"/>
      <c r="L179" s="54">
        <v>2022</v>
      </c>
      <c r="M179" s="10">
        <v>0</v>
      </c>
      <c r="N179" s="10">
        <v>0</v>
      </c>
      <c r="O179" s="42">
        <f t="shared" si="3"/>
        <v>0</v>
      </c>
    </row>
    <row r="180" spans="2:15" x14ac:dyDescent="0.25">
      <c r="B180" s="22">
        <v>197</v>
      </c>
      <c r="C180" s="22" t="s">
        <v>369</v>
      </c>
      <c r="D180" s="22" t="s">
        <v>370</v>
      </c>
      <c r="E180" s="32" t="s">
        <v>376</v>
      </c>
      <c r="F180" s="7">
        <v>1</v>
      </c>
      <c r="G180" s="22" t="s">
        <v>65</v>
      </c>
      <c r="H180" s="32" t="s">
        <v>371</v>
      </c>
      <c r="I180" s="55" t="s">
        <v>388</v>
      </c>
      <c r="J180" s="53" t="s">
        <v>390</v>
      </c>
      <c r="K180" s="22"/>
      <c r="L180" s="54">
        <v>2022</v>
      </c>
      <c r="M180" s="10">
        <v>0</v>
      </c>
      <c r="N180" s="10">
        <v>0</v>
      </c>
      <c r="O180" s="42">
        <f t="shared" si="3"/>
        <v>0</v>
      </c>
    </row>
  </sheetData>
  <autoFilter ref="A7:P180" xr:uid="{E3692874-B8AD-4883-B8C4-61B8C4ABDB18}"/>
  <mergeCells count="1">
    <mergeCell ref="F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56"/>
  <sheetViews>
    <sheetView showGridLines="0" zoomScale="70" zoomScaleNormal="70" workbookViewId="0">
      <pane ySplit="6" topLeftCell="A15" activePane="bottomLeft" state="frozen"/>
      <selection pane="bottomLeft" activeCell="E64" sqref="E64"/>
    </sheetView>
  </sheetViews>
  <sheetFormatPr defaultColWidth="8.88671875" defaultRowHeight="13.8" x14ac:dyDescent="0.25"/>
  <cols>
    <col min="1" max="1" width="5.6640625" style="15" customWidth="1"/>
    <col min="2" max="2" width="56.109375" style="2" customWidth="1"/>
    <col min="3" max="3" width="26.88671875" style="15" customWidth="1"/>
    <col min="4" max="4" width="32.6640625" style="8" customWidth="1"/>
    <col min="5" max="5" width="38.33203125" style="15" customWidth="1"/>
    <col min="6" max="6" width="32.109375" style="15" customWidth="1"/>
    <col min="7" max="7" width="236.109375" style="15" bestFit="1" customWidth="1"/>
    <col min="8" max="8" width="44.5546875" style="15" customWidth="1"/>
    <col min="9" max="9" width="17.6640625" style="8" bestFit="1" customWidth="1"/>
    <col min="10" max="10" width="22.44140625" style="8" bestFit="1" customWidth="1"/>
    <col min="11" max="11" width="32.109375" style="2" customWidth="1"/>
    <col min="12" max="12" width="52.5546875" style="2" customWidth="1"/>
    <col min="13" max="16384" width="8.88671875" style="2"/>
  </cols>
  <sheetData>
    <row r="2" spans="1:6" ht="21" x14ac:dyDescent="0.4">
      <c r="A2" s="3" t="s">
        <v>378</v>
      </c>
    </row>
    <row r="3" spans="1:6" ht="18" customHeight="1" x14ac:dyDescent="0.35">
      <c r="A3" s="20" t="s">
        <v>54</v>
      </c>
      <c r="B3" s="20"/>
      <c r="C3" s="20"/>
    </row>
    <row r="4" spans="1:6" ht="21" x14ac:dyDescent="0.4">
      <c r="A4" s="20"/>
      <c r="B4" s="20"/>
      <c r="C4" s="20"/>
      <c r="E4" s="44" t="s">
        <v>46</v>
      </c>
      <c r="F4" s="44" t="s">
        <v>380</v>
      </c>
    </row>
    <row r="5" spans="1:6" ht="33.75" customHeight="1" x14ac:dyDescent="0.3">
      <c r="B5" s="4"/>
      <c r="D5" s="59" t="s">
        <v>49</v>
      </c>
      <c r="E5" s="41">
        <f>SUM(E10:E30)</f>
        <v>0</v>
      </c>
      <c r="F5" s="41">
        <f>SUM(E35:E55)</f>
        <v>0</v>
      </c>
    </row>
    <row r="6" spans="1:6" ht="7.5" customHeight="1" x14ac:dyDescent="0.25">
      <c r="D6" s="60"/>
    </row>
    <row r="7" spans="1:6" ht="31.2" customHeight="1" x14ac:dyDescent="0.4">
      <c r="B7" s="48" t="s">
        <v>379</v>
      </c>
      <c r="D7" s="15"/>
    </row>
    <row r="8" spans="1:6" ht="45" customHeight="1" x14ac:dyDescent="0.25">
      <c r="B8" s="58" t="s">
        <v>50</v>
      </c>
      <c r="C8" s="58"/>
      <c r="D8" s="58"/>
      <c r="E8" s="58"/>
    </row>
    <row r="9" spans="1:6" x14ac:dyDescent="0.25">
      <c r="B9" s="33" t="s">
        <v>2</v>
      </c>
      <c r="C9" s="38" t="s">
        <v>1</v>
      </c>
      <c r="D9" s="38" t="s">
        <v>43</v>
      </c>
      <c r="E9" s="37" t="s">
        <v>42</v>
      </c>
    </row>
    <row r="10" spans="1:6" x14ac:dyDescent="0.25">
      <c r="B10" s="23"/>
      <c r="C10" s="14">
        <v>1</v>
      </c>
      <c r="D10" s="30">
        <v>0</v>
      </c>
      <c r="E10" s="39">
        <f>D10*C10</f>
        <v>0</v>
      </c>
    </row>
    <row r="11" spans="1:6" x14ac:dyDescent="0.25">
      <c r="B11" s="23"/>
      <c r="C11" s="14">
        <v>1</v>
      </c>
      <c r="D11" s="30">
        <v>0</v>
      </c>
      <c r="E11" s="39">
        <f t="shared" ref="E11:E30" si="0">D11*C11</f>
        <v>0</v>
      </c>
    </row>
    <row r="12" spans="1:6" x14ac:dyDescent="0.25">
      <c r="B12" s="23"/>
      <c r="C12" s="14">
        <v>1</v>
      </c>
      <c r="D12" s="30">
        <v>0</v>
      </c>
      <c r="E12" s="39">
        <f t="shared" si="0"/>
        <v>0</v>
      </c>
    </row>
    <row r="13" spans="1:6" x14ac:dyDescent="0.25">
      <c r="B13" s="23"/>
      <c r="C13" s="14">
        <v>1</v>
      </c>
      <c r="D13" s="30">
        <v>0</v>
      </c>
      <c r="E13" s="39">
        <f t="shared" si="0"/>
        <v>0</v>
      </c>
    </row>
    <row r="14" spans="1:6" x14ac:dyDescent="0.25">
      <c r="B14" s="23"/>
      <c r="C14" s="14">
        <v>1</v>
      </c>
      <c r="D14" s="30">
        <v>0</v>
      </c>
      <c r="E14" s="39">
        <f t="shared" si="0"/>
        <v>0</v>
      </c>
    </row>
    <row r="15" spans="1:6" x14ac:dyDescent="0.25">
      <c r="B15" s="23"/>
      <c r="C15" s="14">
        <v>1</v>
      </c>
      <c r="D15" s="30">
        <v>0</v>
      </c>
      <c r="E15" s="39">
        <f t="shared" si="0"/>
        <v>0</v>
      </c>
    </row>
    <row r="16" spans="1:6" x14ac:dyDescent="0.25">
      <c r="B16" s="23"/>
      <c r="C16" s="14">
        <v>1</v>
      </c>
      <c r="D16" s="30">
        <v>0</v>
      </c>
      <c r="E16" s="39">
        <f t="shared" si="0"/>
        <v>0</v>
      </c>
    </row>
    <row r="17" spans="1:5" x14ac:dyDescent="0.25">
      <c r="B17" s="23"/>
      <c r="C17" s="14">
        <v>1</v>
      </c>
      <c r="D17" s="30">
        <v>0</v>
      </c>
      <c r="E17" s="39">
        <f t="shared" si="0"/>
        <v>0</v>
      </c>
    </row>
    <row r="18" spans="1:5" x14ac:dyDescent="0.25">
      <c r="B18" s="23"/>
      <c r="C18" s="14">
        <v>1</v>
      </c>
      <c r="D18" s="30">
        <v>0</v>
      </c>
      <c r="E18" s="39">
        <f t="shared" si="0"/>
        <v>0</v>
      </c>
    </row>
    <row r="19" spans="1:5" x14ac:dyDescent="0.25">
      <c r="B19" s="23"/>
      <c r="C19" s="14">
        <v>1</v>
      </c>
      <c r="D19" s="30">
        <v>0</v>
      </c>
      <c r="E19" s="39">
        <f t="shared" si="0"/>
        <v>0</v>
      </c>
    </row>
    <row r="20" spans="1:5" x14ac:dyDescent="0.25">
      <c r="A20" s="2"/>
      <c r="B20" s="23"/>
      <c r="C20" s="14">
        <v>1</v>
      </c>
      <c r="D20" s="30">
        <v>0</v>
      </c>
      <c r="E20" s="39">
        <f t="shared" si="0"/>
        <v>0</v>
      </c>
    </row>
    <row r="21" spans="1:5" x14ac:dyDescent="0.25">
      <c r="A21" s="2"/>
      <c r="B21" s="23"/>
      <c r="C21" s="14">
        <v>1</v>
      </c>
      <c r="D21" s="30">
        <v>0</v>
      </c>
      <c r="E21" s="39">
        <f t="shared" si="0"/>
        <v>0</v>
      </c>
    </row>
    <row r="22" spans="1:5" x14ac:dyDescent="0.25">
      <c r="A22" s="2"/>
      <c r="B22" s="23"/>
      <c r="C22" s="14">
        <v>1</v>
      </c>
      <c r="D22" s="30">
        <v>0</v>
      </c>
      <c r="E22" s="39">
        <f t="shared" si="0"/>
        <v>0</v>
      </c>
    </row>
    <row r="23" spans="1:5" x14ac:dyDescent="0.25">
      <c r="A23" s="2"/>
      <c r="B23" s="23"/>
      <c r="C23" s="14">
        <v>1</v>
      </c>
      <c r="D23" s="30">
        <v>0</v>
      </c>
      <c r="E23" s="39">
        <f t="shared" si="0"/>
        <v>0</v>
      </c>
    </row>
    <row r="24" spans="1:5" x14ac:dyDescent="0.25">
      <c r="A24" s="2"/>
      <c r="B24" s="23"/>
      <c r="C24" s="14">
        <v>1</v>
      </c>
      <c r="D24" s="30">
        <v>0</v>
      </c>
      <c r="E24" s="39">
        <f t="shared" si="0"/>
        <v>0</v>
      </c>
    </row>
    <row r="25" spans="1:5" x14ac:dyDescent="0.25">
      <c r="A25" s="2"/>
      <c r="B25" s="23"/>
      <c r="C25" s="14">
        <v>1</v>
      </c>
      <c r="D25" s="30">
        <v>0</v>
      </c>
      <c r="E25" s="39">
        <f t="shared" si="0"/>
        <v>0</v>
      </c>
    </row>
    <row r="26" spans="1:5" x14ac:dyDescent="0.25">
      <c r="A26" s="2"/>
      <c r="B26" s="23"/>
      <c r="C26" s="14">
        <v>1</v>
      </c>
      <c r="D26" s="30">
        <v>0</v>
      </c>
      <c r="E26" s="39">
        <f t="shared" si="0"/>
        <v>0</v>
      </c>
    </row>
    <row r="27" spans="1:5" x14ac:dyDescent="0.25">
      <c r="A27" s="2"/>
      <c r="B27" s="23"/>
      <c r="C27" s="14">
        <v>1</v>
      </c>
      <c r="D27" s="30">
        <v>0</v>
      </c>
      <c r="E27" s="39">
        <f t="shared" si="0"/>
        <v>0</v>
      </c>
    </row>
    <row r="28" spans="1:5" x14ac:dyDescent="0.25">
      <c r="A28" s="2"/>
      <c r="B28" s="23"/>
      <c r="C28" s="14">
        <v>1</v>
      </c>
      <c r="D28" s="30">
        <v>0</v>
      </c>
      <c r="E28" s="39">
        <f t="shared" si="0"/>
        <v>0</v>
      </c>
    </row>
    <row r="29" spans="1:5" x14ac:dyDescent="0.25">
      <c r="A29" s="2"/>
      <c r="B29" s="23"/>
      <c r="C29" s="14">
        <v>1</v>
      </c>
      <c r="D29" s="30">
        <v>0</v>
      </c>
      <c r="E29" s="39">
        <f t="shared" si="0"/>
        <v>0</v>
      </c>
    </row>
    <row r="30" spans="1:5" x14ac:dyDescent="0.25">
      <c r="A30" s="2"/>
      <c r="B30" s="23"/>
      <c r="C30" s="14">
        <v>1</v>
      </c>
      <c r="D30" s="30">
        <v>0</v>
      </c>
      <c r="E30" s="39">
        <f t="shared" si="0"/>
        <v>0</v>
      </c>
    </row>
    <row r="31" spans="1:5" ht="11.4" customHeight="1" x14ac:dyDescent="0.25"/>
    <row r="32" spans="1:5" ht="31.2" customHeight="1" x14ac:dyDescent="0.4">
      <c r="B32" s="49" t="s">
        <v>381</v>
      </c>
      <c r="C32" s="50"/>
      <c r="D32" s="50"/>
      <c r="E32" s="50"/>
    </row>
    <row r="33" spans="1:5" ht="14.4" x14ac:dyDescent="0.25">
      <c r="B33" s="61" t="s">
        <v>382</v>
      </c>
      <c r="C33" s="61"/>
      <c r="D33" s="61"/>
      <c r="E33" s="61"/>
    </row>
    <row r="34" spans="1:5" x14ac:dyDescent="0.25">
      <c r="B34" s="33" t="s">
        <v>2</v>
      </c>
      <c r="C34" s="38" t="s">
        <v>1</v>
      </c>
      <c r="D34" s="38" t="s">
        <v>43</v>
      </c>
      <c r="E34" s="37" t="s">
        <v>42</v>
      </c>
    </row>
    <row r="35" spans="1:5" x14ac:dyDescent="0.25">
      <c r="B35" s="23"/>
      <c r="C35" s="14">
        <v>1</v>
      </c>
      <c r="D35" s="30">
        <v>0</v>
      </c>
      <c r="E35" s="39">
        <f>D35*C35</f>
        <v>0</v>
      </c>
    </row>
    <row r="36" spans="1:5" x14ac:dyDescent="0.25">
      <c r="B36" s="23"/>
      <c r="C36" s="14">
        <v>1</v>
      </c>
      <c r="D36" s="30">
        <v>0</v>
      </c>
      <c r="E36" s="39">
        <f t="shared" ref="E36:E55" si="1">D36*C36</f>
        <v>0</v>
      </c>
    </row>
    <row r="37" spans="1:5" x14ac:dyDescent="0.25">
      <c r="B37" s="23"/>
      <c r="C37" s="14">
        <v>1</v>
      </c>
      <c r="D37" s="30">
        <v>0</v>
      </c>
      <c r="E37" s="39">
        <f t="shared" si="1"/>
        <v>0</v>
      </c>
    </row>
    <row r="38" spans="1:5" x14ac:dyDescent="0.25">
      <c r="B38" s="23"/>
      <c r="C38" s="14">
        <v>1</v>
      </c>
      <c r="D38" s="30">
        <v>0</v>
      </c>
      <c r="E38" s="39">
        <f t="shared" si="1"/>
        <v>0</v>
      </c>
    </row>
    <row r="39" spans="1:5" x14ac:dyDescent="0.25">
      <c r="B39" s="23"/>
      <c r="C39" s="14">
        <v>1</v>
      </c>
      <c r="D39" s="30">
        <v>0</v>
      </c>
      <c r="E39" s="39">
        <f t="shared" si="1"/>
        <v>0</v>
      </c>
    </row>
    <row r="40" spans="1:5" x14ac:dyDescent="0.25">
      <c r="B40" s="23"/>
      <c r="C40" s="14">
        <v>1</v>
      </c>
      <c r="D40" s="30">
        <v>0</v>
      </c>
      <c r="E40" s="39">
        <f t="shared" si="1"/>
        <v>0</v>
      </c>
    </row>
    <row r="41" spans="1:5" x14ac:dyDescent="0.25">
      <c r="B41" s="23"/>
      <c r="C41" s="14">
        <v>1</v>
      </c>
      <c r="D41" s="30">
        <v>0</v>
      </c>
      <c r="E41" s="39">
        <f t="shared" si="1"/>
        <v>0</v>
      </c>
    </row>
    <row r="42" spans="1:5" x14ac:dyDescent="0.25">
      <c r="B42" s="23"/>
      <c r="C42" s="14">
        <v>1</v>
      </c>
      <c r="D42" s="30">
        <v>0</v>
      </c>
      <c r="E42" s="39">
        <f t="shared" si="1"/>
        <v>0</v>
      </c>
    </row>
    <row r="43" spans="1:5" x14ac:dyDescent="0.25">
      <c r="B43" s="23"/>
      <c r="C43" s="14">
        <v>1</v>
      </c>
      <c r="D43" s="30">
        <v>0</v>
      </c>
      <c r="E43" s="39">
        <f t="shared" si="1"/>
        <v>0</v>
      </c>
    </row>
    <row r="44" spans="1:5" x14ac:dyDescent="0.25">
      <c r="B44" s="23"/>
      <c r="C44" s="14">
        <v>1</v>
      </c>
      <c r="D44" s="30">
        <v>0</v>
      </c>
      <c r="E44" s="39">
        <f t="shared" si="1"/>
        <v>0</v>
      </c>
    </row>
    <row r="45" spans="1:5" x14ac:dyDescent="0.25">
      <c r="A45" s="2"/>
      <c r="B45" s="23"/>
      <c r="C45" s="14">
        <v>1</v>
      </c>
      <c r="D45" s="30">
        <v>0</v>
      </c>
      <c r="E45" s="39">
        <f t="shared" si="1"/>
        <v>0</v>
      </c>
    </row>
    <row r="46" spans="1:5" x14ac:dyDescent="0.25">
      <c r="A46" s="2"/>
      <c r="B46" s="23"/>
      <c r="C46" s="14">
        <v>1</v>
      </c>
      <c r="D46" s="30">
        <v>0</v>
      </c>
      <c r="E46" s="39">
        <f t="shared" si="1"/>
        <v>0</v>
      </c>
    </row>
    <row r="47" spans="1:5" x14ac:dyDescent="0.25">
      <c r="A47" s="2"/>
      <c r="B47" s="23"/>
      <c r="C47" s="14">
        <v>1</v>
      </c>
      <c r="D47" s="30">
        <v>0</v>
      </c>
      <c r="E47" s="39">
        <f t="shared" si="1"/>
        <v>0</v>
      </c>
    </row>
    <row r="48" spans="1:5" x14ac:dyDescent="0.25">
      <c r="A48" s="2"/>
      <c r="B48" s="23"/>
      <c r="C48" s="14">
        <v>1</v>
      </c>
      <c r="D48" s="30">
        <v>0</v>
      </c>
      <c r="E48" s="39">
        <f t="shared" si="1"/>
        <v>0</v>
      </c>
    </row>
    <row r="49" spans="1:5" x14ac:dyDescent="0.25">
      <c r="A49" s="2"/>
      <c r="B49" s="23"/>
      <c r="C49" s="14">
        <v>1</v>
      </c>
      <c r="D49" s="30">
        <v>0</v>
      </c>
      <c r="E49" s="39">
        <f t="shared" si="1"/>
        <v>0</v>
      </c>
    </row>
    <row r="50" spans="1:5" x14ac:dyDescent="0.25">
      <c r="A50" s="2"/>
      <c r="B50" s="23"/>
      <c r="C50" s="14">
        <v>1</v>
      </c>
      <c r="D50" s="30">
        <v>0</v>
      </c>
      <c r="E50" s="39">
        <f t="shared" si="1"/>
        <v>0</v>
      </c>
    </row>
    <row r="51" spans="1:5" x14ac:dyDescent="0.25">
      <c r="A51" s="2"/>
      <c r="B51" s="23"/>
      <c r="C51" s="14">
        <v>1</v>
      </c>
      <c r="D51" s="30">
        <v>0</v>
      </c>
      <c r="E51" s="39">
        <f t="shared" si="1"/>
        <v>0</v>
      </c>
    </row>
    <row r="52" spans="1:5" x14ac:dyDescent="0.25">
      <c r="A52" s="2"/>
      <c r="B52" s="23"/>
      <c r="C52" s="14">
        <v>1</v>
      </c>
      <c r="D52" s="30">
        <v>0</v>
      </c>
      <c r="E52" s="39">
        <f t="shared" si="1"/>
        <v>0</v>
      </c>
    </row>
    <row r="53" spans="1:5" x14ac:dyDescent="0.25">
      <c r="A53" s="2"/>
      <c r="B53" s="23"/>
      <c r="C53" s="14">
        <v>1</v>
      </c>
      <c r="D53" s="30">
        <v>0</v>
      </c>
      <c r="E53" s="39">
        <f t="shared" si="1"/>
        <v>0</v>
      </c>
    </row>
    <row r="54" spans="1:5" x14ac:dyDescent="0.25">
      <c r="A54" s="2"/>
      <c r="B54" s="23"/>
      <c r="C54" s="14">
        <v>1</v>
      </c>
      <c r="D54" s="30">
        <v>0</v>
      </c>
      <c r="E54" s="39">
        <f t="shared" si="1"/>
        <v>0</v>
      </c>
    </row>
    <row r="55" spans="1:5" x14ac:dyDescent="0.25">
      <c r="A55" s="2"/>
      <c r="B55" s="23"/>
      <c r="C55" s="14">
        <v>1</v>
      </c>
      <c r="D55" s="30">
        <v>0</v>
      </c>
      <c r="E55" s="39">
        <f t="shared" si="1"/>
        <v>0</v>
      </c>
    </row>
    <row r="56" spans="1:5" ht="11.4" customHeight="1" x14ac:dyDescent="0.25"/>
  </sheetData>
  <mergeCells count="3">
    <mergeCell ref="B8:E8"/>
    <mergeCell ref="D5:D6"/>
    <mergeCell ref="B33:E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E7" sqref="E7"/>
    </sheetView>
  </sheetViews>
  <sheetFormatPr defaultRowHeight="14.4" x14ac:dyDescent="0.3"/>
  <cols>
    <col min="1" max="1" width="3.1093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378</v>
      </c>
      <c r="E2" s="59" t="s">
        <v>49</v>
      </c>
    </row>
    <row r="3" spans="2:16" ht="20.399999999999999" x14ac:dyDescent="0.35">
      <c r="B3" s="20" t="s">
        <v>54</v>
      </c>
      <c r="E3" s="60"/>
    </row>
    <row r="4" spans="2:16" ht="4.95" customHeight="1" x14ac:dyDescent="0.3"/>
    <row r="5" spans="2:16" s="2" customFormat="1" ht="19.95" customHeight="1" x14ac:dyDescent="0.4">
      <c r="C5" s="15"/>
      <c r="E5" s="44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3">
      <c r="B6" s="4" t="s">
        <v>51</v>
      </c>
      <c r="C6" s="15"/>
      <c r="E6" s="41">
        <f>SUM(CORRECTIEF!E17,CORRECTIEF!F25,CORRECTIEF!E31)</f>
        <v>64000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7.399999999999999" x14ac:dyDescent="0.3">
      <c r="B8" s="24" t="s">
        <v>21</v>
      </c>
      <c r="C8" s="27"/>
      <c r="D8" s="28"/>
      <c r="E8" s="28"/>
      <c r="F8" s="2"/>
    </row>
    <row r="9" spans="2:16" x14ac:dyDescent="0.3">
      <c r="B9" s="45" t="s">
        <v>3</v>
      </c>
      <c r="C9" s="6" t="s">
        <v>4</v>
      </c>
      <c r="D9" s="46" t="s">
        <v>5</v>
      </c>
      <c r="E9" s="45" t="s">
        <v>6</v>
      </c>
      <c r="F9" s="2"/>
    </row>
    <row r="10" spans="2:16" x14ac:dyDescent="0.3">
      <c r="B10" s="5" t="s">
        <v>53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20</v>
      </c>
      <c r="E12" s="11">
        <f t="shared" ref="E12:E16" si="0">C12*D12</f>
        <v>0</v>
      </c>
      <c r="F12" s="2"/>
    </row>
    <row r="13" spans="2:16" x14ac:dyDescent="0.3">
      <c r="B13" s="5" t="s">
        <v>22</v>
      </c>
      <c r="C13" s="10">
        <v>0</v>
      </c>
      <c r="D13" s="7">
        <v>200</v>
      </c>
      <c r="E13" s="11">
        <f>C13*D13</f>
        <v>0</v>
      </c>
      <c r="F13" s="2"/>
    </row>
    <row r="14" spans="2:16" x14ac:dyDescent="0.3">
      <c r="B14" s="5" t="s">
        <v>44</v>
      </c>
      <c r="C14" s="10">
        <v>0</v>
      </c>
      <c r="D14" s="7">
        <v>50</v>
      </c>
      <c r="E14" s="11">
        <f>C14*D14</f>
        <v>0</v>
      </c>
      <c r="F14" s="2"/>
    </row>
    <row r="15" spans="2:16" x14ac:dyDescent="0.3">
      <c r="B15" s="5" t="s">
        <v>47</v>
      </c>
      <c r="C15" s="10">
        <v>0</v>
      </c>
      <c r="D15" s="7">
        <v>100</v>
      </c>
      <c r="E15" s="11">
        <f t="shared" ref="E15" si="1">C15*D15</f>
        <v>0</v>
      </c>
      <c r="F15" s="2"/>
    </row>
    <row r="16" spans="2:16" x14ac:dyDescent="0.3">
      <c r="B16" s="5" t="s">
        <v>48</v>
      </c>
      <c r="C16" s="10">
        <v>0</v>
      </c>
      <c r="D16" s="7">
        <v>25</v>
      </c>
      <c r="E16" s="11">
        <f t="shared" si="0"/>
        <v>0</v>
      </c>
      <c r="F16" s="2"/>
    </row>
    <row r="17" spans="2:6" ht="21" x14ac:dyDescent="0.4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" customHeight="1" x14ac:dyDescent="0.3">
      <c r="B18" s="2"/>
      <c r="C18" s="8"/>
      <c r="D18" s="2"/>
      <c r="E18" s="2"/>
      <c r="F18" s="2"/>
    </row>
    <row r="19" spans="2:6" ht="17.399999999999999" x14ac:dyDescent="0.3">
      <c r="B19" s="29" t="s">
        <v>45</v>
      </c>
      <c r="C19" s="29"/>
      <c r="D19" s="29"/>
      <c r="E19" s="29"/>
      <c r="F19" s="29"/>
    </row>
    <row r="20" spans="2:6" x14ac:dyDescent="0.3">
      <c r="B20" s="45" t="s">
        <v>3</v>
      </c>
      <c r="C20" s="6" t="s">
        <v>23</v>
      </c>
      <c r="D20" s="46" t="s">
        <v>5</v>
      </c>
      <c r="E20" s="45" t="s">
        <v>24</v>
      </c>
      <c r="F20" s="45" t="s">
        <v>6</v>
      </c>
    </row>
    <row r="21" spans="2:6" x14ac:dyDescent="0.3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3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3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3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3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4">
      <c r="B26" s="2"/>
      <c r="C26" s="8"/>
      <c r="D26" s="2"/>
      <c r="E26" s="2"/>
      <c r="F26" s="12"/>
    </row>
    <row r="27" spans="2:6" ht="17.399999999999999" x14ac:dyDescent="0.3">
      <c r="B27" s="24" t="s">
        <v>25</v>
      </c>
      <c r="C27" s="25"/>
      <c r="D27" s="26"/>
      <c r="E27" s="26"/>
      <c r="F27" s="2"/>
    </row>
    <row r="28" spans="2:6" x14ac:dyDescent="0.3">
      <c r="B28" s="45" t="s">
        <v>26</v>
      </c>
      <c r="C28" s="16" t="s">
        <v>10</v>
      </c>
      <c r="D28" s="45" t="s">
        <v>27</v>
      </c>
      <c r="E28" s="45" t="s">
        <v>6</v>
      </c>
      <c r="F28" s="2"/>
    </row>
    <row r="29" spans="2:6" x14ac:dyDescent="0.3">
      <c r="B29" s="5" t="s">
        <v>28</v>
      </c>
      <c r="C29" s="9">
        <v>0.08</v>
      </c>
      <c r="D29" s="11">
        <v>20000</v>
      </c>
      <c r="E29" s="11">
        <f>(D29*C29)+D29</f>
        <v>21600</v>
      </c>
      <c r="F29" s="2"/>
    </row>
    <row r="30" spans="2:6" x14ac:dyDescent="0.3">
      <c r="B30" s="5" t="s">
        <v>29</v>
      </c>
      <c r="C30" s="9">
        <v>0.06</v>
      </c>
      <c r="D30" s="11">
        <v>40000</v>
      </c>
      <c r="E30" s="11">
        <f>(D30*C30)+D30</f>
        <v>42400</v>
      </c>
      <c r="F30" s="2"/>
    </row>
    <row r="31" spans="2:6" x14ac:dyDescent="0.3">
      <c r="D31" s="2" t="s">
        <v>30</v>
      </c>
      <c r="E31" s="13">
        <f>SUM(E27:E30)</f>
        <v>64000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tabSelected="1" zoomScaleNormal="100" workbookViewId="0">
      <selection activeCell="C9" sqref="C9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378</v>
      </c>
    </row>
    <row r="3" spans="2:7" ht="20.399999999999999" x14ac:dyDescent="0.35">
      <c r="B3" s="20" t="s">
        <v>54</v>
      </c>
    </row>
    <row r="5" spans="2:7" ht="21" x14ac:dyDescent="0.4">
      <c r="B5" s="47" t="s">
        <v>39</v>
      </c>
      <c r="C5" s="17">
        <f>'PREVENTIEF - ELEMENTEN'!O5</f>
        <v>0</v>
      </c>
    </row>
    <row r="6" spans="2:7" ht="21" x14ac:dyDescent="0.4">
      <c r="B6" s="47" t="s">
        <v>40</v>
      </c>
      <c r="C6" s="17">
        <f>'PREVENTIEF - OVERIG'!E5</f>
        <v>0</v>
      </c>
    </row>
    <row r="7" spans="2:7" ht="21" x14ac:dyDescent="0.4">
      <c r="B7" s="47" t="s">
        <v>41</v>
      </c>
      <c r="C7" s="17">
        <f>CORRECTIEF!E6</f>
        <v>64000</v>
      </c>
      <c r="E7" s="59" t="s">
        <v>49</v>
      </c>
    </row>
    <row r="8" spans="2:7" ht="21" x14ac:dyDescent="0.4">
      <c r="B8" s="51" t="s">
        <v>381</v>
      </c>
      <c r="C8" s="52">
        <f>'PREVENTIEF - OVERIG'!F5</f>
        <v>0</v>
      </c>
      <c r="E8" s="62"/>
    </row>
    <row r="9" spans="2:7" ht="22.8" x14ac:dyDescent="0.4">
      <c r="B9" s="18" t="s">
        <v>383</v>
      </c>
      <c r="C9" s="19" cm="1">
        <f t="array" ref="C9">SUM((C5:C7)*2)+C8</f>
        <v>128000</v>
      </c>
      <c r="E9" s="60"/>
    </row>
    <row r="12" spans="2:7" ht="21" x14ac:dyDescent="0.4">
      <c r="B12" s="47" t="s">
        <v>16</v>
      </c>
      <c r="C12" s="14"/>
      <c r="G12" s="8"/>
    </row>
    <row r="13" spans="2:7" ht="21" x14ac:dyDescent="0.4">
      <c r="B13" s="47" t="s">
        <v>17</v>
      </c>
      <c r="C13" s="14"/>
      <c r="G13" s="8"/>
    </row>
    <row r="14" spans="2:7" ht="21" x14ac:dyDescent="0.4">
      <c r="B14" s="47" t="s">
        <v>18</v>
      </c>
      <c r="C14" s="14"/>
      <c r="G14" s="8"/>
    </row>
    <row r="15" spans="2:7" ht="21" x14ac:dyDescent="0.4">
      <c r="B15" s="47" t="s">
        <v>19</v>
      </c>
      <c r="C15" s="14"/>
      <c r="G15" s="8"/>
    </row>
    <row r="16" spans="2:7" ht="80.400000000000006" customHeight="1" x14ac:dyDescent="0.4">
      <c r="B16" s="47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AF3C33-EBF8-4941-94EC-D5242D63D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2023-03-30T14:56:31Z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