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0"/>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BUCH/EA repro: drukwerk 2022/nota van inlichtingen/Concept/"/>
    </mc:Choice>
  </mc:AlternateContent>
  <xr:revisionPtr revIDLastSave="0" documentId="13_ncr:1_{2EAD49A2-3654-3C4C-9A82-E8E6557B88E5}" xr6:coauthVersionLast="47" xr6:coauthVersionMax="47" xr10:uidLastSave="{00000000-0000-0000-0000-000000000000}"/>
  <bookViews>
    <workbookView xWindow="36620" yWindow="500" windowWidth="33580" windowHeight="19380" xr2:uid="{00000000-000D-0000-FFFF-FFFF00000000}"/>
  </bookViews>
  <sheets>
    <sheet name="Kantoordrukwerk" sheetId="1" r:id="rId1"/>
    <sheet name="Promotioneel drukwerk" sheetId="4" r:id="rId2"/>
    <sheet name="Reprografische opdrachten" sheetId="6" r:id="rId3"/>
    <sheet name="TOTAAL" sheetId="3" r:id="rId4"/>
  </sheets>
  <definedNames>
    <definedName name="_xlnm.Print_Area" localSheetId="1">'Promotioneel drukwerk'!$A$1:$D$104</definedName>
    <definedName name="_xlnm.Print_Area" localSheetId="2">'Reprografische opdrachten'!$A$1:$D$103</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8" i="3" l="1"/>
  <c r="D100" i="6"/>
  <c r="D102" i="6"/>
  <c r="D99" i="6"/>
  <c r="D98" i="6"/>
  <c r="C116" i="1"/>
  <c r="C120" i="1"/>
  <c r="G101" i="1"/>
  <c r="G93" i="1"/>
  <c r="G84" i="1"/>
  <c r="G75" i="1"/>
  <c r="G30" i="1"/>
  <c r="G21" i="1"/>
  <c r="G48" i="1"/>
  <c r="G39" i="1"/>
  <c r="D94" i="6"/>
  <c r="D93" i="6"/>
  <c r="D92" i="6"/>
  <c r="D91" i="6"/>
  <c r="D90" i="6"/>
  <c r="D89" i="6"/>
  <c r="D88" i="6"/>
  <c r="D87" i="6"/>
  <c r="D86" i="6"/>
  <c r="D85" i="6"/>
  <c r="D84" i="6"/>
  <c r="D83" i="6"/>
  <c r="D82" i="6"/>
  <c r="D81" i="6"/>
  <c r="D80" i="6"/>
  <c r="D79" i="6"/>
  <c r="D78" i="6"/>
  <c r="D77" i="6"/>
  <c r="D76" i="6"/>
  <c r="D75" i="6"/>
  <c r="D74" i="6"/>
  <c r="D73" i="6"/>
  <c r="D72" i="6"/>
  <c r="D71" i="6"/>
  <c r="D70" i="6"/>
  <c r="D69" i="6"/>
  <c r="D68" i="6"/>
  <c r="D67" i="6"/>
  <c r="D66" i="6"/>
  <c r="D65" i="6"/>
  <c r="D64" i="6"/>
  <c r="D63" i="6"/>
  <c r="D62" i="6"/>
  <c r="D61" i="6"/>
  <c r="D60" i="6"/>
  <c r="D59" i="6"/>
  <c r="D58" i="6"/>
  <c r="D57" i="6"/>
  <c r="D51" i="6"/>
  <c r="D56" i="6"/>
  <c r="D55" i="6"/>
  <c r="D54" i="6"/>
  <c r="D53" i="6"/>
  <c r="D52" i="6"/>
  <c r="D50" i="6"/>
  <c r="D49" i="6"/>
  <c r="D48" i="6"/>
  <c r="D47" i="6"/>
  <c r="D46" i="6"/>
  <c r="D45" i="6"/>
  <c r="D44" i="6"/>
  <c r="D43" i="6"/>
  <c r="D42" i="6"/>
  <c r="D41" i="6"/>
  <c r="D40" i="6"/>
  <c r="D39" i="6"/>
  <c r="D38" i="6"/>
  <c r="D37" i="6"/>
  <c r="D36" i="6"/>
  <c r="D35" i="6"/>
  <c r="D34" i="6"/>
  <c r="D33" i="6"/>
  <c r="D32" i="6"/>
  <c r="D31" i="6"/>
  <c r="D30" i="6"/>
  <c r="D29" i="6"/>
  <c r="D28" i="6"/>
  <c r="D27" i="6"/>
  <c r="D26" i="6"/>
  <c r="D25" i="6"/>
  <c r="D24" i="6"/>
  <c r="D23" i="6"/>
  <c r="D22" i="6"/>
  <c r="D21" i="6"/>
  <c r="D20" i="6"/>
  <c r="D19" i="6"/>
  <c r="D18" i="6"/>
  <c r="D17" i="6"/>
  <c r="D16" i="6"/>
  <c r="D15" i="6"/>
  <c r="D14" i="6"/>
  <c r="D13" i="6"/>
  <c r="D12" i="6"/>
  <c r="D11" i="6"/>
  <c r="D10" i="6"/>
  <c r="D9" i="6"/>
  <c r="D8" i="6"/>
  <c r="D7" i="6"/>
  <c r="D6" i="6"/>
  <c r="D5" i="6"/>
  <c r="D4" i="6"/>
  <c r="A5" i="3"/>
  <c r="D95" i="6"/>
  <c r="B4" i="3"/>
  <c r="A4" i="3"/>
  <c r="C192" i="4"/>
  <c r="D16" i="4"/>
  <c r="D32" i="4"/>
  <c r="D46" i="4"/>
  <c r="D56" i="4"/>
  <c r="D66" i="4"/>
  <c r="D76" i="4"/>
  <c r="D90" i="4"/>
  <c r="D103" i="4"/>
  <c r="D115" i="4"/>
  <c r="D128" i="4"/>
  <c r="D143" i="4"/>
  <c r="D159" i="4"/>
  <c r="D174" i="4"/>
  <c r="D189" i="4"/>
  <c r="A3" i="3"/>
  <c r="G111" i="1"/>
  <c r="G57" i="1"/>
  <c r="G13" i="1"/>
  <c r="G66" i="1"/>
  <c r="B3" i="3"/>
  <c r="B5" i="3"/>
</calcChain>
</file>

<file path=xl/sharedStrings.xml><?xml version="1.0" encoding="utf-8"?>
<sst xmlns="http://schemas.openxmlformats.org/spreadsheetml/2006/main" count="817" uniqueCount="286">
  <si>
    <t xml:space="preserve">oplage </t>
  </si>
  <si>
    <t>bedrukking eenzijdig</t>
  </si>
  <si>
    <t>papiersoort</t>
  </si>
  <si>
    <t>80 grams wit</t>
  </si>
  <si>
    <t>per 1.000 meer</t>
  </si>
  <si>
    <t>bedrag</t>
  </si>
  <si>
    <t>zonder venster</t>
  </si>
  <si>
    <t>striplock aan lange zijde</t>
  </si>
  <si>
    <t>prijs per volledige tekstwissel</t>
  </si>
  <si>
    <t>per 100 meer</t>
  </si>
  <si>
    <t>per 500 meer</t>
  </si>
  <si>
    <t>2 PMS TWEEZIJDIG</t>
  </si>
  <si>
    <t>full color TWEEZIJDIG</t>
  </si>
  <si>
    <t>Omschrijving item</t>
  </si>
  <si>
    <t>Naam Inschrijver</t>
  </si>
  <si>
    <t>full color is dus GEEN 4 PMS, tenzij anders aangegeven</t>
  </si>
  <si>
    <t>2 PMS niet aflopend</t>
  </si>
  <si>
    <t xml:space="preserve">met venster links of rechts 40x110 mm </t>
  </si>
  <si>
    <t>full color niet aflopend</t>
  </si>
  <si>
    <t xml:space="preserve"> </t>
  </si>
  <si>
    <t>2 PMS EENZIJDIG</t>
  </si>
  <si>
    <t xml:space="preserve">bedrukking </t>
  </si>
  <si>
    <t>340 grams HVO wit</t>
  </si>
  <si>
    <t>striplock aan korte zijde</t>
  </si>
  <si>
    <t>54x86mm</t>
  </si>
  <si>
    <t>Totaalprijs (SOM van de opgeven bedragen ) incl. kosten aflevering.</t>
  </si>
  <si>
    <t>1 PMS niet aflopend</t>
  </si>
  <si>
    <t>1 PMS + zwart niet aflopend</t>
  </si>
  <si>
    <t>1 PMS EENZIJDIG</t>
  </si>
  <si>
    <t>1 PMS TWEEZIJDIG</t>
  </si>
  <si>
    <t>1 PMS + zwart EENZIJDIG</t>
  </si>
  <si>
    <t>1 PMS + zwart TWEEZIJDIG</t>
  </si>
  <si>
    <t>OPTIONEEL</t>
  </si>
  <si>
    <t>TOTAAL drukwerk</t>
  </si>
  <si>
    <t>TOTAAL</t>
  </si>
  <si>
    <t>TOTAAL kantoordrukwerk</t>
  </si>
  <si>
    <t>Totaalprijs (gemiddelde van 1 en 2) + wissel</t>
  </si>
  <si>
    <t>Prijs voor volledige (tweezijdige) wissel in full color</t>
  </si>
  <si>
    <t>300 exemplaren offset</t>
  </si>
  <si>
    <t>200 exemplaren offset</t>
  </si>
  <si>
    <t>Prijs (staffel)</t>
  </si>
  <si>
    <t>Handzaam in dozen verpakt</t>
  </si>
  <si>
    <t>Verpakking</t>
  </si>
  <si>
    <t>Garenloos gebrocheerd, voorzien van 4 rillen</t>
  </si>
  <si>
    <t>Afwerking</t>
  </si>
  <si>
    <t>Tweezijdig full color</t>
  </si>
  <si>
    <t>Bedrukking binnenwerk</t>
  </si>
  <si>
    <t>Houtvrij MC Silk 300 grams</t>
  </si>
  <si>
    <t>Papier omslag</t>
  </si>
  <si>
    <t>Houtvrij MC Silk 160 grams</t>
  </si>
  <si>
    <t>Papier binnenwerk</t>
  </si>
  <si>
    <t>60 pagina's binnenwerk met 4 pagina's opslag</t>
  </si>
  <si>
    <t>Omvang</t>
  </si>
  <si>
    <t>Gevouwen: 195 x 210</t>
  </si>
  <si>
    <t>Plano: 195 x 420</t>
  </si>
  <si>
    <t>Formaat</t>
  </si>
  <si>
    <t>Zie staffel</t>
  </si>
  <si>
    <t>Oplage</t>
  </si>
  <si>
    <t>Item 12: Jaarverslag</t>
  </si>
  <si>
    <t>Omschrijving</t>
  </si>
  <si>
    <t xml:space="preserve">1.000 exemplaren </t>
  </si>
  <si>
    <t xml:space="preserve">500 exemplaren </t>
  </si>
  <si>
    <t>Geniet gebrocheerd</t>
  </si>
  <si>
    <t>Houtvrij MC Silk 250 grams</t>
  </si>
  <si>
    <t>12 pagina's binnenwerk met 4 pagina's omslag</t>
  </si>
  <si>
    <t>Gevouwen: 210 x 297 mm</t>
  </si>
  <si>
    <t>Plano: 210 x 594 mm</t>
  </si>
  <si>
    <t>Item 11: Oblong boekwerk</t>
  </si>
  <si>
    <t>Totaalprijs (SOM van 1 en 2) + wissel</t>
  </si>
  <si>
    <t>Prijs voor volledige (tweezijdige) wissel</t>
  </si>
  <si>
    <t>per 100 exemplaren meer</t>
  </si>
  <si>
    <t xml:space="preserve">Handzaam in dozen verpakt </t>
  </si>
  <si>
    <t>2/1 bedrukt</t>
  </si>
  <si>
    <t>Bedrukking omslag</t>
  </si>
  <si>
    <t>tweezijdig full color</t>
  </si>
  <si>
    <t>Houtvrij MC Mat 80 grams</t>
  </si>
  <si>
    <t>36 pagina's binnenwerk met 4 pagina's omslag</t>
  </si>
  <si>
    <t>Plano: 297 x 420 mm</t>
  </si>
  <si>
    <t>Item 10: Logboek</t>
  </si>
  <si>
    <t>Bedrukking</t>
  </si>
  <si>
    <t>Houtvrij MC Silk 200 grams</t>
  </si>
  <si>
    <t xml:space="preserve">Houtvrij MC Silk 160 grams </t>
  </si>
  <si>
    <t xml:space="preserve">16 pagina's </t>
  </si>
  <si>
    <t>Gevouwen: 148 x 210 mm</t>
  </si>
  <si>
    <t>Plano: 210 x 297 mm</t>
  </si>
  <si>
    <t>Item 9: Informatiefolder</t>
  </si>
  <si>
    <t>500 exemplaren</t>
  </si>
  <si>
    <t>Voorzien van 1 lengte ril</t>
  </si>
  <si>
    <t xml:space="preserve">Papier </t>
  </si>
  <si>
    <t>Item 8: A5 flyer</t>
  </si>
  <si>
    <t xml:space="preserve">5.000 exemplaren </t>
  </si>
  <si>
    <t>Schoonsnijden</t>
  </si>
  <si>
    <t>Tweezijdig full color, éénzijdig gestreken, invercoted G</t>
  </si>
  <si>
    <t>Houtvrij MC mat 210 grams</t>
  </si>
  <si>
    <t>105 x 148 mm</t>
  </si>
  <si>
    <t>Item 7: A6 kaart</t>
  </si>
  <si>
    <t>gerild, gesplit en gestanst als map op basis van bestaand stansmes</t>
  </si>
  <si>
    <t>Enkelzijdig full color</t>
  </si>
  <si>
    <t>2 pagina's</t>
  </si>
  <si>
    <t>Plano: 375 x 517 mm</t>
  </si>
  <si>
    <t>Prijs voor volledige (tweezijdige) wissel in full color folder</t>
  </si>
  <si>
    <t xml:space="preserve">Prijs (staffel) </t>
  </si>
  <si>
    <t>Rillen op 210 mm van links, schoonsnijden, vouwen</t>
  </si>
  <si>
    <t>Papier</t>
  </si>
  <si>
    <t>4 pagina's</t>
  </si>
  <si>
    <t>Gevouwen: 210 x 279 mm</t>
  </si>
  <si>
    <t>Zie staffel.</t>
  </si>
  <si>
    <t xml:space="preserve">Totaalprijs </t>
  </si>
  <si>
    <t xml:space="preserve">Enkelzijdig full color  </t>
  </si>
  <si>
    <t>Houtvrij MC Silk 170 grams</t>
  </si>
  <si>
    <t>148 x 210 mm</t>
  </si>
  <si>
    <t>Item 4c: A5 flyer</t>
  </si>
  <si>
    <t xml:space="preserve">150 exemplaren </t>
  </si>
  <si>
    <t>Houtvrij MC Silk 135 grams</t>
  </si>
  <si>
    <t>Item 4b: A3 affiche</t>
  </si>
  <si>
    <t xml:space="preserve">100 exemplaren </t>
  </si>
  <si>
    <t>Handzaam en neutraal verpakt in dozen</t>
  </si>
  <si>
    <t>420 x 594 mm staand</t>
  </si>
  <si>
    <t>Item 4a: A2 affiche</t>
  </si>
  <si>
    <t>1.200 exemplaren</t>
  </si>
  <si>
    <t>geniet gebrocheerd</t>
  </si>
  <si>
    <t>Houtvrij MC mat 170 grams</t>
  </si>
  <si>
    <t>8 pagina's</t>
  </si>
  <si>
    <t>Gevouwen: 200 x 270 mm</t>
  </si>
  <si>
    <t>Plano: 400 x 270 mm</t>
  </si>
  <si>
    <t>Item 3: Regelingen</t>
  </si>
  <si>
    <t>Totaalprijs (gemiddelde van 1, 2 en 3) + wissel</t>
  </si>
  <si>
    <t xml:space="preserve">10.000 exemplaren </t>
  </si>
  <si>
    <t xml:space="preserve">250 exemplaren </t>
  </si>
  <si>
    <t>Houtvrij MC mat 135 grams</t>
  </si>
  <si>
    <t>Binnenwerk 40 pagina's met 4 pagina's omslag</t>
  </si>
  <si>
    <t xml:space="preserve">1.500 exemplaren </t>
  </si>
  <si>
    <t>36 pagina's</t>
  </si>
  <si>
    <t>Item 1: Glossy</t>
  </si>
  <si>
    <t xml:space="preserve">Promotioneel drukwerk </t>
  </si>
  <si>
    <t>TOTAAL promotioneel drukwerk</t>
  </si>
  <si>
    <t>alle prijzen exclusief BTW, op basis van losse bestellingen (combinaties van items en kleuren zijn niet mogelijk)</t>
  </si>
  <si>
    <t>Totaal OPTIONEEL</t>
  </si>
  <si>
    <t>Wegingsfactor</t>
  </si>
  <si>
    <t>REPROLEVERINGEN</t>
  </si>
  <si>
    <t>Spiraliseren metaal (diverse kleuren) 10mm -&lt; 20mm</t>
  </si>
  <si>
    <t>Spiraliseren metaal (diverse kleuren) &gt; 20mm</t>
  </si>
  <si>
    <t>Spiraliseren metaal (diverse kleuren) &lt; 10mm</t>
  </si>
  <si>
    <t>Spiraliseren met kunststof 10mm -&lt; 20mm</t>
  </si>
  <si>
    <t>Spiraliseren met kunststof &gt; 20mm</t>
  </si>
  <si>
    <t>Spiraliseren met kunststof &lt; 10mm</t>
  </si>
  <si>
    <t>Nieten met 2 nietjes per set, machinaal</t>
  </si>
  <si>
    <t>Nieten met 1 nietje per set, machinaal</t>
  </si>
  <si>
    <t>Kosten (fictieve eenheden x prijs per eenheid)</t>
  </si>
  <si>
    <t>Prijs per eenheid</t>
  </si>
  <si>
    <t>wegingsfactor</t>
  </si>
  <si>
    <t>Reprografische leveringen</t>
  </si>
  <si>
    <t>TOTAAL reprografische leveringen</t>
  </si>
  <si>
    <t>Afdruk (print en kopie) full color A3 enkelzijdig (dubbelzijdig = 2x prijs enkelzijdig) zonder papier</t>
  </si>
  <si>
    <t>Afdruk (print en kopie) full color A4 enkelzijdig (dubbelzijdig = 2x prijs enkelzijdig) zonder papier</t>
  </si>
  <si>
    <t>Afdruk (print en kopie) Zwart-Wit A3 enkelzijdig (dubbelzijdig = 2x prijs enkelzijdig) zonder papier</t>
  </si>
  <si>
    <t>Afdruk (print en kopie) Zwart-Wit A4 enkelzijdig (dubbelzijdig = 2x prijs enkelzijdig) zonder papier</t>
  </si>
  <si>
    <t>Afdruk (print en kopie) full color A2 enkelzijdig zonder papier</t>
  </si>
  <si>
    <t>Afdruk (print en kopie) full color A1 enkelzijdig zonder papier</t>
  </si>
  <si>
    <t>Afdruk (print en kopie) full color A0 enkelzijdig zonder papier</t>
  </si>
  <si>
    <t>Opstartkosten personaliseren (koppelen opmaak met CSV of Excel bestand), incl. 1 proef ten behoeve van mailings</t>
  </si>
  <si>
    <t>Lijmen met linnen bindstrip A4 &lt;25 vel</t>
  </si>
  <si>
    <t>Lijmen met linnen  bindstrip A4 25 &lt;&gt; 50 vel</t>
  </si>
  <si>
    <t>Lijmen met linnen  bindstrip A4 &gt;50 vel</t>
  </si>
  <si>
    <t>Boren 2 gaten per A4 vel</t>
  </si>
  <si>
    <t>Boren 4 gaten per A4 vel</t>
  </si>
  <si>
    <t xml:space="preserve">Digitaliseren (Scannen) formaat A0 per pagina kleur en zwartwit, naar PDF </t>
  </si>
  <si>
    <t xml:space="preserve">Digitaliseren (Scannen) formaat A1 per pagina kleur en zwartwit, naar PDF </t>
  </si>
  <si>
    <t xml:space="preserve">Digitaliseren (Scannen) formaat A2 per pagina kleur en zwartwit, naar PDF </t>
  </si>
  <si>
    <t xml:space="preserve">Digitaliseren (Scannen) formaat A3 per pagina kleur en zwartwit, naar PDF </t>
  </si>
  <si>
    <t xml:space="preserve">Digitaliseren (Scannen) formaat A4 per pagina kleur en zwartwit, naar PDF </t>
  </si>
  <si>
    <t>Opstarttarief scanklus</t>
  </si>
  <si>
    <t>Vel zelfklevende glossy etiketten 1/A4</t>
  </si>
  <si>
    <t>Lamineren A3,125 micron (dz plastificeren)</t>
  </si>
  <si>
    <t>Lamineren A4,125 micron (dz plastificeren)</t>
  </si>
  <si>
    <t>Lamineren A5,125 micron (dz plastificeren)</t>
  </si>
  <si>
    <t>Lamineren A6,125 micron (dz plastificeren)</t>
  </si>
  <si>
    <t>Nieten per set, handmatig</t>
  </si>
  <si>
    <t>Grootformaat vouwen naar A4, legenda voorop</t>
  </si>
  <si>
    <t>Rillen per ril per vel</t>
  </si>
  <si>
    <t>Vel karton grijs 500 grams A4</t>
  </si>
  <si>
    <t>Vel glad en sterk A4 100 gr FSC (A3 prijs = 2x de A4 prijs)</t>
  </si>
  <si>
    <t>Vel glad en sterk A4 120 gr FSC (A3 prijs = 2x de A4 prijs)</t>
  </si>
  <si>
    <t>Vel glad en sterk  SRA3 120 gr FSC</t>
  </si>
  <si>
    <t>Vel glad en sterk  SRA3 FSC 250 gr</t>
  </si>
  <si>
    <t>Vel glad en sterk  SRA3 FSC 300 gr</t>
  </si>
  <si>
    <t xml:space="preserve">Vel glad en sterk SRA3 FSC 160 gr </t>
  </si>
  <si>
    <t>Vel wit papier 120 grams A4 (A3 prijs = 2x de A4 prijs)</t>
  </si>
  <si>
    <t>Vel wit papier 160 grams A4 (A3 prijs = 2x de A4 prijs)</t>
  </si>
  <si>
    <t>Vel wit papier 200 grams A4 (A3 prijs = 2x de A4 prijs)</t>
  </si>
  <si>
    <t>Vel wit papier 80 grams A4 (A3 prijs = 2x de A4 prijs)</t>
  </si>
  <si>
    <t>A0 170gr glossy papier per vel</t>
  </si>
  <si>
    <t>A0 130gr glossy papier per vel</t>
  </si>
  <si>
    <t>A0 90gr mat papier per vel</t>
  </si>
  <si>
    <t>A1 170gr glossy papier per vel</t>
  </si>
  <si>
    <t>A1 130gr glossy papier per vel</t>
  </si>
  <si>
    <t>A1 90gr mat papier per vel</t>
  </si>
  <si>
    <t>A2 170gr glossy papier per vel</t>
  </si>
  <si>
    <t>A2 130gr glossy papier per vel</t>
  </si>
  <si>
    <t>A2 90gr mat papier per vel</t>
  </si>
  <si>
    <t>vouwen 1-slag A4&gt;A5 p/vouw</t>
  </si>
  <si>
    <t>Vouwen A3, automatisch per vel naar A4</t>
  </si>
  <si>
    <t xml:space="preserve">Vouwen A4, automatisch per vel naar A5 </t>
  </si>
  <si>
    <t>Vouwen handmatig per minuut</t>
  </si>
  <si>
    <t>Vouwen/Nieten A3&gt;A4 per boekje</t>
  </si>
  <si>
    <t>Vouwen/Nieten A4&gt;A5 per boekje</t>
  </si>
  <si>
    <t>Vouwen/nieten/schoonsnijden per boekje A3&gt;A4</t>
  </si>
  <si>
    <t>Vouwen/nieten/schoonsnijden per boekje A4&gt;A5</t>
  </si>
  <si>
    <t>gegomde klep, aan de korte zijde</t>
  </si>
  <si>
    <r>
      <t xml:space="preserve">Afdruk (print en kopie) full color </t>
    </r>
    <r>
      <rPr>
        <b/>
        <sz val="9"/>
        <color theme="1"/>
        <rFont val="Verdana"/>
        <family val="2"/>
      </rPr>
      <t xml:space="preserve">A5 </t>
    </r>
    <r>
      <rPr>
        <sz val="9"/>
        <color theme="1"/>
        <rFont val="Verdana"/>
        <family val="2"/>
      </rPr>
      <t xml:space="preserve">enkelzijdig (dubbelzijdig = 2x prijs enkelzijdig) zonder papier, </t>
    </r>
    <r>
      <rPr>
        <b/>
        <sz val="9"/>
        <color theme="1"/>
        <rFont val="Verdana"/>
        <family val="2"/>
      </rPr>
      <t>afgewerk</t>
    </r>
    <r>
      <rPr>
        <sz val="9"/>
        <color theme="1"/>
        <rFont val="Verdana"/>
        <family val="2"/>
      </rPr>
      <t>t (gesneden naar A5)</t>
    </r>
  </si>
  <si>
    <t>Bloklijmen per set  A4, kopsgelijmd, 100 vel 80 grams met de schutblad en onderbord van 250 grams (zonder grijsbord en topvel)</t>
  </si>
  <si>
    <t>Foamboards enkelzijdig zelfklevend 100x140 full color, minimaal 5 mm dikte, wit</t>
  </si>
  <si>
    <t>Foamboards enkelzijdig zelfklevend A0 full color, minimaal 5 mm dikte, wit</t>
  </si>
  <si>
    <t>Foamboards enkelzijdig zelfklevend A1 full color, minimaal 5 mm dikte, wit</t>
  </si>
  <si>
    <t>eis 76: Kosten opslagruimte per maand voor 3 pallets</t>
  </si>
  <si>
    <t>NB: kosten zijn incl inlezenbestand dan wel scannen originelen.</t>
  </si>
  <si>
    <t>Als opdrachtnemer kiest voor 2 op 1 A3 geldt de A4 prijs.</t>
  </si>
  <si>
    <t>NB: niet zijnde kopieeropdrachten</t>
  </si>
  <si>
    <t>printen Zwart wit  A0  exclusief papier</t>
  </si>
  <si>
    <t>printen Zwart wit  A1  exclusief papier</t>
  </si>
  <si>
    <t>printen Zwart wit  A2  exclusief papier</t>
  </si>
  <si>
    <t>Vel gekleurd papier 160 grams A4 (A3 prijs = 2x de A4 prijs) felle of lichte tint</t>
  </si>
  <si>
    <t>Vel gekleurd papier 200 grams A4 (A3 prijs = 2x de A4 prijs) felle of lichte tint</t>
  </si>
  <si>
    <t>Vel gekleurd papier 80 grams A4 (A3 prijs = 2x de A4 prijs) felle of lichte tint</t>
  </si>
  <si>
    <t>Vel glad en sterk  SRA4 300 gr</t>
  </si>
  <si>
    <t>Vullen van mappen/ordners per  minuut</t>
  </si>
  <si>
    <t>glad en sterk is gecoated papier voor kleurenprinters</t>
  </si>
  <si>
    <t>HVO</t>
  </si>
  <si>
    <t xml:space="preserve">met effen grijze binnendruk (niet doorschijnend) </t>
  </si>
  <si>
    <t>met effen grijze binnendruk (niet doorschijnend)</t>
  </si>
  <si>
    <t>Item 2: Gids</t>
  </si>
  <si>
    <t>Item 3: EA5 enveloppen ZV</t>
  </si>
  <si>
    <t>Item 1: C5 enveloppen ZV</t>
  </si>
  <si>
    <t>met venster links of rechts (45x110 mm)</t>
  </si>
  <si>
    <t>gegomde sluitklep aan lange zijde</t>
  </si>
  <si>
    <t>3 PMS 3 zijden aflopend</t>
  </si>
  <si>
    <t>met venster links of rechts (40x110 mm)</t>
  </si>
  <si>
    <t>229x162 mm</t>
  </si>
  <si>
    <t>220x156 mm</t>
  </si>
  <si>
    <t>Item 2: C5 enveloppen ZV</t>
  </si>
  <si>
    <t>Item 4: C5 enveloppen MV</t>
  </si>
  <si>
    <t>Item 5: C5 enveloppen MV</t>
  </si>
  <si>
    <t>Item 6: EA5 enveloppen MV</t>
  </si>
  <si>
    <t>Item 7: EC4 envelop ZV</t>
  </si>
  <si>
    <t>340x240 mm</t>
  </si>
  <si>
    <t>120 grams wit kraft</t>
  </si>
  <si>
    <t>Item 8: C4 envelop ZV</t>
  </si>
  <si>
    <t>324x229 mm</t>
  </si>
  <si>
    <t>Item 9: C4 envelop MV</t>
  </si>
  <si>
    <t>Item 10: EA4 envelop MV</t>
  </si>
  <si>
    <t>312x220 mm</t>
  </si>
  <si>
    <t>gegomde sluitklep aan korte zijde</t>
  </si>
  <si>
    <t>Item 11:  monsterzak</t>
  </si>
  <si>
    <t>371x262x38 mm</t>
  </si>
  <si>
    <t>170 grams wit</t>
  </si>
  <si>
    <t xml:space="preserve">Kosten opslag per maand per pallet </t>
  </si>
  <si>
    <t xml:space="preserve">Kosten aflevering overgenomen drukwerk per pallet </t>
  </si>
  <si>
    <t>2 PMS WEL aflopend, 3 zijden met een raster (logo Castricum)</t>
  </si>
  <si>
    <t>3 PMS 3 zijden niet aflopend</t>
  </si>
  <si>
    <t>Kantoordrukwerk, 5 verschillende huisstijlen</t>
  </si>
  <si>
    <t>Prijzenblad en productspecificaties de BUCH</t>
  </si>
  <si>
    <t>voorwaarden prijsstelling: de BUCH</t>
  </si>
  <si>
    <t>Vel glad en sterk A4 160 gr FSC (A3 prijs = 2x de A4 prijs)</t>
  </si>
  <si>
    <t>Vel glad en sterk A4 200 gr FSC (A3 prijs = 2x de A4 prijs)</t>
  </si>
  <si>
    <t>Vel glad en sterk A4 250 gr FSC</t>
  </si>
  <si>
    <t>Vel glad en sterk A4 300 gr FSC (A3 prijs = 2x de A4 prijs)</t>
  </si>
  <si>
    <r>
      <t xml:space="preserve">Vel glad en sterk </t>
    </r>
    <r>
      <rPr>
        <b/>
        <sz val="9"/>
        <color theme="1"/>
        <rFont val="Verdana"/>
        <family val="2"/>
      </rPr>
      <t>A5</t>
    </r>
    <r>
      <rPr>
        <sz val="9"/>
        <color theme="1"/>
        <rFont val="Verdana"/>
        <family val="2"/>
      </rPr>
      <t xml:space="preserve"> 120 gr FSC </t>
    </r>
  </si>
  <si>
    <r>
      <t xml:space="preserve">Vel glad en sterk </t>
    </r>
    <r>
      <rPr>
        <b/>
        <sz val="9"/>
        <color theme="1"/>
        <rFont val="Verdana"/>
        <family val="2"/>
      </rPr>
      <t>A5</t>
    </r>
    <r>
      <rPr>
        <sz val="9"/>
        <color theme="1"/>
        <rFont val="Verdana"/>
        <family val="2"/>
      </rPr>
      <t xml:space="preserve"> 160 gr FSC</t>
    </r>
  </si>
  <si>
    <r>
      <t xml:space="preserve">Vel wit papier 120  grams </t>
    </r>
    <r>
      <rPr>
        <b/>
        <sz val="9"/>
        <color theme="1"/>
        <rFont val="Verdana"/>
        <family val="2"/>
      </rPr>
      <t>A5</t>
    </r>
  </si>
  <si>
    <r>
      <t>Vel wit papier 160 grams</t>
    </r>
    <r>
      <rPr>
        <b/>
        <sz val="9"/>
        <color theme="1"/>
        <rFont val="Verdana"/>
        <family val="2"/>
      </rPr>
      <t xml:space="preserve"> A5</t>
    </r>
  </si>
  <si>
    <r>
      <t xml:space="preserve">Vel wit papier 80 grams </t>
    </r>
    <r>
      <rPr>
        <b/>
        <sz val="9"/>
        <color theme="1"/>
        <rFont val="Verdana"/>
        <family val="2"/>
      </rPr>
      <t>A5</t>
    </r>
  </si>
  <si>
    <t>Item 12: Visitekaartjes</t>
  </si>
  <si>
    <t>Snijden (per minuut) (als aflopend niet gevraagd wordt mag dit niet in rekening worden gebracht)</t>
  </si>
  <si>
    <t>alle leveringen op basis Franco (inclusief afleverkosten (1 keer per dag))</t>
  </si>
  <si>
    <t>Alle prijzen exclusief BTW, op basis van losse bestellingen.
alle leveringen op basis Franco (inclusief afleverkosten (1 keer per dag))</t>
  </si>
  <si>
    <t>Alle prijzen exclusief BTW, op basis van losse bestellingen, er mogen geen items ongevraagd aan een berekening worden toegevoegd of op andere dan gevraagde papierformaten gerekend worden. Alle tarieven zijn ongeacht het percentage tonerbezetting!
alle leveringen op basis Franco (inclusief afleverkosten (1 keer per dag)) per gemeente.</t>
  </si>
  <si>
    <t>Afleverkosten extra rit per dag</t>
  </si>
  <si>
    <t>Foamboards enkelzijdig zelfklevend A2 full color, minimaal 5 mm dikte, wit</t>
  </si>
  <si>
    <t>Foamboards enkelzijdig zelfklevend A3 full color, minimaal 5 mm dikte, wit</t>
  </si>
  <si>
    <t>Foamboards enkelzijdig zelfklevend A4 full color, minimaal 5 mm dikte, wit</t>
  </si>
  <si>
    <t xml:space="preserve">Item 5: Presentatiemap dubbelzijdig </t>
  </si>
  <si>
    <t>Item 6: Presentatiemap enkelzijdig</t>
  </si>
  <si>
    <t>Wegingsfactor extra rit</t>
  </si>
  <si>
    <t>Transparant A3 (t.b.v. inbinden)</t>
  </si>
  <si>
    <t>Transparant A4 (t.b.v. inbinden)</t>
  </si>
  <si>
    <t>Prijzenblad AANGEPAST d.d. 14 juni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</si>
</sst>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quot;\ #,##0.00;&quot;€&quot;\ \-#,##0.00"/>
    <numFmt numFmtId="165" formatCode="_ &quot;€&quot;\ * #,##0.00_ ;_ &quot;€&quot;\ * \-#,##0.00_ ;_ &quot;€&quot;\ * &quot;-&quot;??_ ;_ @_ "/>
    <numFmt numFmtId="166" formatCode="_ * #,##0.00_ ;_ * \-#,##0.00_ ;_ * &quot;-&quot;??_ ;_ @_ "/>
    <numFmt numFmtId="167" formatCode="_-&quot;€&quot;\ * #,##0.00_-;_-&quot;€&quot;\ * #,##0.00\-;_-&quot;€&quot;\ * &quot;-&quot;??_-;_-@_-"/>
    <numFmt numFmtId="168" formatCode="_ * #,##0_ ;_ * \-#,##0_ ;_ * &quot;-&quot;??_ ;_ @_ "/>
    <numFmt numFmtId="169" formatCode="&quot;€&quot;\ #,##0.00_-;&quot;€&quot;\ #,##0.00\-"/>
    <numFmt numFmtId="170" formatCode="&quot;€&quot;\ #,##0.00"/>
    <numFmt numFmtId="171" formatCode="#,##0_ ;\-#,##0\ "/>
    <numFmt numFmtId="172" formatCode="#,##0.0000_ ;\-#,##0.0000\ "/>
    <numFmt numFmtId="173" formatCode="&quot;€&quot;\ #,##0.00_-"/>
    <numFmt numFmtId="174" formatCode="_-&quot;€&quot;\ * #,##0.0000_-;_-&quot;€&quot;\ * #,##0.0000\-;_-&quot;€&quot;\ * &quot;-&quot;??_-;_-@_-"/>
    <numFmt numFmtId="175" formatCode="&quot;€&quot;\ #,##0.0000"/>
  </numFmts>
  <fonts count="42" x14ac:knownFonts="1">
    <font>
      <sz val="11"/>
      <color theme="1"/>
      <name val="Calibri"/>
      <family val="2"/>
      <scheme val="minor"/>
    </font>
    <font>
      <sz val="10"/>
      <color theme="1"/>
      <name val="Verdana"/>
      <family val="2"/>
    </font>
    <font>
      <sz val="10"/>
      <name val="Verdana"/>
      <family val="2"/>
    </font>
    <font>
      <b/>
      <sz val="10"/>
      <name val="Verdana"/>
      <family val="2"/>
    </font>
    <font>
      <sz val="11"/>
      <color theme="1"/>
      <name val="Calibri"/>
      <family val="2"/>
      <scheme val="minor"/>
    </font>
    <font>
      <b/>
      <sz val="10"/>
      <color theme="0"/>
      <name val="Verdana"/>
      <family val="2"/>
    </font>
    <font>
      <sz val="10"/>
      <color theme="1"/>
      <name val="Verdana"/>
      <family val="2"/>
    </font>
    <font>
      <sz val="10"/>
      <color rgb="FFFF0000"/>
      <name val="Verdana"/>
      <family val="2"/>
    </font>
    <font>
      <b/>
      <sz val="10"/>
      <color theme="1"/>
      <name val="Verdana"/>
      <family val="2"/>
    </font>
    <font>
      <b/>
      <sz val="18"/>
      <color indexed="9"/>
      <name val="Verdana"/>
      <family val="2"/>
    </font>
    <font>
      <sz val="18"/>
      <color theme="1"/>
      <name val="Verdana"/>
      <family val="2"/>
    </font>
    <font>
      <sz val="11"/>
      <color theme="1"/>
      <name val="Calibri"/>
      <family val="2"/>
    </font>
    <font>
      <b/>
      <sz val="14"/>
      <color rgb="FFFFFFFF"/>
      <name val="Verdana"/>
      <family val="2"/>
    </font>
    <font>
      <b/>
      <sz val="10"/>
      <color rgb="FFFFFFFF"/>
      <name val="Verdana"/>
      <family val="2"/>
    </font>
    <font>
      <sz val="10"/>
      <name val="Arial"/>
      <family val="2"/>
    </font>
    <font>
      <b/>
      <sz val="18"/>
      <color rgb="FFFFFFFF"/>
      <name val="Verdana"/>
      <family val="2"/>
    </font>
    <font>
      <u/>
      <sz val="11"/>
      <color theme="10"/>
      <name val="Calibri"/>
      <family val="2"/>
      <scheme val="minor"/>
    </font>
    <font>
      <u/>
      <sz val="11"/>
      <color theme="11"/>
      <name val="Calibri"/>
      <family val="2"/>
      <scheme val="minor"/>
    </font>
    <font>
      <b/>
      <sz val="10"/>
      <color rgb="FFFF0000"/>
      <name val="Verdana"/>
      <family val="2"/>
    </font>
    <font>
      <sz val="10"/>
      <color indexed="8"/>
      <name val="Arial"/>
      <family val="2"/>
    </font>
    <font>
      <b/>
      <sz val="10"/>
      <color indexed="8"/>
      <name val="Verdana"/>
      <family val="2"/>
    </font>
    <font>
      <sz val="10"/>
      <color indexed="8"/>
      <name val="Verdana"/>
      <family val="2"/>
    </font>
    <font>
      <b/>
      <sz val="12"/>
      <color theme="1"/>
      <name val="Verdana"/>
      <family val="2"/>
    </font>
    <font>
      <sz val="12"/>
      <color theme="1"/>
      <name val="Verdana"/>
      <family val="2"/>
    </font>
    <font>
      <sz val="11"/>
      <color theme="1"/>
      <name val="Verdana"/>
      <family val="2"/>
    </font>
    <font>
      <b/>
      <sz val="12"/>
      <color indexed="8"/>
      <name val="Verdana"/>
      <family val="2"/>
    </font>
    <font>
      <b/>
      <sz val="12"/>
      <color rgb="FFFFFFFF"/>
      <name val="Verdana"/>
      <family val="2"/>
    </font>
    <font>
      <b/>
      <sz val="10"/>
      <color indexed="9"/>
      <name val="Verdana"/>
      <family val="2"/>
    </font>
    <font>
      <sz val="14"/>
      <name val="Arial"/>
      <family val="2"/>
    </font>
    <font>
      <b/>
      <sz val="18"/>
      <color theme="1"/>
      <name val="Verdana"/>
      <family val="2"/>
    </font>
    <font>
      <b/>
      <sz val="12"/>
      <color theme="0"/>
      <name val="Verdana"/>
      <family val="2"/>
    </font>
    <font>
      <b/>
      <sz val="10"/>
      <color rgb="FF000000"/>
      <name val="Verdana"/>
      <family val="2"/>
    </font>
    <font>
      <sz val="9"/>
      <color theme="1"/>
      <name val="Verdana"/>
      <family val="2"/>
    </font>
    <font>
      <b/>
      <sz val="9"/>
      <color theme="1"/>
      <name val="Verdana"/>
      <family val="2"/>
    </font>
    <font>
      <b/>
      <sz val="16"/>
      <color theme="0"/>
      <name val="Verdana"/>
      <family val="2"/>
    </font>
    <font>
      <b/>
      <sz val="16"/>
      <color theme="1"/>
      <name val="Verdana"/>
      <family val="2"/>
    </font>
    <font>
      <sz val="16"/>
      <color theme="1"/>
      <name val="Verdana"/>
      <family val="2"/>
    </font>
    <font>
      <sz val="9"/>
      <color indexed="8"/>
      <name val="Verdana"/>
      <family val="2"/>
    </font>
    <font>
      <i/>
      <sz val="8"/>
      <color theme="0" tint="-0.499984740745262"/>
      <name val="Verdana"/>
      <family val="2"/>
    </font>
    <font>
      <sz val="10"/>
      <color theme="9" tint="-0.249977111117893"/>
      <name val="Verdana"/>
      <family val="2"/>
    </font>
    <font>
      <sz val="8"/>
      <name val="Calibri"/>
      <family val="2"/>
      <scheme val="minor"/>
    </font>
    <font>
      <sz val="10"/>
      <color rgb="FF000000"/>
      <name val="Verdana"/>
      <family val="2"/>
    </font>
  </fonts>
  <fills count="22">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theme="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00FF00"/>
        <bgColor indexed="64"/>
      </patternFill>
    </fill>
    <fill>
      <patternFill patternType="solid">
        <fgColor rgb="FFC0C0C0"/>
        <bgColor rgb="FF000000"/>
      </patternFill>
    </fill>
    <fill>
      <patternFill patternType="solid">
        <fgColor rgb="FF00FF00"/>
        <bgColor rgb="FF000000"/>
      </patternFill>
    </fill>
    <fill>
      <patternFill patternType="solid">
        <fgColor theme="0" tint="-0.34998626667073579"/>
        <bgColor rgb="FF000000"/>
      </patternFill>
    </fill>
    <fill>
      <patternFill patternType="solid">
        <fgColor theme="1"/>
        <bgColor rgb="FF000000"/>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indexed="11"/>
        <bgColor indexed="64"/>
      </patternFill>
    </fill>
    <fill>
      <patternFill patternType="solid">
        <fgColor indexed="26"/>
        <bgColor indexed="64"/>
      </patternFill>
    </fill>
    <fill>
      <patternFill patternType="solid">
        <fgColor rgb="FFFFFFCC"/>
        <bgColor indexed="64"/>
      </patternFill>
    </fill>
    <fill>
      <patternFill patternType="solid">
        <fgColor theme="6" tint="0.59999389629810485"/>
        <bgColor rgb="FF000000"/>
      </patternFill>
    </fill>
    <fill>
      <patternFill patternType="solid">
        <fgColor theme="0" tint="-0.14999847407452621"/>
        <bgColor rgb="FF000000"/>
      </patternFill>
    </fill>
    <fill>
      <patternFill patternType="solid">
        <fgColor theme="4"/>
        <bgColor rgb="FF000000"/>
      </patternFill>
    </fill>
  </fills>
  <borders count="36">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diagonal/>
    </border>
    <border>
      <left style="medium">
        <color auto="1"/>
      </left>
      <right style="medium">
        <color auto="1"/>
      </right>
      <top style="medium">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right/>
      <top style="medium">
        <color auto="1"/>
      </top>
      <bottom style="medium">
        <color auto="1"/>
      </bottom>
      <diagonal/>
    </border>
    <border>
      <left style="medium">
        <color auto="1"/>
      </left>
      <right/>
      <top style="thin">
        <color auto="1"/>
      </top>
      <bottom style="medium">
        <color auto="1"/>
      </bottom>
      <diagonal/>
    </border>
    <border>
      <left style="thin">
        <color auto="1"/>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thin">
        <color auto="1"/>
      </right>
      <top/>
      <bottom style="thin">
        <color auto="1"/>
      </bottom>
      <diagonal/>
    </border>
  </borders>
  <cellStyleXfs count="113">
    <xf numFmtId="0" fontId="0" fillId="0" borderId="0"/>
    <xf numFmtId="166" fontId="4" fillId="0" borderId="0" applyFont="0" applyFill="0" applyBorder="0" applyAlignment="0" applyProtection="0"/>
    <xf numFmtId="165" fontId="4" fillId="0" borderId="0" applyFont="0" applyFill="0" applyBorder="0" applyAlignment="0" applyProtection="0"/>
    <xf numFmtId="167" fontId="14"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9" fillId="0" borderId="0">
      <alignment vertical="top"/>
    </xf>
  </cellStyleXfs>
  <cellXfs count="256">
    <xf numFmtId="0" fontId="0" fillId="0" borderId="0" xfId="0"/>
    <xf numFmtId="0" fontId="10" fillId="4" borderId="0" xfId="0" applyFont="1" applyFill="1" applyAlignment="1" applyProtection="1">
      <alignment horizontal="right"/>
    </xf>
    <xf numFmtId="0" fontId="6" fillId="0" borderId="0" xfId="0" applyFont="1" applyProtection="1"/>
    <xf numFmtId="0" fontId="6" fillId="0" borderId="10" xfId="0" applyFont="1" applyBorder="1" applyProtection="1"/>
    <xf numFmtId="168" fontId="6" fillId="0" borderId="10" xfId="1" applyNumberFormat="1" applyFont="1" applyBorder="1" applyAlignment="1" applyProtection="1">
      <alignment horizontal="right"/>
    </xf>
    <xf numFmtId="0" fontId="6" fillId="0" borderId="7" xfId="0" applyFont="1" applyBorder="1" applyProtection="1"/>
    <xf numFmtId="0" fontId="6" fillId="0" borderId="9" xfId="0" applyFont="1" applyBorder="1" applyProtection="1"/>
    <xf numFmtId="168" fontId="6" fillId="0" borderId="9" xfId="1" applyNumberFormat="1" applyFont="1" applyBorder="1" applyAlignment="1" applyProtection="1">
      <alignment horizontal="right"/>
    </xf>
    <xf numFmtId="0" fontId="6" fillId="0" borderId="0" xfId="0" applyFont="1" applyAlignment="1" applyProtection="1">
      <alignment horizontal="right"/>
    </xf>
    <xf numFmtId="0" fontId="6" fillId="0" borderId="0" xfId="0" applyFont="1" applyAlignment="1" applyProtection="1">
      <alignment horizontal="left" vertical="center"/>
    </xf>
    <xf numFmtId="0" fontId="10" fillId="4" borderId="0" xfId="0" applyFont="1" applyFill="1" applyAlignment="1" applyProtection="1"/>
    <xf numFmtId="0" fontId="6" fillId="0" borderId="0" xfId="0" applyFont="1" applyAlignment="1" applyProtection="1"/>
    <xf numFmtId="0" fontId="7" fillId="0" borderId="7" xfId="0" applyFont="1" applyBorder="1" applyProtection="1"/>
    <xf numFmtId="0" fontId="6" fillId="0" borderId="10" xfId="0" applyFont="1" applyBorder="1" applyAlignment="1" applyProtection="1">
      <alignment horizontal="right"/>
    </xf>
    <xf numFmtId="0" fontId="6" fillId="0" borderId="9" xfId="0" applyFont="1" applyBorder="1" applyAlignment="1" applyProtection="1">
      <alignment horizontal="right"/>
    </xf>
    <xf numFmtId="0" fontId="6" fillId="13" borderId="7" xfId="0" applyFont="1" applyFill="1" applyBorder="1" applyProtection="1"/>
    <xf numFmtId="0" fontId="8" fillId="5" borderId="3" xfId="0" applyFont="1" applyFill="1" applyBorder="1" applyProtection="1"/>
    <xf numFmtId="0" fontId="8" fillId="5" borderId="24" xfId="0" applyFont="1" applyFill="1" applyBorder="1" applyProtection="1"/>
    <xf numFmtId="0" fontId="8" fillId="5" borderId="24" xfId="0" applyFont="1" applyFill="1" applyBorder="1" applyAlignment="1" applyProtection="1">
      <alignment horizontal="right"/>
    </xf>
    <xf numFmtId="0" fontId="8" fillId="5" borderId="24" xfId="0" applyFont="1" applyFill="1" applyBorder="1" applyAlignment="1" applyProtection="1"/>
    <xf numFmtId="0" fontId="6" fillId="5" borderId="24" xfId="0" applyFont="1" applyFill="1" applyBorder="1" applyAlignment="1" applyProtection="1"/>
    <xf numFmtId="0" fontId="6" fillId="5" borderId="25" xfId="0" applyFont="1" applyFill="1" applyBorder="1" applyAlignment="1" applyProtection="1"/>
    <xf numFmtId="0" fontId="8" fillId="5" borderId="7" xfId="0" applyFont="1" applyFill="1" applyBorder="1" applyProtection="1"/>
    <xf numFmtId="0" fontId="3" fillId="5" borderId="0" xfId="0" applyFont="1" applyFill="1" applyBorder="1" applyProtection="1"/>
    <xf numFmtId="0" fontId="8" fillId="5" borderId="0" xfId="0" applyFont="1" applyFill="1" applyBorder="1" applyProtection="1"/>
    <xf numFmtId="0" fontId="8" fillId="5" borderId="0" xfId="0" applyFont="1" applyFill="1" applyBorder="1" applyAlignment="1" applyProtection="1">
      <alignment horizontal="right"/>
    </xf>
    <xf numFmtId="0" fontId="8" fillId="5" borderId="0" xfId="0" applyFont="1" applyFill="1" applyBorder="1" applyAlignment="1" applyProtection="1"/>
    <xf numFmtId="0" fontId="6" fillId="5" borderId="0" xfId="0" applyFont="1" applyFill="1" applyBorder="1" applyAlignment="1" applyProtection="1"/>
    <xf numFmtId="0" fontId="6" fillId="5" borderId="13" xfId="0" applyFont="1" applyFill="1" applyBorder="1" applyAlignment="1" applyProtection="1"/>
    <xf numFmtId="0" fontId="6" fillId="5" borderId="7" xfId="0" applyFont="1" applyFill="1" applyBorder="1" applyProtection="1"/>
    <xf numFmtId="0" fontId="18" fillId="5" borderId="0" xfId="0" applyFont="1" applyFill="1" applyBorder="1" applyProtection="1"/>
    <xf numFmtId="0" fontId="6" fillId="5" borderId="0" xfId="0" applyFont="1" applyFill="1" applyBorder="1" applyProtection="1"/>
    <xf numFmtId="0" fontId="6" fillId="5" borderId="0" xfId="0" applyFont="1" applyFill="1" applyBorder="1" applyAlignment="1" applyProtection="1">
      <alignment horizontal="right"/>
    </xf>
    <xf numFmtId="0" fontId="5" fillId="6" borderId="7" xfId="0" applyFont="1" applyFill="1" applyBorder="1" applyAlignment="1" applyProtection="1">
      <alignment horizontal="center" vertical="center"/>
    </xf>
    <xf numFmtId="0" fontId="5" fillId="6" borderId="0" xfId="0" applyFont="1" applyFill="1" applyBorder="1" applyAlignment="1" applyProtection="1">
      <alignment horizontal="center" vertical="center"/>
    </xf>
    <xf numFmtId="0" fontId="5" fillId="6" borderId="0" xfId="0" applyFont="1" applyFill="1" applyBorder="1" applyAlignment="1" applyProtection="1">
      <alignment vertical="center"/>
    </xf>
    <xf numFmtId="0" fontId="5" fillId="6" borderId="0" xfId="0" applyFont="1" applyFill="1" applyBorder="1" applyAlignment="1" applyProtection="1">
      <alignment horizontal="right" vertical="center"/>
    </xf>
    <xf numFmtId="0" fontId="5" fillId="6" borderId="13" xfId="0" applyFont="1" applyFill="1" applyBorder="1" applyAlignment="1" applyProtection="1">
      <alignment vertical="center" wrapText="1"/>
    </xf>
    <xf numFmtId="168" fontId="6" fillId="5" borderId="0" xfId="1" applyNumberFormat="1" applyFont="1" applyFill="1" applyBorder="1" applyAlignment="1" applyProtection="1">
      <alignment horizontal="right"/>
    </xf>
    <xf numFmtId="0" fontId="2" fillId="10" borderId="15" xfId="0" applyFont="1" applyFill="1" applyBorder="1" applyAlignment="1" applyProtection="1">
      <alignment vertical="center"/>
      <protection locked="0"/>
    </xf>
    <xf numFmtId="0" fontId="11" fillId="0" borderId="0" xfId="0" applyFont="1" applyFill="1" applyBorder="1" applyProtection="1"/>
    <xf numFmtId="0" fontId="15" fillId="0" borderId="0" xfId="0" applyFont="1" applyFill="1" applyBorder="1" applyAlignment="1" applyProtection="1">
      <alignment wrapText="1"/>
    </xf>
    <xf numFmtId="0" fontId="12" fillId="0" borderId="0" xfId="0" applyFont="1" applyFill="1" applyBorder="1" applyAlignment="1" applyProtection="1">
      <alignment horizontal="center" wrapText="1"/>
    </xf>
    <xf numFmtId="0" fontId="2" fillId="9" borderId="6" xfId="0" applyNumberFormat="1" applyFont="1" applyFill="1" applyBorder="1" applyAlignment="1" applyProtection="1">
      <alignment vertical="center" wrapText="1"/>
    </xf>
    <xf numFmtId="167" fontId="2" fillId="9" borderId="14" xfId="0" applyNumberFormat="1" applyFont="1" applyFill="1" applyBorder="1" applyAlignment="1" applyProtection="1">
      <alignment vertical="center" wrapText="1"/>
    </xf>
    <xf numFmtId="167" fontId="2" fillId="0" borderId="0" xfId="0" applyNumberFormat="1" applyFont="1" applyFill="1" applyBorder="1" applyAlignment="1" applyProtection="1">
      <alignment vertical="center" wrapText="1"/>
    </xf>
    <xf numFmtId="167" fontId="13" fillId="0" borderId="0" xfId="0" applyNumberFormat="1" applyFont="1" applyFill="1" applyBorder="1" applyAlignment="1" applyProtection="1">
      <alignment vertical="center"/>
    </xf>
    <xf numFmtId="0" fontId="2" fillId="0" borderId="0" xfId="0" applyFont="1" applyFill="1" applyBorder="1" applyProtection="1"/>
    <xf numFmtId="0" fontId="3" fillId="9" borderId="9" xfId="0" applyFont="1" applyFill="1" applyBorder="1" applyAlignment="1" applyProtection="1">
      <alignment vertical="center" wrapText="1"/>
    </xf>
    <xf numFmtId="0" fontId="2" fillId="0" borderId="0" xfId="0" applyFont="1" applyFill="1" applyBorder="1" applyAlignment="1" applyProtection="1">
      <alignment vertical="center"/>
    </xf>
    <xf numFmtId="164" fontId="6" fillId="8" borderId="19" xfId="2" applyNumberFormat="1" applyFont="1" applyFill="1" applyBorder="1" applyAlignment="1" applyProtection="1">
      <protection locked="0"/>
    </xf>
    <xf numFmtId="164" fontId="6" fillId="8" borderId="9" xfId="2" applyNumberFormat="1" applyFont="1" applyFill="1" applyBorder="1" applyAlignment="1" applyProtection="1">
      <protection locked="0"/>
    </xf>
    <xf numFmtId="164" fontId="6" fillId="8" borderId="20" xfId="2" applyNumberFormat="1" applyFont="1" applyFill="1" applyBorder="1" applyAlignment="1" applyProtection="1">
      <protection locked="0"/>
    </xf>
    <xf numFmtId="164" fontId="6" fillId="8" borderId="12" xfId="2" applyNumberFormat="1" applyFont="1" applyFill="1" applyBorder="1" applyAlignment="1" applyProtection="1">
      <protection locked="0"/>
    </xf>
    <xf numFmtId="164" fontId="6" fillId="8" borderId="10" xfId="2" applyNumberFormat="1" applyFont="1" applyFill="1" applyBorder="1" applyAlignment="1" applyProtection="1">
      <protection locked="0"/>
    </xf>
    <xf numFmtId="164" fontId="6" fillId="8" borderId="11" xfId="2" applyNumberFormat="1" applyFont="1" applyFill="1" applyBorder="1" applyAlignment="1" applyProtection="1">
      <protection locked="0"/>
    </xf>
    <xf numFmtId="164" fontId="6" fillId="8" borderId="18" xfId="2" applyNumberFormat="1" applyFont="1" applyFill="1" applyBorder="1" applyAlignment="1" applyProtection="1">
      <protection locked="0"/>
    </xf>
    <xf numFmtId="0" fontId="20" fillId="14" borderId="3" xfId="112" applyFont="1" applyFill="1" applyBorder="1" applyAlignment="1">
      <alignment horizontal="left" vertical="center"/>
    </xf>
    <xf numFmtId="168" fontId="8" fillId="14" borderId="24" xfId="1" applyNumberFormat="1" applyFont="1" applyFill="1" applyBorder="1" applyAlignment="1" applyProtection="1">
      <alignment horizontal="center" vertical="center"/>
    </xf>
    <xf numFmtId="167" fontId="8" fillId="14" borderId="24" xfId="0" applyNumberFormat="1" applyFont="1" applyFill="1" applyBorder="1" applyAlignment="1" applyProtection="1">
      <alignment horizontal="left" vertical="center"/>
    </xf>
    <xf numFmtId="169" fontId="8" fillId="14" borderId="25" xfId="0" applyNumberFormat="1" applyFont="1" applyFill="1" applyBorder="1" applyAlignment="1" applyProtection="1">
      <alignment horizontal="center" vertical="center"/>
    </xf>
    <xf numFmtId="0" fontId="8" fillId="0" borderId="0" xfId="0" applyFont="1" applyAlignment="1" applyProtection="1">
      <alignment horizontal="left" vertical="center"/>
    </xf>
    <xf numFmtId="3" fontId="21" fillId="13" borderId="9" xfId="0" applyNumberFormat="1" applyFont="1" applyFill="1" applyBorder="1" applyAlignment="1" applyProtection="1">
      <alignment horizontal="right" vertical="center"/>
    </xf>
    <xf numFmtId="170" fontId="21" fillId="8" borderId="9" xfId="0" applyNumberFormat="1" applyFont="1" applyFill="1" applyBorder="1" applyAlignment="1" applyProtection="1">
      <alignment horizontal="center" vertical="center"/>
      <protection locked="0"/>
    </xf>
    <xf numFmtId="170" fontId="6" fillId="13" borderId="9" xfId="0" applyNumberFormat="1" applyFont="1" applyFill="1" applyBorder="1" applyAlignment="1" applyProtection="1">
      <alignment horizontal="center" vertical="center"/>
    </xf>
    <xf numFmtId="0" fontId="8" fillId="15" borderId="1" xfId="0" applyFont="1" applyFill="1" applyBorder="1" applyAlignment="1" applyProtection="1">
      <alignment vertical="center"/>
    </xf>
    <xf numFmtId="171" fontId="8" fillId="15" borderId="8" xfId="0" applyNumberFormat="1" applyFont="1" applyFill="1" applyBorder="1" applyAlignment="1" applyProtection="1">
      <alignment horizontal="center" vertical="center"/>
    </xf>
    <xf numFmtId="170" fontId="6" fillId="15" borderId="5" xfId="0" applyNumberFormat="1"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22" fillId="0" borderId="0" xfId="0" applyFont="1" applyAlignment="1" applyProtection="1">
      <alignment horizontal="left" vertical="center"/>
    </xf>
    <xf numFmtId="0" fontId="23" fillId="0" borderId="0" xfId="0" applyFont="1" applyBorder="1" applyAlignment="1" applyProtection="1">
      <alignment horizontal="left" vertical="center"/>
    </xf>
    <xf numFmtId="0" fontId="8" fillId="7" borderId="1" xfId="0" applyFont="1" applyFill="1" applyBorder="1" applyAlignment="1" applyProtection="1">
      <alignment vertical="center"/>
    </xf>
    <xf numFmtId="171" fontId="8" fillId="7" borderId="27" xfId="0" applyNumberFormat="1" applyFont="1" applyFill="1" applyBorder="1" applyProtection="1"/>
    <xf numFmtId="172" fontId="20" fillId="7" borderId="27" xfId="0" applyNumberFormat="1" applyFont="1" applyFill="1" applyBorder="1" applyProtection="1"/>
    <xf numFmtId="170" fontId="8" fillId="7" borderId="2" xfId="0" applyNumberFormat="1" applyFont="1" applyFill="1" applyBorder="1" applyAlignment="1" applyProtection="1">
      <alignment horizontal="center" vertical="center"/>
    </xf>
    <xf numFmtId="3" fontId="6" fillId="0" borderId="0" xfId="0" applyNumberFormat="1" applyFont="1" applyFill="1" applyBorder="1" applyAlignment="1" applyProtection="1">
      <alignment horizontal="center" vertical="center"/>
    </xf>
    <xf numFmtId="0" fontId="24" fillId="0" borderId="0" xfId="0" applyFont="1" applyBorder="1" applyAlignment="1" applyProtection="1">
      <alignment horizontal="left" vertical="center"/>
    </xf>
    <xf numFmtId="0" fontId="20" fillId="14" borderId="28" xfId="112" applyFont="1" applyFill="1" applyBorder="1" applyAlignment="1">
      <alignment horizontal="left" vertical="center"/>
    </xf>
    <xf numFmtId="168" fontId="8" fillId="14" borderId="22" xfId="1" applyNumberFormat="1" applyFont="1" applyFill="1" applyBorder="1" applyAlignment="1" applyProtection="1">
      <alignment horizontal="center" vertical="center"/>
    </xf>
    <xf numFmtId="167" fontId="8" fillId="14" borderId="22" xfId="0" applyNumberFormat="1" applyFont="1" applyFill="1" applyBorder="1" applyAlignment="1" applyProtection="1">
      <alignment horizontal="left" vertical="center"/>
    </xf>
    <xf numFmtId="169" fontId="8" fillId="14" borderId="23" xfId="0" applyNumberFormat="1" applyFont="1" applyFill="1" applyBorder="1" applyAlignment="1" applyProtection="1">
      <alignment horizontal="center" vertical="center"/>
    </xf>
    <xf numFmtId="0" fontId="25" fillId="0" borderId="29" xfId="0" applyFont="1" applyFill="1" applyBorder="1" applyAlignment="1" applyProtection="1">
      <alignment vertical="center"/>
    </xf>
    <xf numFmtId="3" fontId="21" fillId="13" borderId="29" xfId="0" applyNumberFormat="1" applyFont="1" applyFill="1" applyBorder="1" applyAlignment="1" applyProtection="1">
      <alignment horizontal="right" vertical="center"/>
    </xf>
    <xf numFmtId="0" fontId="20" fillId="14" borderId="30" xfId="112" applyFont="1" applyFill="1" applyBorder="1" applyAlignment="1">
      <alignment horizontal="left" vertical="center"/>
    </xf>
    <xf numFmtId="168" fontId="8" fillId="14" borderId="31" xfId="1" applyNumberFormat="1" applyFont="1" applyFill="1" applyBorder="1" applyAlignment="1" applyProtection="1">
      <alignment horizontal="center" vertical="center"/>
    </xf>
    <xf numFmtId="167" fontId="8" fillId="14" borderId="31" xfId="0" applyNumberFormat="1" applyFont="1" applyFill="1" applyBorder="1" applyAlignment="1" applyProtection="1">
      <alignment horizontal="left" vertical="center"/>
    </xf>
    <xf numFmtId="169" fontId="8" fillId="14" borderId="32" xfId="0" applyNumberFormat="1" applyFont="1" applyFill="1" applyBorder="1" applyAlignment="1" applyProtection="1">
      <alignment horizontal="center" vertical="center"/>
    </xf>
    <xf numFmtId="0" fontId="26" fillId="12" borderId="7" xfId="0" applyFont="1" applyFill="1" applyBorder="1" applyAlignment="1" applyProtection="1">
      <alignment vertical="center"/>
    </xf>
    <xf numFmtId="167" fontId="26" fillId="12" borderId="13" xfId="0" applyNumberFormat="1" applyFont="1" applyFill="1" applyBorder="1" applyAlignment="1" applyProtection="1">
      <alignment vertical="center"/>
    </xf>
    <xf numFmtId="0" fontId="0" fillId="0" borderId="0" xfId="0" applyAlignment="1">
      <alignment horizontal="center"/>
    </xf>
    <xf numFmtId="170" fontId="3" fillId="3" borderId="33" xfId="0" applyNumberFormat="1" applyFont="1" applyFill="1" applyBorder="1" applyAlignment="1">
      <alignment wrapText="1"/>
    </xf>
    <xf numFmtId="0" fontId="3" fillId="3" borderId="8" xfId="0" applyFont="1" applyFill="1" applyBorder="1" applyAlignment="1">
      <alignment wrapText="1"/>
    </xf>
    <xf numFmtId="170" fontId="2" fillId="16" borderId="33" xfId="0" applyNumberFormat="1" applyFont="1" applyFill="1" applyBorder="1" applyAlignment="1" applyProtection="1">
      <alignment wrapText="1"/>
      <protection locked="0"/>
    </xf>
    <xf numFmtId="0" fontId="2" fillId="13" borderId="33" xfId="0" applyFont="1" applyFill="1" applyBorder="1"/>
    <xf numFmtId="0" fontId="2" fillId="0" borderId="33" xfId="0" applyFont="1" applyBorder="1" applyAlignment="1">
      <alignment horizontal="center" wrapText="1"/>
    </xf>
    <xf numFmtId="0" fontId="2" fillId="13" borderId="2" xfId="0" applyFont="1" applyFill="1" applyBorder="1" applyAlignment="1">
      <alignment wrapText="1"/>
    </xf>
    <xf numFmtId="0" fontId="2" fillId="13" borderId="1" xfId="0" applyFont="1" applyFill="1" applyBorder="1" applyAlignment="1">
      <alignment wrapText="1"/>
    </xf>
    <xf numFmtId="0" fontId="0" fillId="0" borderId="5" xfId="0" applyBorder="1" applyAlignment="1">
      <alignment wrapText="1"/>
    </xf>
    <xf numFmtId="0" fontId="2" fillId="0" borderId="4" xfId="0" applyFont="1" applyBorder="1" applyAlignment="1">
      <alignment wrapText="1"/>
    </xf>
    <xf numFmtId="0" fontId="0" fillId="0" borderId="5" xfId="0" applyBorder="1" applyAlignment="1">
      <alignment vertical="center" wrapText="1"/>
    </xf>
    <xf numFmtId="0" fontId="0" fillId="0" borderId="4" xfId="0" applyBorder="1" applyAlignment="1">
      <alignment vertical="center" wrapText="1"/>
    </xf>
    <xf numFmtId="0" fontId="27" fillId="3" borderId="2" xfId="0" applyFont="1" applyFill="1" applyBorder="1" applyAlignment="1">
      <alignment horizontal="left" vertical="top" wrapText="1"/>
    </xf>
    <xf numFmtId="0" fontId="27" fillId="3" borderId="1" xfId="0" applyFont="1" applyFill="1" applyBorder="1" applyAlignment="1">
      <alignment horizontal="left" vertical="top" wrapText="1"/>
    </xf>
    <xf numFmtId="0" fontId="24" fillId="17" borderId="0" xfId="0" applyFont="1" applyFill="1"/>
    <xf numFmtId="0" fontId="24" fillId="17" borderId="0" xfId="0" applyFont="1" applyFill="1" applyAlignment="1">
      <alignment horizontal="center"/>
    </xf>
    <xf numFmtId="3" fontId="2" fillId="13" borderId="33" xfId="0" applyNumberFormat="1" applyFont="1" applyFill="1" applyBorder="1" applyAlignment="1">
      <alignment wrapText="1"/>
    </xf>
    <xf numFmtId="170" fontId="3" fillId="9" borderId="33" xfId="0" applyNumberFormat="1" applyFont="1" applyFill="1" applyBorder="1" applyAlignment="1">
      <alignment wrapText="1"/>
    </xf>
    <xf numFmtId="0" fontId="3" fillId="9" borderId="8" xfId="0" applyFont="1" applyFill="1" applyBorder="1" applyAlignment="1">
      <alignment wrapText="1"/>
    </xf>
    <xf numFmtId="0" fontId="2" fillId="3" borderId="2" xfId="0" applyFont="1" applyFill="1" applyBorder="1" applyAlignment="1">
      <alignment wrapText="1"/>
    </xf>
    <xf numFmtId="0" fontId="2" fillId="3" borderId="1" xfId="0" applyFont="1" applyFill="1" applyBorder="1" applyAlignment="1">
      <alignment wrapText="1"/>
    </xf>
    <xf numFmtId="0" fontId="2" fillId="0" borderId="2" xfId="0" applyFont="1" applyBorder="1" applyAlignment="1">
      <alignment wrapText="1"/>
    </xf>
    <xf numFmtId="0" fontId="2" fillId="0" borderId="1" xfId="0" applyFont="1" applyBorder="1" applyAlignment="1">
      <alignment wrapText="1"/>
    </xf>
    <xf numFmtId="3" fontId="2" fillId="0" borderId="33" xfId="0" applyNumberFormat="1" applyFont="1" applyBorder="1" applyAlignment="1">
      <alignment horizontal="left" wrapText="1"/>
    </xf>
    <xf numFmtId="0" fontId="0" fillId="0" borderId="7" xfId="0" applyBorder="1" applyAlignment="1">
      <alignment wrapText="1"/>
    </xf>
    <xf numFmtId="0" fontId="2" fillId="0" borderId="33" xfId="0" applyFont="1" applyBorder="1"/>
    <xf numFmtId="0" fontId="0" fillId="6" borderId="2" xfId="0" applyFill="1" applyBorder="1" applyAlignment="1">
      <alignment vertical="top" wrapText="1"/>
    </xf>
    <xf numFmtId="0" fontId="27" fillId="6" borderId="1" xfId="0" applyFont="1" applyFill="1" applyBorder="1" applyAlignment="1">
      <alignment vertical="top" wrapText="1"/>
    </xf>
    <xf numFmtId="0" fontId="0" fillId="17" borderId="0" xfId="0" applyFill="1"/>
    <xf numFmtId="0" fontId="0" fillId="17" borderId="0" xfId="0" applyFill="1" applyAlignment="1">
      <alignment horizontal="center"/>
    </xf>
    <xf numFmtId="0" fontId="28" fillId="0" borderId="0" xfId="0" applyFont="1" applyAlignment="1">
      <alignment wrapText="1"/>
    </xf>
    <xf numFmtId="0" fontId="6" fillId="0" borderId="0" xfId="0" applyFont="1" applyAlignment="1">
      <alignment horizontal="left" vertical="center"/>
    </xf>
    <xf numFmtId="168" fontId="6" fillId="0" borderId="0" xfId="1" applyNumberFormat="1" applyFont="1" applyAlignment="1" applyProtection="1">
      <alignment horizontal="left" vertical="center"/>
    </xf>
    <xf numFmtId="0" fontId="29" fillId="0" borderId="0" xfId="0" applyFont="1" applyAlignment="1">
      <alignment horizontal="left" vertical="center"/>
    </xf>
    <xf numFmtId="0" fontId="23" fillId="0" borderId="0" xfId="0" applyFont="1" applyAlignment="1">
      <alignment horizontal="left" vertical="center"/>
    </xf>
    <xf numFmtId="3" fontId="6" fillId="0" borderId="0" xfId="0" applyNumberFormat="1" applyFont="1" applyAlignment="1">
      <alignment horizontal="center" vertical="center"/>
    </xf>
    <xf numFmtId="0" fontId="22" fillId="13" borderId="0" xfId="0" applyFont="1" applyFill="1" applyAlignment="1">
      <alignment horizontal="left" vertical="center"/>
    </xf>
    <xf numFmtId="0" fontId="8" fillId="13" borderId="0" xfId="0" applyFont="1" applyFill="1" applyAlignment="1">
      <alignment horizontal="center" vertical="center" wrapText="1"/>
    </xf>
    <xf numFmtId="0" fontId="23" fillId="13" borderId="0" xfId="0" applyFont="1" applyFill="1" applyAlignment="1">
      <alignment horizontal="left" vertical="center"/>
    </xf>
    <xf numFmtId="170" fontId="30" fillId="13" borderId="0" xfId="0" applyNumberFormat="1" applyFont="1" applyFill="1" applyAlignment="1">
      <alignment horizontal="center" vertical="center"/>
    </xf>
    <xf numFmtId="167" fontId="30" fillId="13" borderId="0" xfId="0" applyNumberFormat="1" applyFont="1" applyFill="1" applyAlignment="1">
      <alignment horizontal="left" vertical="center"/>
    </xf>
    <xf numFmtId="168" fontId="30" fillId="13" borderId="0" xfId="1" applyNumberFormat="1" applyFont="1" applyFill="1" applyBorder="1" applyAlignment="1" applyProtection="1">
      <alignment horizontal="center" vertical="center"/>
    </xf>
    <xf numFmtId="0" fontId="30" fillId="13" borderId="0" xfId="112" applyFont="1" applyFill="1" applyAlignment="1">
      <alignment horizontal="left" vertical="center" indent="1"/>
    </xf>
    <xf numFmtId="0" fontId="22" fillId="0" borderId="0" xfId="0" applyFont="1" applyAlignment="1">
      <alignment horizontal="left" vertical="center"/>
    </xf>
    <xf numFmtId="0" fontId="8" fillId="0" borderId="0" xfId="0" applyFont="1" applyAlignment="1">
      <alignment horizontal="center" vertical="center" wrapText="1"/>
    </xf>
    <xf numFmtId="0" fontId="8" fillId="0" borderId="0" xfId="0" applyFont="1" applyAlignment="1">
      <alignment horizontal="left" vertical="center"/>
    </xf>
    <xf numFmtId="0" fontId="24" fillId="0" borderId="0" xfId="0" applyFont="1" applyAlignment="1">
      <alignment horizontal="left" vertical="center"/>
    </xf>
    <xf numFmtId="173" fontId="6" fillId="0" borderId="2" xfId="0" applyNumberFormat="1" applyFont="1" applyBorder="1" applyAlignment="1">
      <alignment horizontal="center" vertical="center"/>
    </xf>
    <xf numFmtId="172" fontId="21" fillId="0" borderId="27" xfId="0" applyNumberFormat="1" applyFont="1" applyBorder="1"/>
    <xf numFmtId="171" fontId="6" fillId="0" borderId="27" xfId="0" applyNumberFormat="1" applyFont="1" applyBorder="1"/>
    <xf numFmtId="0" fontId="8" fillId="0" borderId="1" xfId="0" applyFont="1" applyBorder="1"/>
    <xf numFmtId="170" fontId="8" fillId="7" borderId="2" xfId="0" applyNumberFormat="1" applyFont="1" applyFill="1" applyBorder="1" applyAlignment="1">
      <alignment horizontal="center" vertical="center"/>
    </xf>
    <xf numFmtId="172" fontId="20" fillId="7" borderId="27" xfId="0" applyNumberFormat="1" applyFont="1" applyFill="1" applyBorder="1"/>
    <xf numFmtId="171" fontId="8" fillId="7" borderId="27" xfId="0" applyNumberFormat="1" applyFont="1" applyFill="1" applyBorder="1"/>
    <xf numFmtId="0" fontId="8" fillId="7" borderId="1" xfId="0" applyFont="1" applyFill="1" applyBorder="1" applyAlignment="1">
      <alignment vertical="center"/>
    </xf>
    <xf numFmtId="170" fontId="6" fillId="15" borderId="5" xfId="0" applyNumberFormat="1" applyFont="1" applyFill="1" applyBorder="1" applyAlignment="1">
      <alignment horizontal="center" vertical="center"/>
    </xf>
    <xf numFmtId="172" fontId="21" fillId="15" borderId="8" xfId="0" applyNumberFormat="1" applyFont="1" applyFill="1" applyBorder="1"/>
    <xf numFmtId="171" fontId="8" fillId="15" borderId="8" xfId="0" applyNumberFormat="1" applyFont="1" applyFill="1" applyBorder="1" applyAlignment="1">
      <alignment horizontal="center" vertical="center"/>
    </xf>
    <xf numFmtId="0" fontId="8" fillId="15" borderId="1" xfId="0" applyFont="1" applyFill="1" applyBorder="1" applyAlignment="1">
      <alignment vertical="center"/>
    </xf>
    <xf numFmtId="0" fontId="8" fillId="13" borderId="0" xfId="0" applyFont="1" applyFill="1" applyAlignment="1">
      <alignment horizontal="left" vertical="center"/>
    </xf>
    <xf numFmtId="170" fontId="6" fillId="13" borderId="9" xfId="0" applyNumberFormat="1" applyFont="1" applyFill="1" applyBorder="1" applyAlignment="1">
      <alignment horizontal="center" vertical="center"/>
    </xf>
    <xf numFmtId="3" fontId="21" fillId="13" borderId="9" xfId="0" applyNumberFormat="1" applyFont="1" applyFill="1" applyBorder="1" applyAlignment="1">
      <alignment horizontal="right" vertical="center"/>
    </xf>
    <xf numFmtId="0" fontId="21" fillId="0" borderId="9" xfId="0" applyFont="1" applyBorder="1" applyAlignment="1">
      <alignment vertical="center"/>
    </xf>
    <xf numFmtId="169" fontId="8" fillId="14" borderId="25" xfId="0" applyNumberFormat="1" applyFont="1" applyFill="1" applyBorder="1" applyAlignment="1">
      <alignment horizontal="center" vertical="center"/>
    </xf>
    <xf numFmtId="167" fontId="8" fillId="14" borderId="24" xfId="0" applyNumberFormat="1" applyFont="1" applyFill="1" applyBorder="1" applyAlignment="1">
      <alignment horizontal="left" vertical="center"/>
    </xf>
    <xf numFmtId="173" fontId="8" fillId="0" borderId="0" xfId="0" applyNumberFormat="1" applyFont="1" applyAlignment="1">
      <alignment horizontal="center" vertical="center"/>
    </xf>
    <xf numFmtId="172" fontId="21" fillId="0" borderId="0" xfId="0" applyNumberFormat="1" applyFont="1"/>
    <xf numFmtId="171" fontId="6" fillId="0" borderId="0" xfId="0" applyNumberFormat="1" applyFont="1"/>
    <xf numFmtId="0" fontId="25" fillId="0" borderId="0" xfId="112" applyFont="1" applyAlignment="1">
      <alignment horizontal="left" vertical="center"/>
    </xf>
    <xf numFmtId="173" fontId="8" fillId="7" borderId="2" xfId="0" applyNumberFormat="1" applyFont="1" applyFill="1" applyBorder="1" applyAlignment="1">
      <alignment horizontal="center" vertical="center"/>
    </xf>
    <xf numFmtId="172" fontId="21" fillId="7" borderId="27" xfId="0" applyNumberFormat="1" applyFont="1" applyFill="1" applyBorder="1"/>
    <xf numFmtId="171" fontId="6" fillId="7" borderId="27" xfId="0" applyNumberFormat="1" applyFont="1" applyFill="1" applyBorder="1"/>
    <xf numFmtId="0" fontId="25" fillId="7" borderId="1" xfId="112" applyFont="1" applyFill="1" applyBorder="1" applyAlignment="1">
      <alignment horizontal="left" vertical="center"/>
    </xf>
    <xf numFmtId="174" fontId="21" fillId="16" borderId="9" xfId="0" applyNumberFormat="1" applyFont="1" applyFill="1" applyBorder="1" applyAlignment="1" applyProtection="1">
      <alignment horizontal="right" vertical="center"/>
      <protection locked="0"/>
    </xf>
    <xf numFmtId="0" fontId="3" fillId="0" borderId="0" xfId="0" applyFont="1" applyAlignment="1">
      <alignment horizontal="left" vertical="center"/>
    </xf>
    <xf numFmtId="0" fontId="3" fillId="18" borderId="12" xfId="0" applyFont="1" applyFill="1" applyBorder="1" applyAlignment="1">
      <alignment horizontal="center" vertical="center" wrapText="1"/>
    </xf>
    <xf numFmtId="0" fontId="3" fillId="18" borderId="9" xfId="0" applyFont="1" applyFill="1" applyBorder="1" applyAlignment="1">
      <alignment horizontal="center" vertical="center"/>
    </xf>
    <xf numFmtId="171" fontId="3" fillId="18" borderId="9" xfId="1" applyNumberFormat="1" applyFont="1" applyFill="1" applyBorder="1" applyAlignment="1" applyProtection="1">
      <alignment horizontal="center" vertical="center"/>
    </xf>
    <xf numFmtId="0" fontId="32" fillId="13" borderId="35" xfId="0" applyFont="1" applyFill="1" applyBorder="1" applyAlignment="1">
      <alignment vertical="center"/>
    </xf>
    <xf numFmtId="0" fontId="32" fillId="13" borderId="26" xfId="0" applyFont="1" applyFill="1" applyBorder="1" applyAlignment="1">
      <alignment vertical="center"/>
    </xf>
    <xf numFmtId="0" fontId="34" fillId="4" borderId="3" xfId="112" applyFont="1" applyFill="1" applyBorder="1" applyAlignment="1">
      <alignment horizontal="left" vertical="center" indent="1"/>
    </xf>
    <xf numFmtId="168" fontId="34" fillId="4" borderId="24" xfId="1" applyNumberFormat="1" applyFont="1" applyFill="1" applyBorder="1" applyAlignment="1" applyProtection="1">
      <alignment horizontal="center" vertical="center"/>
    </xf>
    <xf numFmtId="167" fontId="34" fillId="4" borderId="24" xfId="0" applyNumberFormat="1" applyFont="1" applyFill="1" applyBorder="1" applyAlignment="1">
      <alignment horizontal="left" vertical="center"/>
    </xf>
    <xf numFmtId="170" fontId="34" fillId="4" borderId="25" xfId="0" applyNumberFormat="1" applyFont="1" applyFill="1" applyBorder="1" applyAlignment="1">
      <alignment horizontal="center" vertical="center"/>
    </xf>
    <xf numFmtId="0" fontId="35" fillId="0" borderId="0" xfId="0" applyFont="1" applyAlignment="1">
      <alignment horizontal="left" vertical="center"/>
    </xf>
    <xf numFmtId="0" fontId="36" fillId="0" borderId="0" xfId="0" applyFont="1" applyAlignment="1">
      <alignment horizontal="left" vertical="center"/>
    </xf>
    <xf numFmtId="0" fontId="35" fillId="0" borderId="0" xfId="0" applyFont="1" applyAlignment="1">
      <alignment horizontal="center" vertical="center" wrapText="1"/>
    </xf>
    <xf numFmtId="171" fontId="32" fillId="13" borderId="16" xfId="0" applyNumberFormat="1" applyFont="1" applyFill="1" applyBorder="1" applyAlignment="1">
      <alignment horizontal="center" vertical="center"/>
    </xf>
    <xf numFmtId="175" fontId="37" fillId="8" borderId="9" xfId="0" applyNumberFormat="1" applyFont="1" applyFill="1" applyBorder="1" applyAlignment="1" applyProtection="1">
      <alignment horizontal="center" vertical="center"/>
      <protection locked="0"/>
    </xf>
    <xf numFmtId="173" fontId="32" fillId="13" borderId="21" xfId="0" applyNumberFormat="1" applyFont="1" applyFill="1" applyBorder="1" applyAlignment="1">
      <alignment horizontal="center" vertical="center"/>
    </xf>
    <xf numFmtId="0" fontId="38" fillId="0" borderId="0" xfId="0" applyFont="1" applyAlignment="1">
      <alignment horizontal="left" vertical="center"/>
    </xf>
    <xf numFmtId="0" fontId="39" fillId="0" borderId="0" xfId="0" applyFont="1" applyAlignment="1">
      <alignment horizontal="left" vertical="center"/>
    </xf>
    <xf numFmtId="171" fontId="32" fillId="13" borderId="9" xfId="0" applyNumberFormat="1" applyFont="1" applyFill="1" applyBorder="1" applyAlignment="1">
      <alignment horizontal="center" vertical="center"/>
    </xf>
    <xf numFmtId="173" fontId="32" fillId="13" borderId="12" xfId="0" applyNumberFormat="1" applyFont="1" applyFill="1" applyBorder="1" applyAlignment="1">
      <alignment horizontal="center" vertical="center"/>
    </xf>
    <xf numFmtId="0" fontId="0" fillId="18" borderId="0" xfId="0" applyFill="1"/>
    <xf numFmtId="0" fontId="3" fillId="18" borderId="0" xfId="0" applyFont="1" applyFill="1" applyAlignment="1">
      <alignment wrapText="1"/>
    </xf>
    <xf numFmtId="0" fontId="8" fillId="13" borderId="3" xfId="0" applyFont="1" applyFill="1" applyBorder="1" applyProtection="1"/>
    <xf numFmtId="170" fontId="20" fillId="15" borderId="8" xfId="0" applyNumberFormat="1" applyFont="1" applyFill="1" applyBorder="1" applyAlignment="1" applyProtection="1">
      <alignment horizontal="center" vertical="center"/>
    </xf>
    <xf numFmtId="0" fontId="1" fillId="0" borderId="9" xfId="0" applyFont="1" applyBorder="1" applyProtection="1"/>
    <xf numFmtId="0" fontId="41" fillId="0" borderId="9" xfId="0" applyFont="1" applyBorder="1"/>
    <xf numFmtId="0" fontId="41" fillId="0" borderId="16" xfId="0" applyFont="1" applyBorder="1"/>
    <xf numFmtId="0" fontId="21" fillId="13" borderId="9" xfId="0" applyFont="1" applyFill="1" applyBorder="1" applyAlignment="1" applyProtection="1">
      <alignment vertical="center"/>
    </xf>
    <xf numFmtId="0" fontId="21" fillId="13" borderId="9" xfId="0" applyFont="1" applyFill="1" applyBorder="1" applyAlignment="1">
      <alignment vertical="center"/>
    </xf>
    <xf numFmtId="0" fontId="0" fillId="18" borderId="0" xfId="0" applyFont="1" applyFill="1"/>
    <xf numFmtId="167" fontId="2" fillId="9" borderId="17" xfId="0" applyNumberFormat="1" applyFont="1" applyFill="1" applyBorder="1" applyAlignment="1" applyProtection="1">
      <alignment vertical="center" wrapText="1"/>
    </xf>
    <xf numFmtId="0" fontId="2" fillId="20" borderId="6" xfId="0" applyNumberFormat="1" applyFont="1" applyFill="1" applyBorder="1" applyAlignment="1" applyProtection="1">
      <alignment vertical="center" wrapText="1"/>
    </xf>
    <xf numFmtId="170" fontId="37" fillId="8" borderId="6" xfId="0" applyNumberFormat="1" applyFont="1" applyFill="1" applyBorder="1" applyAlignment="1" applyProtection="1">
      <alignment horizontal="center" vertical="center"/>
      <protection locked="0"/>
    </xf>
    <xf numFmtId="0" fontId="2" fillId="20" borderId="7" xfId="0" applyNumberFormat="1" applyFont="1" applyFill="1" applyBorder="1" applyAlignment="1" applyProtection="1">
      <alignment vertical="center" wrapText="1"/>
    </xf>
    <xf numFmtId="0" fontId="15" fillId="21" borderId="0" xfId="0" applyFont="1" applyFill="1" applyBorder="1" applyAlignment="1" applyProtection="1">
      <alignment wrapText="1"/>
    </xf>
    <xf numFmtId="0" fontId="13" fillId="21" borderId="0" xfId="0" applyFont="1" applyFill="1" applyBorder="1" applyAlignment="1" applyProtection="1">
      <alignment wrapText="1"/>
    </xf>
    <xf numFmtId="1" fontId="2" fillId="9" borderId="17" xfId="0" applyNumberFormat="1" applyFont="1" applyFill="1" applyBorder="1" applyAlignment="1" applyProtection="1">
      <alignment horizontal="center" vertical="center" wrapText="1"/>
    </xf>
    <xf numFmtId="0" fontId="3" fillId="3" borderId="4" xfId="0" applyFont="1" applyFill="1" applyBorder="1" applyAlignment="1" applyProtection="1">
      <alignment horizontal="left" vertical="center"/>
    </xf>
    <xf numFmtId="0" fontId="3" fillId="3" borderId="8" xfId="0" applyFont="1" applyFill="1" applyBorder="1" applyAlignment="1" applyProtection="1">
      <alignment horizontal="left" vertical="center"/>
    </xf>
    <xf numFmtId="164" fontId="8" fillId="6" borderId="22" xfId="2" applyNumberFormat="1" applyFont="1" applyFill="1" applyBorder="1" applyAlignment="1" applyProtection="1">
      <alignment vertical="center"/>
    </xf>
    <xf numFmtId="165" fontId="8" fillId="6" borderId="23" xfId="2" applyFont="1" applyFill="1" applyBorder="1" applyAlignment="1" applyProtection="1">
      <alignment vertical="center"/>
    </xf>
    <xf numFmtId="164" fontId="8" fillId="6" borderId="8" xfId="2" applyNumberFormat="1" applyFont="1" applyFill="1" applyBorder="1" applyAlignment="1" applyProtection="1">
      <alignment vertical="center"/>
    </xf>
    <xf numFmtId="165" fontId="8" fillId="6" borderId="5" xfId="2" applyFont="1" applyFill="1" applyBorder="1" applyAlignment="1" applyProtection="1">
      <alignment vertical="center"/>
    </xf>
    <xf numFmtId="164" fontId="22" fillId="6" borderId="0" xfId="2" applyNumberFormat="1" applyFont="1" applyFill="1" applyBorder="1" applyAlignment="1" applyProtection="1">
      <alignment vertical="center"/>
    </xf>
    <xf numFmtId="165" fontId="22" fillId="6" borderId="13" xfId="2" applyFont="1" applyFill="1" applyBorder="1" applyAlignment="1" applyProtection="1">
      <alignment vertical="center"/>
    </xf>
    <xf numFmtId="0" fontId="9" fillId="2" borderId="0" xfId="0" applyFont="1" applyFill="1" applyAlignment="1" applyProtection="1">
      <alignment horizontal="left" vertical="center" wrapText="1"/>
    </xf>
    <xf numFmtId="0" fontId="2" fillId="0" borderId="17" xfId="0" applyFont="1" applyBorder="1" applyAlignment="1">
      <alignment horizontal="left" vertical="center" wrapText="1"/>
    </xf>
    <xf numFmtId="0" fontId="2" fillId="0" borderId="34" xfId="0" applyFont="1" applyBorder="1" applyAlignment="1">
      <alignment horizontal="left" vertical="center" wrapText="1"/>
    </xf>
    <xf numFmtId="0" fontId="2" fillId="0" borderId="33" xfId="0" applyFont="1" applyBorder="1" applyAlignment="1">
      <alignment horizontal="left" vertical="center" wrapText="1"/>
    </xf>
    <xf numFmtId="0" fontId="2" fillId="3" borderId="1" xfId="0" applyFont="1" applyFill="1" applyBorder="1" applyAlignment="1">
      <alignment wrapText="1"/>
    </xf>
    <xf numFmtId="0" fontId="2" fillId="3" borderId="2" xfId="0" applyFont="1" applyFill="1" applyBorder="1" applyAlignment="1">
      <alignment wrapText="1"/>
    </xf>
    <xf numFmtId="0" fontId="27" fillId="3" borderId="1" xfId="0" applyFont="1" applyFill="1" applyBorder="1" applyAlignment="1">
      <alignment vertical="top" wrapText="1"/>
    </xf>
    <xf numFmtId="0" fontId="27" fillId="3" borderId="2" xfId="0" applyFont="1" applyFill="1" applyBorder="1" applyAlignment="1">
      <alignment vertical="top" wrapText="1"/>
    </xf>
    <xf numFmtId="0" fontId="2" fillId="0" borderId="1" xfId="0" applyFont="1" applyBorder="1" applyAlignment="1">
      <alignment wrapText="1"/>
    </xf>
    <xf numFmtId="0" fontId="2" fillId="0" borderId="2" xfId="0" applyFont="1" applyBorder="1" applyAlignment="1">
      <alignment wrapText="1"/>
    </xf>
    <xf numFmtId="3" fontId="2" fillId="0" borderId="1" xfId="0" applyNumberFormat="1" applyFont="1" applyBorder="1" applyAlignment="1">
      <alignment horizontal="left" wrapText="1"/>
    </xf>
    <xf numFmtId="3" fontId="2" fillId="0" borderId="2" xfId="0" applyNumberFormat="1" applyFont="1" applyBorder="1" applyAlignment="1">
      <alignment horizontal="left" wrapText="1"/>
    </xf>
    <xf numFmtId="0" fontId="2" fillId="0" borderId="3" xfId="0" applyFont="1" applyBorder="1" applyAlignment="1">
      <alignment vertical="center" wrapText="1"/>
    </xf>
    <xf numFmtId="0" fontId="2" fillId="0" borderId="25"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2" fillId="0" borderId="3" xfId="0" applyFont="1" applyBorder="1" applyAlignment="1">
      <alignment wrapText="1"/>
    </xf>
    <xf numFmtId="0" fontId="2" fillId="0" borderId="25" xfId="0" applyFont="1" applyBorder="1" applyAlignment="1">
      <alignment wrapText="1"/>
    </xf>
    <xf numFmtId="0" fontId="2" fillId="0" borderId="4" xfId="0" applyFont="1" applyBorder="1" applyAlignment="1">
      <alignment wrapText="1"/>
    </xf>
    <xf numFmtId="0" fontId="0" fillId="0" borderId="5" xfId="0" applyBorder="1" applyAlignment="1">
      <alignment wrapText="1"/>
    </xf>
    <xf numFmtId="0" fontId="2" fillId="13" borderId="1" xfId="0" applyFont="1" applyFill="1" applyBorder="1" applyAlignment="1">
      <alignment wrapText="1"/>
    </xf>
    <xf numFmtId="0" fontId="2" fillId="13" borderId="2" xfId="0" applyFont="1" applyFill="1" applyBorder="1" applyAlignment="1">
      <alignment wrapText="1"/>
    </xf>
    <xf numFmtId="3" fontId="2" fillId="0" borderId="3" xfId="0" applyNumberFormat="1" applyFont="1" applyBorder="1" applyAlignment="1">
      <alignment horizontal="left" wrapText="1"/>
    </xf>
    <xf numFmtId="0" fontId="2" fillId="0" borderId="25" xfId="0" applyFont="1" applyBorder="1" applyAlignment="1">
      <alignment horizontal="left" wrapText="1"/>
    </xf>
    <xf numFmtId="49" fontId="2" fillId="0" borderId="1" xfId="0" applyNumberFormat="1" applyFont="1" applyBorder="1" applyAlignment="1">
      <alignment wrapText="1"/>
    </xf>
    <xf numFmtId="49" fontId="2" fillId="0" borderId="2" xfId="0" applyNumberFormat="1" applyFont="1" applyBorder="1" applyAlignment="1">
      <alignment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25" xfId="0" applyBorder="1" applyAlignment="1">
      <alignment wrapText="1"/>
    </xf>
    <xf numFmtId="0" fontId="5" fillId="3" borderId="1" xfId="0" applyFont="1" applyFill="1" applyBorder="1" applyAlignment="1">
      <alignment vertical="top" wrapText="1"/>
    </xf>
    <xf numFmtId="0" fontId="5" fillId="3" borderId="2" xfId="0" applyFont="1" applyFill="1" applyBorder="1" applyAlignment="1">
      <alignment vertical="top" wrapText="1"/>
    </xf>
    <xf numFmtId="0" fontId="2" fillId="0" borderId="1" xfId="0" applyFont="1" applyBorder="1" applyAlignment="1">
      <alignment vertical="center" wrapText="1"/>
    </xf>
    <xf numFmtId="0" fontId="2" fillId="0" borderId="2" xfId="0" applyFont="1" applyBorder="1" applyAlignment="1">
      <alignment vertical="center" wrapText="1"/>
    </xf>
    <xf numFmtId="0" fontId="0" fillId="0" borderId="3" xfId="0" applyBorder="1" applyAlignment="1">
      <alignment horizontal="left" vertical="center" wrapText="1"/>
    </xf>
    <xf numFmtId="0" fontId="0" fillId="0" borderId="24" xfId="0" applyBorder="1" applyAlignment="1">
      <alignment horizontal="left" vertical="center" wrapText="1"/>
    </xf>
    <xf numFmtId="0" fontId="2" fillId="0" borderId="2" xfId="0" applyFont="1" applyBorder="1" applyAlignment="1">
      <alignment horizontal="left" wrapText="1"/>
    </xf>
    <xf numFmtId="0" fontId="24" fillId="0" borderId="2" xfId="0" applyFont="1" applyBorder="1" applyAlignment="1">
      <alignment wrapText="1"/>
    </xf>
    <xf numFmtId="0" fontId="9" fillId="2" borderId="0" xfId="0" applyFont="1" applyFill="1" applyAlignment="1">
      <alignment horizontal="left" vertical="center" wrapText="1"/>
    </xf>
    <xf numFmtId="0" fontId="2" fillId="0" borderId="5" xfId="0" applyFont="1" applyBorder="1" applyAlignment="1">
      <alignment wrapText="1"/>
    </xf>
    <xf numFmtId="0" fontId="0" fillId="0" borderId="1" xfId="0" applyBorder="1" applyAlignment="1">
      <alignment vertical="center" wrapText="1"/>
    </xf>
    <xf numFmtId="0" fontId="0" fillId="0" borderId="2" xfId="0" applyBorder="1" applyAlignment="1">
      <alignment vertical="center" wrapText="1"/>
    </xf>
    <xf numFmtId="0" fontId="2" fillId="0" borderId="7" xfId="0" applyFont="1" applyBorder="1" applyAlignment="1">
      <alignment vertical="center" wrapText="1"/>
    </xf>
    <xf numFmtId="0" fontId="2" fillId="0" borderId="13" xfId="0" applyFont="1" applyBorder="1" applyAlignment="1">
      <alignment vertical="center" wrapText="1"/>
    </xf>
    <xf numFmtId="0" fontId="31" fillId="19" borderId="1" xfId="0" applyFont="1" applyFill="1" applyBorder="1" applyAlignment="1">
      <alignment horizontal="left" vertical="center" wrapText="1"/>
    </xf>
    <xf numFmtId="0" fontId="31" fillId="19" borderId="27" xfId="0" applyFont="1" applyFill="1" applyBorder="1" applyAlignment="1">
      <alignment horizontal="left" vertical="center" wrapText="1"/>
    </xf>
    <xf numFmtId="0" fontId="31" fillId="19" borderId="2" xfId="0" applyFont="1" applyFill="1" applyBorder="1" applyAlignment="1">
      <alignment horizontal="left" vertical="center" wrapText="1"/>
    </xf>
    <xf numFmtId="0" fontId="12" fillId="11" borderId="1" xfId="0" applyFont="1" applyFill="1" applyBorder="1" applyAlignment="1" applyProtection="1">
      <alignment horizontal="center" wrapText="1"/>
    </xf>
    <xf numFmtId="0" fontId="12" fillId="11" borderId="2" xfId="0" applyFont="1" applyFill="1" applyBorder="1" applyAlignment="1" applyProtection="1">
      <alignment horizontal="center" wrapText="1"/>
    </xf>
  </cellXfs>
  <cellStyles count="113">
    <cellStyle name="Euro" xfId="3" xr:uid="{00000000-0005-0000-0000-000000000000}"/>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Gevolgde hyperlink" xfId="89" builtinId="9" hidden="1"/>
    <cellStyle name="Gevolgde hyperlink" xfId="91" builtinId="9" hidden="1"/>
    <cellStyle name="Gevolgde hyperlink" xfId="93" builtinId="9" hidden="1"/>
    <cellStyle name="Gevolgde hyperlink" xfId="95"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Komma" xfId="1" builtinId="3"/>
    <cellStyle name="Standaard" xfId="0" builtinId="0"/>
    <cellStyle name="Standaard 2" xfId="112" xr:uid="{00000000-0005-0000-0000-00006F000000}"/>
    <cellStyle name="Valuta" xfId="2" builtinId="4"/>
  </cellStyles>
  <dxfs count="0"/>
  <tableStyles count="0" defaultTableStyle="TableStyleMedium2" defaultPivotStyle="PivotStyleLight16"/>
  <colors>
    <mruColors>
      <color rgb="FFFF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https://vacatures.werkeninnoordhollandnoord.nl/General/GetEmployerAvatar/187?637744723226322723"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https://vacatures.werkeninnoordhollandnoord.nl/General/GetEmployerAvatar/187?637744723226322723"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https://vacatures.werkeninnoordhollandnoord.nl/General/GetEmployerAvatar/187?637744723226322723"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21171</xdr:colOff>
      <xdr:row>0</xdr:row>
      <xdr:rowOff>158751</xdr:rowOff>
    </xdr:from>
    <xdr:to>
      <xdr:col>13</xdr:col>
      <xdr:colOff>211671</xdr:colOff>
      <xdr:row>7</xdr:row>
      <xdr:rowOff>103717</xdr:rowOff>
    </xdr:to>
    <xdr:pic>
      <xdr:nvPicPr>
        <xdr:cNvPr id="2" name="Afbeelding 8" descr="Logo De BUCH">
          <a:extLst>
            <a:ext uri="{FF2B5EF4-FFF2-40B4-BE49-F238E27FC236}">
              <a16:creationId xmlns:a16="http://schemas.microsoft.com/office/drawing/2014/main" id="{9D60582E-71A2-E14E-990A-82AB5A137F9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155838" y="158751"/>
          <a:ext cx="3683000" cy="2315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20980</xdr:colOff>
      <xdr:row>0</xdr:row>
      <xdr:rowOff>52915</xdr:rowOff>
    </xdr:from>
    <xdr:to>
      <xdr:col>7</xdr:col>
      <xdr:colOff>169344</xdr:colOff>
      <xdr:row>2</xdr:row>
      <xdr:rowOff>190499</xdr:rowOff>
    </xdr:to>
    <xdr:pic>
      <xdr:nvPicPr>
        <xdr:cNvPr id="2" name="Afbeelding 8" descr="Logo De BUCH">
          <a:extLst>
            <a:ext uri="{FF2B5EF4-FFF2-40B4-BE49-F238E27FC236}">
              <a16:creationId xmlns:a16="http://schemas.microsoft.com/office/drawing/2014/main" id="{FA7927D9-32C2-5D4B-960D-05A82DD537D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297397" y="52915"/>
          <a:ext cx="2963530" cy="1830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21167</xdr:colOff>
      <xdr:row>0</xdr:row>
      <xdr:rowOff>42335</xdr:rowOff>
    </xdr:from>
    <xdr:to>
      <xdr:col>6</xdr:col>
      <xdr:colOff>582084</xdr:colOff>
      <xdr:row>1</xdr:row>
      <xdr:rowOff>594529</xdr:rowOff>
    </xdr:to>
    <xdr:pic>
      <xdr:nvPicPr>
        <xdr:cNvPr id="2" name="Afbeelding 8" descr="Logo De BUCH">
          <a:extLst>
            <a:ext uri="{FF2B5EF4-FFF2-40B4-BE49-F238E27FC236}">
              <a16:creationId xmlns:a16="http://schemas.microsoft.com/office/drawing/2014/main" id="{32BBC289-E8F1-434A-A552-0B2AC21B55AF}"/>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4901334" y="42335"/>
          <a:ext cx="2719917" cy="1716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O121"/>
  <sheetViews>
    <sheetView showGridLines="0" tabSelected="1" zoomScale="120" zoomScaleNormal="120" zoomScalePageLayoutView="85" workbookViewId="0">
      <selection activeCell="E7" sqref="E7"/>
    </sheetView>
  </sheetViews>
  <sheetFormatPr baseColWidth="10" defaultColWidth="9.1640625" defaultRowHeight="13" x14ac:dyDescent="0.15"/>
  <cols>
    <col min="1" max="1" width="58.33203125" style="2" customWidth="1"/>
    <col min="2" max="2" width="37" style="2" customWidth="1"/>
    <col min="3" max="3" width="60.5" style="2" customWidth="1"/>
    <col min="4" max="4" width="9.5" style="8" bestFit="1" customWidth="1"/>
    <col min="5" max="5" width="20.6640625" style="11" customWidth="1"/>
    <col min="6" max="6" width="19.1640625" style="8" customWidth="1"/>
    <col min="7" max="7" width="22.33203125" style="11" customWidth="1"/>
    <col min="8" max="8" width="23.6640625" style="11" customWidth="1"/>
    <col min="9" max="16384" width="9.1640625" style="2"/>
  </cols>
  <sheetData>
    <row r="1" spans="1:11" ht="40" customHeight="1" x14ac:dyDescent="0.15">
      <c r="A1" s="208" t="s">
        <v>260</v>
      </c>
      <c r="B1" s="208"/>
      <c r="C1" s="208"/>
      <c r="D1" s="208"/>
      <c r="E1" s="208"/>
      <c r="F1" s="208"/>
      <c r="G1" s="208"/>
      <c r="H1" s="208"/>
    </row>
    <row r="2" spans="1:11" ht="59" customHeight="1" thickBot="1" x14ac:dyDescent="0.3">
      <c r="A2" s="208" t="s">
        <v>259</v>
      </c>
      <c r="B2" s="208"/>
      <c r="C2" s="208"/>
      <c r="D2" s="208"/>
      <c r="E2" s="10"/>
      <c r="F2" s="1"/>
      <c r="G2" s="10"/>
      <c r="H2" s="10"/>
    </row>
    <row r="3" spans="1:11" ht="18" customHeight="1" x14ac:dyDescent="0.2">
      <c r="A3" s="16" t="s">
        <v>261</v>
      </c>
      <c r="B3" s="17" t="s">
        <v>136</v>
      </c>
      <c r="C3" s="17"/>
      <c r="D3" s="18"/>
      <c r="E3" s="19"/>
      <c r="F3" s="18"/>
      <c r="G3" s="20"/>
      <c r="H3" s="21"/>
      <c r="K3"/>
    </row>
    <row r="4" spans="1:11" ht="15" customHeight="1" x14ac:dyDescent="0.15">
      <c r="A4" s="22"/>
      <c r="B4" s="23" t="s">
        <v>15</v>
      </c>
      <c r="C4" s="24"/>
      <c r="D4" s="25"/>
      <c r="E4" s="26"/>
      <c r="F4" s="25"/>
      <c r="G4" s="27"/>
      <c r="H4" s="28"/>
    </row>
    <row r="5" spans="1:11" ht="15" customHeight="1" x14ac:dyDescent="0.15">
      <c r="A5" s="29"/>
      <c r="B5" s="30" t="s">
        <v>273</v>
      </c>
      <c r="C5" s="31"/>
      <c r="D5" s="32"/>
      <c r="E5" s="27"/>
      <c r="F5" s="32"/>
      <c r="G5" s="27"/>
      <c r="H5" s="28"/>
    </row>
    <row r="6" spans="1:11" ht="26.25" customHeight="1" thickBot="1" x14ac:dyDescent="0.2">
      <c r="A6" s="33" t="s">
        <v>13</v>
      </c>
      <c r="B6" s="34" t="s">
        <v>2</v>
      </c>
      <c r="C6" s="34" t="s">
        <v>1</v>
      </c>
      <c r="D6" s="34" t="s">
        <v>0</v>
      </c>
      <c r="E6" s="35" t="s">
        <v>5</v>
      </c>
      <c r="F6" s="36"/>
      <c r="G6" s="35" t="s">
        <v>5</v>
      </c>
      <c r="H6" s="37" t="s">
        <v>8</v>
      </c>
    </row>
    <row r="7" spans="1:11" x14ac:dyDescent="0.15">
      <c r="A7" s="185" t="s">
        <v>232</v>
      </c>
      <c r="B7" s="3" t="s">
        <v>3</v>
      </c>
      <c r="C7" s="6" t="s">
        <v>26</v>
      </c>
      <c r="D7" s="4">
        <v>1000</v>
      </c>
      <c r="E7" s="50">
        <v>0</v>
      </c>
      <c r="F7" s="13" t="s">
        <v>4</v>
      </c>
      <c r="G7" s="50">
        <v>0</v>
      </c>
      <c r="H7" s="52">
        <v>0</v>
      </c>
    </row>
    <row r="8" spans="1:11" x14ac:dyDescent="0.15">
      <c r="A8" s="5"/>
      <c r="B8" s="6" t="s">
        <v>3</v>
      </c>
      <c r="C8" s="6" t="s">
        <v>27</v>
      </c>
      <c r="D8" s="7">
        <v>1000</v>
      </c>
      <c r="E8" s="51">
        <v>0</v>
      </c>
      <c r="F8" s="14" t="s">
        <v>4</v>
      </c>
      <c r="G8" s="51">
        <v>0</v>
      </c>
      <c r="H8" s="53">
        <v>0</v>
      </c>
    </row>
    <row r="9" spans="1:11" x14ac:dyDescent="0.15">
      <c r="A9" s="2" t="s">
        <v>237</v>
      </c>
      <c r="B9" s="6" t="s">
        <v>3</v>
      </c>
      <c r="C9" s="6" t="s">
        <v>16</v>
      </c>
      <c r="D9" s="7">
        <v>1000</v>
      </c>
      <c r="E9" s="51">
        <v>0</v>
      </c>
      <c r="F9" s="14" t="s">
        <v>4</v>
      </c>
      <c r="G9" s="51">
        <v>0</v>
      </c>
      <c r="H9" s="53">
        <v>0</v>
      </c>
    </row>
    <row r="10" spans="1:11" x14ac:dyDescent="0.15">
      <c r="A10" s="5" t="s">
        <v>6</v>
      </c>
      <c r="B10" s="6" t="s">
        <v>3</v>
      </c>
      <c r="C10" s="187" t="s">
        <v>257</v>
      </c>
      <c r="D10" s="7">
        <v>1000</v>
      </c>
      <c r="E10" s="51">
        <v>0</v>
      </c>
      <c r="F10" s="14" t="s">
        <v>4</v>
      </c>
      <c r="G10" s="51">
        <v>0</v>
      </c>
      <c r="H10" s="53">
        <v>0</v>
      </c>
    </row>
    <row r="11" spans="1:11" x14ac:dyDescent="0.15">
      <c r="A11" s="5" t="s">
        <v>234</v>
      </c>
      <c r="B11" s="6" t="s">
        <v>3</v>
      </c>
      <c r="C11" s="6" t="s">
        <v>235</v>
      </c>
      <c r="D11" s="7">
        <v>1000</v>
      </c>
      <c r="E11" s="51">
        <v>0</v>
      </c>
      <c r="F11" s="14" t="s">
        <v>4</v>
      </c>
      <c r="G11" s="51">
        <v>0</v>
      </c>
      <c r="H11" s="53">
        <v>0</v>
      </c>
    </row>
    <row r="12" spans="1:11" x14ac:dyDescent="0.15">
      <c r="A12" s="5" t="s">
        <v>228</v>
      </c>
      <c r="B12" s="6" t="s">
        <v>3</v>
      </c>
      <c r="C12" s="6" t="s">
        <v>18</v>
      </c>
      <c r="D12" s="7">
        <v>1000</v>
      </c>
      <c r="E12" s="51">
        <v>0</v>
      </c>
      <c r="F12" s="14" t="s">
        <v>4</v>
      </c>
      <c r="G12" s="51">
        <v>0</v>
      </c>
      <c r="H12" s="53">
        <v>0</v>
      </c>
    </row>
    <row r="13" spans="1:11" ht="24.75" customHeight="1" thickBot="1" x14ac:dyDescent="0.2">
      <c r="A13" s="200" t="s">
        <v>25</v>
      </c>
      <c r="B13" s="201"/>
      <c r="C13" s="201"/>
      <c r="D13" s="201"/>
      <c r="E13" s="201"/>
      <c r="F13" s="201"/>
      <c r="G13" s="204">
        <f>SUM(E7:E12,G7:G12,H7:H12)</f>
        <v>0</v>
      </c>
      <c r="H13" s="205"/>
    </row>
    <row r="14" spans="1:11" ht="14" thickBot="1" x14ac:dyDescent="0.2">
      <c r="A14" s="29"/>
      <c r="B14" s="31"/>
      <c r="C14" s="31"/>
      <c r="D14" s="32"/>
      <c r="E14" s="27"/>
      <c r="F14" s="32"/>
      <c r="G14" s="27"/>
      <c r="H14" s="28"/>
    </row>
    <row r="15" spans="1:11" x14ac:dyDescent="0.15">
      <c r="A15" s="185" t="s">
        <v>239</v>
      </c>
      <c r="B15" s="3" t="s">
        <v>3</v>
      </c>
      <c r="C15" s="6" t="s">
        <v>26</v>
      </c>
      <c r="D15" s="4">
        <v>1000</v>
      </c>
      <c r="E15" s="50">
        <v>0</v>
      </c>
      <c r="F15" s="13" t="s">
        <v>4</v>
      </c>
      <c r="G15" s="50">
        <v>0</v>
      </c>
      <c r="H15" s="52">
        <v>0</v>
      </c>
    </row>
    <row r="16" spans="1:11" x14ac:dyDescent="0.15">
      <c r="A16" s="5"/>
      <c r="B16" s="6" t="s">
        <v>3</v>
      </c>
      <c r="C16" s="6" t="s">
        <v>27</v>
      </c>
      <c r="D16" s="7">
        <v>1000</v>
      </c>
      <c r="E16" s="51">
        <v>0</v>
      </c>
      <c r="F16" s="14" t="s">
        <v>4</v>
      </c>
      <c r="G16" s="51">
        <v>0</v>
      </c>
      <c r="H16" s="53">
        <v>0</v>
      </c>
    </row>
    <row r="17" spans="1:8" x14ac:dyDescent="0.15">
      <c r="A17" s="2" t="s">
        <v>237</v>
      </c>
      <c r="B17" s="6" t="s">
        <v>3</v>
      </c>
      <c r="C17" s="6" t="s">
        <v>16</v>
      </c>
      <c r="D17" s="7">
        <v>1000</v>
      </c>
      <c r="E17" s="51">
        <v>0</v>
      </c>
      <c r="F17" s="14" t="s">
        <v>4</v>
      </c>
      <c r="G17" s="51">
        <v>0</v>
      </c>
      <c r="H17" s="53">
        <v>0</v>
      </c>
    </row>
    <row r="18" spans="1:8" x14ac:dyDescent="0.15">
      <c r="A18" s="5" t="s">
        <v>6</v>
      </c>
      <c r="B18" s="6" t="s">
        <v>3</v>
      </c>
      <c r="C18" s="187" t="s">
        <v>257</v>
      </c>
      <c r="D18" s="7">
        <v>1000</v>
      </c>
      <c r="E18" s="51">
        <v>0</v>
      </c>
      <c r="F18" s="14" t="s">
        <v>4</v>
      </c>
      <c r="G18" s="51">
        <v>0</v>
      </c>
      <c r="H18" s="53">
        <v>0</v>
      </c>
    </row>
    <row r="19" spans="1:8" x14ac:dyDescent="0.15">
      <c r="A19" s="5" t="s">
        <v>7</v>
      </c>
      <c r="B19" s="6" t="s">
        <v>3</v>
      </c>
      <c r="C19" s="6" t="s">
        <v>235</v>
      </c>
      <c r="D19" s="7">
        <v>1000</v>
      </c>
      <c r="E19" s="51">
        <v>0</v>
      </c>
      <c r="F19" s="14" t="s">
        <v>4</v>
      </c>
      <c r="G19" s="51">
        <v>0</v>
      </c>
      <c r="H19" s="53">
        <v>0</v>
      </c>
    </row>
    <row r="20" spans="1:8" x14ac:dyDescent="0.15">
      <c r="A20" s="5" t="s">
        <v>228</v>
      </c>
      <c r="B20" s="6" t="s">
        <v>3</v>
      </c>
      <c r="C20" s="6" t="s">
        <v>18</v>
      </c>
      <c r="D20" s="7">
        <v>1000</v>
      </c>
      <c r="E20" s="51">
        <v>0</v>
      </c>
      <c r="F20" s="14" t="s">
        <v>4</v>
      </c>
      <c r="G20" s="51">
        <v>0</v>
      </c>
      <c r="H20" s="53">
        <v>0</v>
      </c>
    </row>
    <row r="21" spans="1:8" ht="24.75" customHeight="1" thickBot="1" x14ac:dyDescent="0.2">
      <c r="A21" s="200" t="s">
        <v>25</v>
      </c>
      <c r="B21" s="201"/>
      <c r="C21" s="201"/>
      <c r="D21" s="201"/>
      <c r="E21" s="201"/>
      <c r="F21" s="201"/>
      <c r="G21" s="204">
        <f>SUM(E15:E20,G15:G20,H15:H20)</f>
        <v>0</v>
      </c>
      <c r="H21" s="205"/>
    </row>
    <row r="22" spans="1:8" x14ac:dyDescent="0.15">
      <c r="A22" s="29"/>
      <c r="B22" s="31"/>
      <c r="C22" s="31"/>
      <c r="D22" s="32"/>
      <c r="E22" s="27"/>
      <c r="F22" s="32"/>
      <c r="G22" s="27"/>
      <c r="H22" s="28"/>
    </row>
    <row r="23" spans="1:8" ht="29" thickBot="1" x14ac:dyDescent="0.2">
      <c r="A23" s="33" t="s">
        <v>13</v>
      </c>
      <c r="B23" s="34" t="s">
        <v>2</v>
      </c>
      <c r="C23" s="34" t="s">
        <v>1</v>
      </c>
      <c r="D23" s="34" t="s">
        <v>0</v>
      </c>
      <c r="E23" s="35" t="s">
        <v>5</v>
      </c>
      <c r="F23" s="36"/>
      <c r="G23" s="35" t="s">
        <v>5</v>
      </c>
      <c r="H23" s="37" t="s">
        <v>8</v>
      </c>
    </row>
    <row r="24" spans="1:8" x14ac:dyDescent="0.15">
      <c r="A24" s="185" t="s">
        <v>231</v>
      </c>
      <c r="B24" s="3" t="s">
        <v>3</v>
      </c>
      <c r="C24" s="6" t="s">
        <v>26</v>
      </c>
      <c r="D24" s="4">
        <v>1000</v>
      </c>
      <c r="E24" s="54">
        <v>0</v>
      </c>
      <c r="F24" s="13" t="s">
        <v>4</v>
      </c>
      <c r="G24" s="54">
        <v>0</v>
      </c>
      <c r="H24" s="55">
        <v>0</v>
      </c>
    </row>
    <row r="25" spans="1:8" x14ac:dyDescent="0.15">
      <c r="B25" s="6" t="s">
        <v>3</v>
      </c>
      <c r="C25" s="6" t="s">
        <v>27</v>
      </c>
      <c r="D25" s="7">
        <v>1000</v>
      </c>
      <c r="E25" s="51">
        <v>0</v>
      </c>
      <c r="F25" s="14" t="s">
        <v>4</v>
      </c>
      <c r="G25" s="51">
        <v>0</v>
      </c>
      <c r="H25" s="53">
        <v>0</v>
      </c>
    </row>
    <row r="26" spans="1:8" x14ac:dyDescent="0.15">
      <c r="A26" s="5" t="s">
        <v>238</v>
      </c>
      <c r="B26" s="6" t="s">
        <v>3</v>
      </c>
      <c r="C26" s="6" t="s">
        <v>16</v>
      </c>
      <c r="D26" s="7">
        <v>1000</v>
      </c>
      <c r="E26" s="51">
        <v>0</v>
      </c>
      <c r="F26" s="14" t="s">
        <v>4</v>
      </c>
      <c r="G26" s="51">
        <v>0</v>
      </c>
      <c r="H26" s="53">
        <v>0</v>
      </c>
    </row>
    <row r="27" spans="1:8" x14ac:dyDescent="0.15">
      <c r="A27" s="5" t="s">
        <v>6</v>
      </c>
      <c r="B27" s="6" t="s">
        <v>3</v>
      </c>
      <c r="C27" s="187" t="s">
        <v>257</v>
      </c>
      <c r="D27" s="7">
        <v>1000</v>
      </c>
      <c r="E27" s="51">
        <v>0</v>
      </c>
      <c r="F27" s="14" t="s">
        <v>4</v>
      </c>
      <c r="G27" s="51">
        <v>0</v>
      </c>
      <c r="H27" s="53">
        <v>0</v>
      </c>
    </row>
    <row r="28" spans="1:8" x14ac:dyDescent="0.15">
      <c r="A28" s="5" t="s">
        <v>7</v>
      </c>
      <c r="B28" s="6" t="s">
        <v>3</v>
      </c>
      <c r="C28" s="6" t="s">
        <v>235</v>
      </c>
      <c r="D28" s="7">
        <v>1000</v>
      </c>
      <c r="E28" s="51">
        <v>0</v>
      </c>
      <c r="F28" s="14" t="s">
        <v>4</v>
      </c>
      <c r="G28" s="51">
        <v>0</v>
      </c>
      <c r="H28" s="53">
        <v>0</v>
      </c>
    </row>
    <row r="29" spans="1:8" x14ac:dyDescent="0.15">
      <c r="A29" s="5" t="s">
        <v>229</v>
      </c>
      <c r="B29" s="6" t="s">
        <v>3</v>
      </c>
      <c r="C29" s="6" t="s">
        <v>18</v>
      </c>
      <c r="D29" s="7">
        <v>1000</v>
      </c>
      <c r="E29" s="51">
        <v>0</v>
      </c>
      <c r="F29" s="14" t="s">
        <v>4</v>
      </c>
      <c r="G29" s="51">
        <v>0</v>
      </c>
      <c r="H29" s="53">
        <v>0</v>
      </c>
    </row>
    <row r="30" spans="1:8" ht="24.75" customHeight="1" thickBot="1" x14ac:dyDescent="0.2">
      <c r="A30" s="200" t="s">
        <v>25</v>
      </c>
      <c r="B30" s="201"/>
      <c r="C30" s="201"/>
      <c r="D30" s="201"/>
      <c r="E30" s="201"/>
      <c r="F30" s="201"/>
      <c r="G30" s="204">
        <f>SUM(E24:E29,G24:G29,H24:H29)</f>
        <v>0</v>
      </c>
      <c r="H30" s="205"/>
    </row>
    <row r="31" spans="1:8" x14ac:dyDescent="0.15">
      <c r="A31" s="29"/>
      <c r="B31" s="31"/>
      <c r="C31" s="31"/>
      <c r="D31" s="32"/>
      <c r="E31" s="27"/>
      <c r="F31" s="32"/>
      <c r="G31" s="27"/>
      <c r="H31" s="28"/>
    </row>
    <row r="32" spans="1:8" ht="26.25" customHeight="1" thickBot="1" x14ac:dyDescent="0.2">
      <c r="A32" s="33" t="s">
        <v>13</v>
      </c>
      <c r="B32" s="34" t="s">
        <v>2</v>
      </c>
      <c r="C32" s="34" t="s">
        <v>1</v>
      </c>
      <c r="D32" s="34" t="s">
        <v>0</v>
      </c>
      <c r="E32" s="35" t="s">
        <v>5</v>
      </c>
      <c r="F32" s="36"/>
      <c r="G32" s="35" t="s">
        <v>5</v>
      </c>
      <c r="H32" s="37" t="s">
        <v>8</v>
      </c>
    </row>
    <row r="33" spans="1:8" x14ac:dyDescent="0.15">
      <c r="A33" s="185" t="s">
        <v>240</v>
      </c>
      <c r="B33" s="3" t="s">
        <v>3</v>
      </c>
      <c r="C33" s="6" t="s">
        <v>26</v>
      </c>
      <c r="D33" s="4">
        <v>1000</v>
      </c>
      <c r="E33" s="50">
        <v>0</v>
      </c>
      <c r="F33" s="13" t="s">
        <v>4</v>
      </c>
      <c r="G33" s="50">
        <v>0</v>
      </c>
      <c r="H33" s="52">
        <v>0</v>
      </c>
    </row>
    <row r="34" spans="1:8" x14ac:dyDescent="0.15">
      <c r="A34" s="5"/>
      <c r="B34" s="6" t="s">
        <v>3</v>
      </c>
      <c r="C34" s="6" t="s">
        <v>27</v>
      </c>
      <c r="D34" s="7">
        <v>1000</v>
      </c>
      <c r="E34" s="51">
        <v>0</v>
      </c>
      <c r="F34" s="14" t="s">
        <v>4</v>
      </c>
      <c r="G34" s="51">
        <v>0</v>
      </c>
      <c r="H34" s="53">
        <v>0</v>
      </c>
    </row>
    <row r="35" spans="1:8" x14ac:dyDescent="0.15">
      <c r="A35" s="2" t="s">
        <v>237</v>
      </c>
      <c r="B35" s="6" t="s">
        <v>3</v>
      </c>
      <c r="C35" s="6" t="s">
        <v>16</v>
      </c>
      <c r="D35" s="7">
        <v>1000</v>
      </c>
      <c r="E35" s="51">
        <v>0</v>
      </c>
      <c r="F35" s="14" t="s">
        <v>4</v>
      </c>
      <c r="G35" s="51">
        <v>0</v>
      </c>
      <c r="H35" s="53">
        <v>0</v>
      </c>
    </row>
    <row r="36" spans="1:8" x14ac:dyDescent="0.15">
      <c r="A36" s="5" t="s">
        <v>233</v>
      </c>
      <c r="B36" s="6" t="s">
        <v>3</v>
      </c>
      <c r="C36" s="187" t="s">
        <v>257</v>
      </c>
      <c r="D36" s="7">
        <v>1000</v>
      </c>
      <c r="E36" s="51">
        <v>0</v>
      </c>
      <c r="F36" s="14" t="s">
        <v>4</v>
      </c>
      <c r="G36" s="51">
        <v>0</v>
      </c>
      <c r="H36" s="53">
        <v>0</v>
      </c>
    </row>
    <row r="37" spans="1:8" x14ac:dyDescent="0.15">
      <c r="A37" s="5" t="s">
        <v>234</v>
      </c>
      <c r="B37" s="6" t="s">
        <v>3</v>
      </c>
      <c r="C37" s="6" t="s">
        <v>235</v>
      </c>
      <c r="D37" s="7">
        <v>1000</v>
      </c>
      <c r="E37" s="51">
        <v>0</v>
      </c>
      <c r="F37" s="14" t="s">
        <v>4</v>
      </c>
      <c r="G37" s="51">
        <v>0</v>
      </c>
      <c r="H37" s="53">
        <v>0</v>
      </c>
    </row>
    <row r="38" spans="1:8" x14ac:dyDescent="0.15">
      <c r="A38" s="5" t="s">
        <v>228</v>
      </c>
      <c r="B38" s="6" t="s">
        <v>3</v>
      </c>
      <c r="C38" s="6" t="s">
        <v>18</v>
      </c>
      <c r="D38" s="7">
        <v>1000</v>
      </c>
      <c r="E38" s="51">
        <v>0</v>
      </c>
      <c r="F38" s="14" t="s">
        <v>4</v>
      </c>
      <c r="G38" s="51">
        <v>0</v>
      </c>
      <c r="H38" s="53">
        <v>0</v>
      </c>
    </row>
    <row r="39" spans="1:8" ht="24.75" customHeight="1" thickBot="1" x14ac:dyDescent="0.2">
      <c r="A39" s="200" t="s">
        <v>25</v>
      </c>
      <c r="B39" s="201"/>
      <c r="C39" s="201"/>
      <c r="D39" s="201"/>
      <c r="E39" s="201"/>
      <c r="F39" s="201"/>
      <c r="G39" s="204">
        <f>SUM(E33:E38,G33:G38,H33:H38)</f>
        <v>0</v>
      </c>
      <c r="H39" s="205"/>
    </row>
    <row r="40" spans="1:8" x14ac:dyDescent="0.15">
      <c r="A40" s="29"/>
      <c r="B40" s="31"/>
      <c r="C40" s="31"/>
      <c r="D40" s="32"/>
      <c r="E40" s="27"/>
      <c r="F40" s="32"/>
      <c r="G40" s="27"/>
      <c r="H40" s="28"/>
    </row>
    <row r="41" spans="1:8" ht="26.25" customHeight="1" thickBot="1" x14ac:dyDescent="0.2">
      <c r="A41" s="33" t="s">
        <v>13</v>
      </c>
      <c r="B41" s="34" t="s">
        <v>2</v>
      </c>
      <c r="C41" s="34" t="s">
        <v>1</v>
      </c>
      <c r="D41" s="34" t="s">
        <v>0</v>
      </c>
      <c r="E41" s="35" t="s">
        <v>5</v>
      </c>
      <c r="F41" s="36"/>
      <c r="G41" s="35" t="s">
        <v>5</v>
      </c>
      <c r="H41" s="37" t="s">
        <v>8</v>
      </c>
    </row>
    <row r="42" spans="1:8" x14ac:dyDescent="0.15">
      <c r="A42" s="185" t="s">
        <v>241</v>
      </c>
      <c r="B42" s="3" t="s">
        <v>3</v>
      </c>
      <c r="C42" s="6" t="s">
        <v>26</v>
      </c>
      <c r="D42" s="4">
        <v>1000</v>
      </c>
      <c r="E42" s="50">
        <v>0</v>
      </c>
      <c r="F42" s="13" t="s">
        <v>4</v>
      </c>
      <c r="G42" s="50">
        <v>0</v>
      </c>
      <c r="H42" s="52">
        <v>0</v>
      </c>
    </row>
    <row r="43" spans="1:8" x14ac:dyDescent="0.15">
      <c r="A43" s="5"/>
      <c r="B43" s="6" t="s">
        <v>3</v>
      </c>
      <c r="C43" s="6" t="s">
        <v>27</v>
      </c>
      <c r="D43" s="7">
        <v>1000</v>
      </c>
      <c r="E43" s="51">
        <v>0</v>
      </c>
      <c r="F43" s="14" t="s">
        <v>4</v>
      </c>
      <c r="G43" s="51">
        <v>0</v>
      </c>
      <c r="H43" s="53">
        <v>0</v>
      </c>
    </row>
    <row r="44" spans="1:8" x14ac:dyDescent="0.15">
      <c r="A44" s="2" t="s">
        <v>237</v>
      </c>
      <c r="B44" s="6" t="s">
        <v>3</v>
      </c>
      <c r="C44" s="6" t="s">
        <v>16</v>
      </c>
      <c r="D44" s="7">
        <v>1000</v>
      </c>
      <c r="E44" s="51">
        <v>0</v>
      </c>
      <c r="F44" s="14" t="s">
        <v>4</v>
      </c>
      <c r="G44" s="51">
        <v>0</v>
      </c>
      <c r="H44" s="53">
        <v>0</v>
      </c>
    </row>
    <row r="45" spans="1:8" x14ac:dyDescent="0.15">
      <c r="A45" s="5" t="s">
        <v>233</v>
      </c>
      <c r="B45" s="6" t="s">
        <v>3</v>
      </c>
      <c r="C45" s="187" t="s">
        <v>257</v>
      </c>
      <c r="D45" s="7">
        <v>1000</v>
      </c>
      <c r="E45" s="51">
        <v>0</v>
      </c>
      <c r="F45" s="14" t="s">
        <v>4</v>
      </c>
      <c r="G45" s="51">
        <v>0</v>
      </c>
      <c r="H45" s="53">
        <v>0</v>
      </c>
    </row>
    <row r="46" spans="1:8" x14ac:dyDescent="0.15">
      <c r="A46" s="5" t="s">
        <v>7</v>
      </c>
      <c r="B46" s="6" t="s">
        <v>3</v>
      </c>
      <c r="C46" s="6" t="s">
        <v>235</v>
      </c>
      <c r="D46" s="7">
        <v>1000</v>
      </c>
      <c r="E46" s="51">
        <v>0</v>
      </c>
      <c r="F46" s="14" t="s">
        <v>4</v>
      </c>
      <c r="G46" s="51">
        <v>0</v>
      </c>
      <c r="H46" s="53">
        <v>0</v>
      </c>
    </row>
    <row r="47" spans="1:8" x14ac:dyDescent="0.15">
      <c r="A47" s="5" t="s">
        <v>228</v>
      </c>
      <c r="B47" s="6" t="s">
        <v>3</v>
      </c>
      <c r="C47" s="6" t="s">
        <v>18</v>
      </c>
      <c r="D47" s="7">
        <v>1000</v>
      </c>
      <c r="E47" s="51">
        <v>0</v>
      </c>
      <c r="F47" s="14" t="s">
        <v>4</v>
      </c>
      <c r="G47" s="51">
        <v>0</v>
      </c>
      <c r="H47" s="53">
        <v>0</v>
      </c>
    </row>
    <row r="48" spans="1:8" ht="24.75" customHeight="1" thickBot="1" x14ac:dyDescent="0.2">
      <c r="A48" s="200" t="s">
        <v>25</v>
      </c>
      <c r="B48" s="201"/>
      <c r="C48" s="201"/>
      <c r="D48" s="201"/>
      <c r="E48" s="201"/>
      <c r="F48" s="201"/>
      <c r="G48" s="204">
        <f>SUM(E42:E47,G42:G47,H42:H47)</f>
        <v>0</v>
      </c>
      <c r="H48" s="205"/>
    </row>
    <row r="49" spans="1:8" x14ac:dyDescent="0.15">
      <c r="A49" s="29"/>
      <c r="B49" s="31"/>
      <c r="C49" s="31"/>
      <c r="D49" s="32"/>
      <c r="E49" s="27"/>
      <c r="F49" s="32"/>
      <c r="G49" s="27"/>
      <c r="H49" s="28"/>
    </row>
    <row r="50" spans="1:8" ht="29" thickBot="1" x14ac:dyDescent="0.2">
      <c r="A50" s="33" t="s">
        <v>13</v>
      </c>
      <c r="B50" s="34" t="s">
        <v>2</v>
      </c>
      <c r="C50" s="34" t="s">
        <v>1</v>
      </c>
      <c r="D50" s="34" t="s">
        <v>0</v>
      </c>
      <c r="E50" s="35" t="s">
        <v>5</v>
      </c>
      <c r="F50" s="36"/>
      <c r="G50" s="35" t="s">
        <v>5</v>
      </c>
      <c r="H50" s="37" t="s">
        <v>8</v>
      </c>
    </row>
    <row r="51" spans="1:8" x14ac:dyDescent="0.15">
      <c r="A51" s="185" t="s">
        <v>242</v>
      </c>
      <c r="B51" s="3" t="s">
        <v>3</v>
      </c>
      <c r="C51" s="188" t="s">
        <v>26</v>
      </c>
      <c r="D51" s="4">
        <v>1000</v>
      </c>
      <c r="E51" s="54">
        <v>0</v>
      </c>
      <c r="F51" s="13" t="s">
        <v>4</v>
      </c>
      <c r="G51" s="54">
        <v>0</v>
      </c>
      <c r="H51" s="55">
        <v>0</v>
      </c>
    </row>
    <row r="52" spans="1:8" x14ac:dyDescent="0.15">
      <c r="B52" s="6" t="s">
        <v>3</v>
      </c>
      <c r="C52" s="189" t="s">
        <v>27</v>
      </c>
      <c r="D52" s="7">
        <v>1000</v>
      </c>
      <c r="E52" s="51">
        <v>0</v>
      </c>
      <c r="F52" s="14" t="s">
        <v>4</v>
      </c>
      <c r="G52" s="51">
        <v>0</v>
      </c>
      <c r="H52" s="53">
        <v>0</v>
      </c>
    </row>
    <row r="53" spans="1:8" x14ac:dyDescent="0.15">
      <c r="A53" s="5" t="s">
        <v>238</v>
      </c>
      <c r="B53" s="6" t="s">
        <v>3</v>
      </c>
      <c r="C53" s="189" t="s">
        <v>16</v>
      </c>
      <c r="D53" s="7">
        <v>1000</v>
      </c>
      <c r="E53" s="51">
        <v>0</v>
      </c>
      <c r="F53" s="14" t="s">
        <v>4</v>
      </c>
      <c r="G53" s="51">
        <v>0</v>
      </c>
      <c r="H53" s="53">
        <v>0</v>
      </c>
    </row>
    <row r="54" spans="1:8" x14ac:dyDescent="0.15">
      <c r="A54" s="5" t="s">
        <v>236</v>
      </c>
      <c r="B54" s="6" t="s">
        <v>3</v>
      </c>
      <c r="C54" s="189" t="s">
        <v>257</v>
      </c>
      <c r="D54" s="7">
        <v>1000</v>
      </c>
      <c r="E54" s="51">
        <v>0</v>
      </c>
      <c r="F54" s="14" t="s">
        <v>4</v>
      </c>
      <c r="G54" s="51">
        <v>0</v>
      </c>
      <c r="H54" s="53">
        <v>0</v>
      </c>
    </row>
    <row r="55" spans="1:8" x14ac:dyDescent="0.15">
      <c r="A55" s="5" t="s">
        <v>7</v>
      </c>
      <c r="B55" s="6" t="s">
        <v>3</v>
      </c>
      <c r="C55" s="189" t="s">
        <v>235</v>
      </c>
      <c r="D55" s="7">
        <v>1000</v>
      </c>
      <c r="E55" s="51">
        <v>0</v>
      </c>
      <c r="F55" s="14" t="s">
        <v>4</v>
      </c>
      <c r="G55" s="51">
        <v>0</v>
      </c>
      <c r="H55" s="53">
        <v>0</v>
      </c>
    </row>
    <row r="56" spans="1:8" x14ac:dyDescent="0.15">
      <c r="A56" s="5" t="s">
        <v>229</v>
      </c>
      <c r="B56" s="6" t="s">
        <v>3</v>
      </c>
      <c r="C56" s="189" t="s">
        <v>18</v>
      </c>
      <c r="D56" s="7">
        <v>1000</v>
      </c>
      <c r="E56" s="51">
        <v>0</v>
      </c>
      <c r="F56" s="14" t="s">
        <v>4</v>
      </c>
      <c r="G56" s="51">
        <v>0</v>
      </c>
      <c r="H56" s="53">
        <v>0</v>
      </c>
    </row>
    <row r="57" spans="1:8" ht="24.75" customHeight="1" thickBot="1" x14ac:dyDescent="0.2">
      <c r="A57" s="200" t="s">
        <v>25</v>
      </c>
      <c r="B57" s="201"/>
      <c r="C57" s="201"/>
      <c r="D57" s="201"/>
      <c r="E57" s="201"/>
      <c r="F57" s="201"/>
      <c r="G57" s="204">
        <f>SUM(E51:E56,G51:G56,H51:H56)</f>
        <v>0</v>
      </c>
      <c r="H57" s="205"/>
    </row>
    <row r="58" spans="1:8" x14ac:dyDescent="0.15">
      <c r="A58" s="29"/>
      <c r="B58" s="31"/>
      <c r="C58" s="31"/>
      <c r="D58" s="32"/>
      <c r="E58" s="27"/>
      <c r="F58" s="32"/>
      <c r="G58" s="27"/>
      <c r="H58" s="28"/>
    </row>
    <row r="59" spans="1:8" ht="29" thickBot="1" x14ac:dyDescent="0.2">
      <c r="A59" s="33" t="s">
        <v>13</v>
      </c>
      <c r="B59" s="34" t="s">
        <v>2</v>
      </c>
      <c r="C59" s="34" t="s">
        <v>1</v>
      </c>
      <c r="D59" s="34" t="s">
        <v>0</v>
      </c>
      <c r="E59" s="35" t="s">
        <v>5</v>
      </c>
      <c r="F59" s="36"/>
      <c r="G59" s="35" t="s">
        <v>5</v>
      </c>
      <c r="H59" s="37" t="s">
        <v>8</v>
      </c>
    </row>
    <row r="60" spans="1:8" x14ac:dyDescent="0.15">
      <c r="A60" s="185" t="s">
        <v>243</v>
      </c>
      <c r="B60" s="3" t="s">
        <v>245</v>
      </c>
      <c r="C60" s="188" t="s">
        <v>26</v>
      </c>
      <c r="D60" s="4">
        <v>1000</v>
      </c>
      <c r="E60" s="50">
        <v>0</v>
      </c>
      <c r="F60" s="13" t="s">
        <v>4</v>
      </c>
      <c r="G60" s="50">
        <v>0</v>
      </c>
      <c r="H60" s="52">
        <v>0</v>
      </c>
    </row>
    <row r="61" spans="1:8" x14ac:dyDescent="0.15">
      <c r="B61" s="6" t="s">
        <v>245</v>
      </c>
      <c r="C61" s="189" t="s">
        <v>27</v>
      </c>
      <c r="D61" s="7">
        <v>1000</v>
      </c>
      <c r="E61" s="51">
        <v>0</v>
      </c>
      <c r="F61" s="14" t="s">
        <v>4</v>
      </c>
      <c r="G61" s="51">
        <v>0</v>
      </c>
      <c r="H61" s="53">
        <v>0</v>
      </c>
    </row>
    <row r="62" spans="1:8" x14ac:dyDescent="0.15">
      <c r="A62" s="5" t="s">
        <v>244</v>
      </c>
      <c r="B62" s="6" t="s">
        <v>245</v>
      </c>
      <c r="C62" s="189" t="s">
        <v>16</v>
      </c>
      <c r="D62" s="7">
        <v>1000</v>
      </c>
      <c r="E62" s="51">
        <v>0</v>
      </c>
      <c r="F62" s="14" t="s">
        <v>4</v>
      </c>
      <c r="G62" s="51">
        <v>0</v>
      </c>
      <c r="H62" s="53">
        <v>0</v>
      </c>
    </row>
    <row r="63" spans="1:8" x14ac:dyDescent="0.15">
      <c r="A63" s="5" t="s">
        <v>6</v>
      </c>
      <c r="B63" s="6" t="s">
        <v>245</v>
      </c>
      <c r="C63" s="189" t="s">
        <v>257</v>
      </c>
      <c r="D63" s="7">
        <v>1000</v>
      </c>
      <c r="E63" s="51">
        <v>0</v>
      </c>
      <c r="F63" s="14" t="s">
        <v>4</v>
      </c>
      <c r="G63" s="51">
        <v>0</v>
      </c>
      <c r="H63" s="53">
        <v>0</v>
      </c>
    </row>
    <row r="64" spans="1:8" x14ac:dyDescent="0.15">
      <c r="A64" s="5" t="s">
        <v>23</v>
      </c>
      <c r="B64" s="6" t="s">
        <v>245</v>
      </c>
      <c r="C64" s="189" t="s">
        <v>235</v>
      </c>
      <c r="D64" s="7">
        <v>1000</v>
      </c>
      <c r="E64" s="51">
        <v>0</v>
      </c>
      <c r="F64" s="14" t="s">
        <v>4</v>
      </c>
      <c r="G64" s="51">
        <v>0</v>
      </c>
      <c r="H64" s="53">
        <v>0</v>
      </c>
    </row>
    <row r="65" spans="1:8" x14ac:dyDescent="0.15">
      <c r="A65" s="2" t="s">
        <v>229</v>
      </c>
      <c r="B65" s="6" t="s">
        <v>245</v>
      </c>
      <c r="C65" s="189" t="s">
        <v>18</v>
      </c>
      <c r="D65" s="7">
        <v>1000</v>
      </c>
      <c r="E65" s="51">
        <v>0</v>
      </c>
      <c r="F65" s="14" t="s">
        <v>4</v>
      </c>
      <c r="G65" s="51">
        <v>0</v>
      </c>
      <c r="H65" s="53">
        <v>0</v>
      </c>
    </row>
    <row r="66" spans="1:8" ht="24.75" customHeight="1" thickBot="1" x14ac:dyDescent="0.2">
      <c r="A66" s="200" t="s">
        <v>25</v>
      </c>
      <c r="B66" s="201"/>
      <c r="C66" s="201"/>
      <c r="D66" s="201"/>
      <c r="E66" s="201"/>
      <c r="F66" s="201"/>
      <c r="G66" s="202">
        <f>SUM(E60:E65,G60:G65,H60:H65)</f>
        <v>0</v>
      </c>
      <c r="H66" s="203"/>
    </row>
    <row r="67" spans="1:8" x14ac:dyDescent="0.15">
      <c r="A67" s="29"/>
      <c r="B67" s="31"/>
      <c r="C67" s="31"/>
      <c r="D67" s="32"/>
      <c r="E67" s="27"/>
      <c r="F67" s="32"/>
      <c r="G67" s="27"/>
      <c r="H67" s="28"/>
    </row>
    <row r="68" spans="1:8" ht="29" thickBot="1" x14ac:dyDescent="0.2">
      <c r="A68" s="33" t="s">
        <v>13</v>
      </c>
      <c r="B68" s="34" t="s">
        <v>2</v>
      </c>
      <c r="C68" s="34" t="s">
        <v>1</v>
      </c>
      <c r="D68" s="34" t="s">
        <v>0</v>
      </c>
      <c r="E68" s="35" t="s">
        <v>5</v>
      </c>
      <c r="F68" s="36"/>
      <c r="G68" s="35" t="s">
        <v>5</v>
      </c>
      <c r="H68" s="37" t="s">
        <v>8</v>
      </c>
    </row>
    <row r="69" spans="1:8" x14ac:dyDescent="0.15">
      <c r="A69" s="185" t="s">
        <v>246</v>
      </c>
      <c r="B69" s="3" t="s">
        <v>245</v>
      </c>
      <c r="C69" s="188" t="s">
        <v>26</v>
      </c>
      <c r="D69" s="4">
        <v>1000</v>
      </c>
      <c r="E69" s="50">
        <v>0</v>
      </c>
      <c r="F69" s="13" t="s">
        <v>4</v>
      </c>
      <c r="G69" s="50">
        <v>0</v>
      </c>
      <c r="H69" s="52">
        <v>0</v>
      </c>
    </row>
    <row r="70" spans="1:8" x14ac:dyDescent="0.15">
      <c r="B70" s="6" t="s">
        <v>245</v>
      </c>
      <c r="C70" s="189" t="s">
        <v>27</v>
      </c>
      <c r="D70" s="7">
        <v>1000</v>
      </c>
      <c r="E70" s="51">
        <v>0</v>
      </c>
      <c r="F70" s="14" t="s">
        <v>4</v>
      </c>
      <c r="G70" s="51">
        <v>0</v>
      </c>
      <c r="H70" s="53">
        <v>0</v>
      </c>
    </row>
    <row r="71" spans="1:8" x14ac:dyDescent="0.15">
      <c r="A71" s="5" t="s">
        <v>247</v>
      </c>
      <c r="B71" s="6" t="s">
        <v>245</v>
      </c>
      <c r="C71" s="189" t="s">
        <v>16</v>
      </c>
      <c r="D71" s="7">
        <v>1000</v>
      </c>
      <c r="E71" s="51">
        <v>0</v>
      </c>
      <c r="F71" s="14" t="s">
        <v>4</v>
      </c>
      <c r="G71" s="51">
        <v>0</v>
      </c>
      <c r="H71" s="53">
        <v>0</v>
      </c>
    </row>
    <row r="72" spans="1:8" x14ac:dyDescent="0.15">
      <c r="A72" s="5" t="s">
        <v>6</v>
      </c>
      <c r="B72" s="6" t="s">
        <v>245</v>
      </c>
      <c r="C72" s="189" t="s">
        <v>257</v>
      </c>
      <c r="D72" s="7">
        <v>1000</v>
      </c>
      <c r="E72" s="51">
        <v>0</v>
      </c>
      <c r="F72" s="14" t="s">
        <v>4</v>
      </c>
      <c r="G72" s="51">
        <v>0</v>
      </c>
      <c r="H72" s="53">
        <v>0</v>
      </c>
    </row>
    <row r="73" spans="1:8" x14ac:dyDescent="0.15">
      <c r="A73" s="5" t="s">
        <v>23</v>
      </c>
      <c r="B73" s="6" t="s">
        <v>245</v>
      </c>
      <c r="C73" s="189" t="s">
        <v>235</v>
      </c>
      <c r="D73" s="7">
        <v>1000</v>
      </c>
      <c r="E73" s="51">
        <v>0</v>
      </c>
      <c r="F73" s="14" t="s">
        <v>4</v>
      </c>
      <c r="G73" s="51">
        <v>0</v>
      </c>
      <c r="H73" s="53">
        <v>0</v>
      </c>
    </row>
    <row r="74" spans="1:8" x14ac:dyDescent="0.15">
      <c r="A74" s="2" t="s">
        <v>229</v>
      </c>
      <c r="B74" s="6" t="s">
        <v>245</v>
      </c>
      <c r="C74" s="189" t="s">
        <v>18</v>
      </c>
      <c r="D74" s="7">
        <v>1000</v>
      </c>
      <c r="E74" s="51">
        <v>0</v>
      </c>
      <c r="F74" s="14" t="s">
        <v>4</v>
      </c>
      <c r="G74" s="51">
        <v>0</v>
      </c>
      <c r="H74" s="53">
        <v>0</v>
      </c>
    </row>
    <row r="75" spans="1:8" ht="24.75" customHeight="1" thickBot="1" x14ac:dyDescent="0.2">
      <c r="A75" s="200" t="s">
        <v>25</v>
      </c>
      <c r="B75" s="201"/>
      <c r="C75" s="201"/>
      <c r="D75" s="201"/>
      <c r="E75" s="201"/>
      <c r="F75" s="201"/>
      <c r="G75" s="202">
        <f>SUM(E69:E74,G69:G74,H69:H74)</f>
        <v>0</v>
      </c>
      <c r="H75" s="203"/>
    </row>
    <row r="76" spans="1:8" x14ac:dyDescent="0.15">
      <c r="A76" s="29"/>
      <c r="B76" s="31"/>
      <c r="C76" s="31"/>
      <c r="D76" s="32"/>
      <c r="E76" s="27"/>
      <c r="F76" s="32"/>
      <c r="G76" s="27"/>
      <c r="H76" s="28"/>
    </row>
    <row r="77" spans="1:8" ht="29" thickBot="1" x14ac:dyDescent="0.2">
      <c r="A77" s="33" t="s">
        <v>13</v>
      </c>
      <c r="B77" s="34" t="s">
        <v>2</v>
      </c>
      <c r="C77" s="34" t="s">
        <v>1</v>
      </c>
      <c r="D77" s="34" t="s">
        <v>0</v>
      </c>
      <c r="E77" s="35" t="s">
        <v>5</v>
      </c>
      <c r="F77" s="36"/>
      <c r="G77" s="35" t="s">
        <v>5</v>
      </c>
      <c r="H77" s="37" t="s">
        <v>8</v>
      </c>
    </row>
    <row r="78" spans="1:8" x14ac:dyDescent="0.15">
      <c r="A78" s="185" t="s">
        <v>248</v>
      </c>
      <c r="B78" s="3" t="s">
        <v>245</v>
      </c>
      <c r="C78" s="188" t="s">
        <v>26</v>
      </c>
      <c r="D78" s="4">
        <v>1000</v>
      </c>
      <c r="E78" s="50">
        <v>0</v>
      </c>
      <c r="F78" s="13" t="s">
        <v>4</v>
      </c>
      <c r="G78" s="50">
        <v>0</v>
      </c>
      <c r="H78" s="52">
        <v>0</v>
      </c>
    </row>
    <row r="79" spans="1:8" x14ac:dyDescent="0.15">
      <c r="B79" s="6" t="s">
        <v>245</v>
      </c>
      <c r="C79" s="189" t="s">
        <v>27</v>
      </c>
      <c r="D79" s="7">
        <v>1000</v>
      </c>
      <c r="E79" s="51">
        <v>0</v>
      </c>
      <c r="F79" s="14" t="s">
        <v>4</v>
      </c>
      <c r="G79" s="51">
        <v>0</v>
      </c>
      <c r="H79" s="53">
        <v>0</v>
      </c>
    </row>
    <row r="80" spans="1:8" x14ac:dyDescent="0.15">
      <c r="A80" s="5" t="s">
        <v>247</v>
      </c>
      <c r="B80" s="6" t="s">
        <v>245</v>
      </c>
      <c r="C80" s="189" t="s">
        <v>16</v>
      </c>
      <c r="D80" s="7">
        <v>1000</v>
      </c>
      <c r="E80" s="51">
        <v>0</v>
      </c>
      <c r="F80" s="14" t="s">
        <v>4</v>
      </c>
      <c r="G80" s="51">
        <v>0</v>
      </c>
      <c r="H80" s="53">
        <v>0</v>
      </c>
    </row>
    <row r="81" spans="1:8" x14ac:dyDescent="0.15">
      <c r="A81" s="5" t="s">
        <v>17</v>
      </c>
      <c r="B81" s="6" t="s">
        <v>245</v>
      </c>
      <c r="C81" s="189" t="s">
        <v>257</v>
      </c>
      <c r="D81" s="7">
        <v>1000</v>
      </c>
      <c r="E81" s="51">
        <v>0</v>
      </c>
      <c r="F81" s="14" t="s">
        <v>4</v>
      </c>
      <c r="G81" s="51">
        <v>0</v>
      </c>
      <c r="H81" s="53">
        <v>0</v>
      </c>
    </row>
    <row r="82" spans="1:8" x14ac:dyDescent="0.15">
      <c r="A82" s="5" t="s">
        <v>23</v>
      </c>
      <c r="B82" s="6" t="s">
        <v>245</v>
      </c>
      <c r="C82" s="189" t="s">
        <v>235</v>
      </c>
      <c r="D82" s="7">
        <v>1000</v>
      </c>
      <c r="E82" s="51">
        <v>0</v>
      </c>
      <c r="F82" s="14" t="s">
        <v>4</v>
      </c>
      <c r="G82" s="51">
        <v>0</v>
      </c>
      <c r="H82" s="53">
        <v>0</v>
      </c>
    </row>
    <row r="83" spans="1:8" x14ac:dyDescent="0.15">
      <c r="A83" s="2" t="s">
        <v>229</v>
      </c>
      <c r="B83" s="6" t="s">
        <v>245</v>
      </c>
      <c r="C83" s="189" t="s">
        <v>18</v>
      </c>
      <c r="D83" s="7">
        <v>1000</v>
      </c>
      <c r="E83" s="51">
        <v>0</v>
      </c>
      <c r="F83" s="14" t="s">
        <v>4</v>
      </c>
      <c r="G83" s="51">
        <v>0</v>
      </c>
      <c r="H83" s="53">
        <v>0</v>
      </c>
    </row>
    <row r="84" spans="1:8" ht="24.75" customHeight="1" thickBot="1" x14ac:dyDescent="0.2">
      <c r="A84" s="200" t="s">
        <v>25</v>
      </c>
      <c r="B84" s="201"/>
      <c r="C84" s="201"/>
      <c r="D84" s="201"/>
      <c r="E84" s="201"/>
      <c r="F84" s="201"/>
      <c r="G84" s="202">
        <f>SUM(E78:E83,G78:G83,H78:H83)</f>
        <v>0</v>
      </c>
      <c r="H84" s="203"/>
    </row>
    <row r="85" spans="1:8" x14ac:dyDescent="0.15">
      <c r="A85" s="29"/>
      <c r="B85" s="31"/>
      <c r="C85" s="31"/>
      <c r="D85" s="32"/>
      <c r="E85" s="27"/>
      <c r="F85" s="32"/>
      <c r="G85" s="27"/>
      <c r="H85" s="28"/>
    </row>
    <row r="86" spans="1:8" ht="29" thickBot="1" x14ac:dyDescent="0.2">
      <c r="A86" s="33" t="s">
        <v>13</v>
      </c>
      <c r="B86" s="34" t="s">
        <v>2</v>
      </c>
      <c r="C86" s="34" t="s">
        <v>1</v>
      </c>
      <c r="D86" s="34" t="s">
        <v>0</v>
      </c>
      <c r="E86" s="35" t="s">
        <v>5</v>
      </c>
      <c r="F86" s="36"/>
      <c r="G86" s="35" t="s">
        <v>5</v>
      </c>
      <c r="H86" s="37" t="s">
        <v>8</v>
      </c>
    </row>
    <row r="87" spans="1:8" x14ac:dyDescent="0.15">
      <c r="A87" s="185" t="s">
        <v>249</v>
      </c>
      <c r="B87" s="3" t="s">
        <v>245</v>
      </c>
      <c r="C87" s="188" t="s">
        <v>26</v>
      </c>
      <c r="D87" s="4">
        <v>1000</v>
      </c>
      <c r="E87" s="50">
        <v>0</v>
      </c>
      <c r="F87" s="13" t="s">
        <v>4</v>
      </c>
      <c r="G87" s="50">
        <v>0</v>
      </c>
      <c r="H87" s="52">
        <v>0</v>
      </c>
    </row>
    <row r="88" spans="1:8" x14ac:dyDescent="0.15">
      <c r="B88" s="6" t="s">
        <v>245</v>
      </c>
      <c r="C88" s="189" t="s">
        <v>27</v>
      </c>
      <c r="D88" s="7">
        <v>1000</v>
      </c>
      <c r="E88" s="51">
        <v>0</v>
      </c>
      <c r="F88" s="14" t="s">
        <v>4</v>
      </c>
      <c r="G88" s="51">
        <v>0</v>
      </c>
      <c r="H88" s="53">
        <v>0</v>
      </c>
    </row>
    <row r="89" spans="1:8" x14ac:dyDescent="0.15">
      <c r="A89" s="5" t="s">
        <v>250</v>
      </c>
      <c r="B89" s="6" t="s">
        <v>245</v>
      </c>
      <c r="C89" s="189" t="s">
        <v>16</v>
      </c>
      <c r="D89" s="7">
        <v>1000</v>
      </c>
      <c r="E89" s="51">
        <v>0</v>
      </c>
      <c r="F89" s="14" t="s">
        <v>4</v>
      </c>
      <c r="G89" s="51">
        <v>0</v>
      </c>
      <c r="H89" s="53">
        <v>0</v>
      </c>
    </row>
    <row r="90" spans="1:8" x14ac:dyDescent="0.15">
      <c r="A90" s="5" t="s">
        <v>17</v>
      </c>
      <c r="B90" s="6" t="s">
        <v>245</v>
      </c>
      <c r="C90" s="189" t="s">
        <v>257</v>
      </c>
      <c r="D90" s="7">
        <v>1000</v>
      </c>
      <c r="E90" s="51">
        <v>0</v>
      </c>
      <c r="F90" s="14" t="s">
        <v>4</v>
      </c>
      <c r="G90" s="51">
        <v>0</v>
      </c>
      <c r="H90" s="53">
        <v>0</v>
      </c>
    </row>
    <row r="91" spans="1:8" x14ac:dyDescent="0.15">
      <c r="A91" s="5" t="s">
        <v>251</v>
      </c>
      <c r="B91" s="6" t="s">
        <v>245</v>
      </c>
      <c r="C91" s="189" t="s">
        <v>235</v>
      </c>
      <c r="D91" s="7">
        <v>1000</v>
      </c>
      <c r="E91" s="51">
        <v>0</v>
      </c>
      <c r="F91" s="14" t="s">
        <v>4</v>
      </c>
      <c r="G91" s="51">
        <v>0</v>
      </c>
      <c r="H91" s="53">
        <v>0</v>
      </c>
    </row>
    <row r="92" spans="1:8" x14ac:dyDescent="0.15">
      <c r="A92" s="2" t="s">
        <v>229</v>
      </c>
      <c r="B92" s="6" t="s">
        <v>245</v>
      </c>
      <c r="C92" s="189" t="s">
        <v>18</v>
      </c>
      <c r="D92" s="7">
        <v>1000</v>
      </c>
      <c r="E92" s="51">
        <v>0</v>
      </c>
      <c r="F92" s="14" t="s">
        <v>4</v>
      </c>
      <c r="G92" s="51">
        <v>0</v>
      </c>
      <c r="H92" s="53">
        <v>0</v>
      </c>
    </row>
    <row r="93" spans="1:8" ht="24.75" customHeight="1" thickBot="1" x14ac:dyDescent="0.2">
      <c r="A93" s="200" t="s">
        <v>25</v>
      </c>
      <c r="B93" s="201"/>
      <c r="C93" s="201"/>
      <c r="D93" s="201"/>
      <c r="E93" s="201"/>
      <c r="F93" s="201"/>
      <c r="G93" s="202">
        <f>SUM(E87:E92,G87:G92,H87:H92)</f>
        <v>0</v>
      </c>
      <c r="H93" s="203"/>
    </row>
    <row r="94" spans="1:8" x14ac:dyDescent="0.15">
      <c r="A94" s="29"/>
      <c r="B94" s="31"/>
      <c r="C94" s="31"/>
      <c r="D94" s="32"/>
      <c r="E94" s="27"/>
      <c r="F94" s="32"/>
      <c r="G94" s="27"/>
      <c r="H94" s="28"/>
    </row>
    <row r="95" spans="1:8" ht="29" thickBot="1" x14ac:dyDescent="0.2">
      <c r="A95" s="33" t="s">
        <v>13</v>
      </c>
      <c r="B95" s="34" t="s">
        <v>2</v>
      </c>
      <c r="C95" s="34" t="s">
        <v>1</v>
      </c>
      <c r="D95" s="34" t="s">
        <v>0</v>
      </c>
      <c r="E95" s="35" t="s">
        <v>5</v>
      </c>
      <c r="F95" s="36"/>
      <c r="G95" s="35" t="s">
        <v>5</v>
      </c>
      <c r="H95" s="37" t="s">
        <v>8</v>
      </c>
    </row>
    <row r="96" spans="1:8" x14ac:dyDescent="0.15">
      <c r="A96" s="185" t="s">
        <v>252</v>
      </c>
      <c r="B96" s="3" t="s">
        <v>254</v>
      </c>
      <c r="C96" s="188" t="s">
        <v>26</v>
      </c>
      <c r="D96" s="4">
        <v>1000</v>
      </c>
      <c r="E96" s="54">
        <v>0</v>
      </c>
      <c r="F96" s="13" t="s">
        <v>10</v>
      </c>
      <c r="G96" s="54">
        <v>0</v>
      </c>
      <c r="H96" s="55">
        <v>0</v>
      </c>
    </row>
    <row r="97" spans="1:8" x14ac:dyDescent="0.15">
      <c r="B97" s="6" t="s">
        <v>254</v>
      </c>
      <c r="C97" s="189" t="s">
        <v>27</v>
      </c>
      <c r="D97" s="7">
        <v>1000</v>
      </c>
      <c r="E97" s="51">
        <v>0</v>
      </c>
      <c r="F97" s="14" t="s">
        <v>10</v>
      </c>
      <c r="G97" s="51">
        <v>0</v>
      </c>
      <c r="H97" s="53">
        <v>0</v>
      </c>
    </row>
    <row r="98" spans="1:8" x14ac:dyDescent="0.15">
      <c r="A98" s="5" t="s">
        <v>253</v>
      </c>
      <c r="B98" s="6" t="s">
        <v>254</v>
      </c>
      <c r="C98" s="189" t="s">
        <v>16</v>
      </c>
      <c r="D98" s="7">
        <v>1000</v>
      </c>
      <c r="E98" s="51">
        <v>0</v>
      </c>
      <c r="F98" s="14" t="s">
        <v>10</v>
      </c>
      <c r="G98" s="51">
        <v>0</v>
      </c>
      <c r="H98" s="53">
        <v>0</v>
      </c>
    </row>
    <row r="99" spans="1:8" x14ac:dyDescent="0.15">
      <c r="A99" s="5" t="s">
        <v>6</v>
      </c>
      <c r="B99" s="6" t="s">
        <v>254</v>
      </c>
      <c r="C99" s="189" t="s">
        <v>258</v>
      </c>
      <c r="D99" s="7">
        <v>1000</v>
      </c>
      <c r="E99" s="51">
        <v>0</v>
      </c>
      <c r="F99" s="14" t="s">
        <v>10</v>
      </c>
      <c r="G99" s="51">
        <v>0</v>
      </c>
      <c r="H99" s="53">
        <v>0</v>
      </c>
    </row>
    <row r="100" spans="1:8" x14ac:dyDescent="0.15">
      <c r="A100" s="5" t="s">
        <v>208</v>
      </c>
      <c r="B100" s="6" t="s">
        <v>254</v>
      </c>
      <c r="C100" s="189" t="s">
        <v>18</v>
      </c>
      <c r="D100" s="7">
        <v>1000</v>
      </c>
      <c r="E100" s="51">
        <v>0</v>
      </c>
      <c r="F100" s="14" t="s">
        <v>10</v>
      </c>
      <c r="G100" s="51">
        <v>0</v>
      </c>
      <c r="H100" s="53">
        <v>0</v>
      </c>
    </row>
    <row r="101" spans="1:8" ht="25.5" customHeight="1" thickBot="1" x14ac:dyDescent="0.2">
      <c r="A101" s="200" t="s">
        <v>25</v>
      </c>
      <c r="B101" s="201"/>
      <c r="C101" s="201"/>
      <c r="D101" s="201"/>
      <c r="E101" s="201"/>
      <c r="F101" s="201"/>
      <c r="G101" s="204">
        <f>SUM(E96:E100,G96:G100,H96:H100)</f>
        <v>0</v>
      </c>
      <c r="H101" s="205"/>
    </row>
    <row r="102" spans="1:8" x14ac:dyDescent="0.15">
      <c r="A102" s="29"/>
      <c r="B102" s="31"/>
      <c r="C102" s="31"/>
      <c r="D102" s="38"/>
      <c r="E102" s="27"/>
      <c r="F102" s="32"/>
      <c r="G102" s="27"/>
      <c r="H102" s="28"/>
    </row>
    <row r="103" spans="1:8" ht="29" thickBot="1" x14ac:dyDescent="0.2">
      <c r="A103" s="33" t="s">
        <v>13</v>
      </c>
      <c r="B103" s="34" t="s">
        <v>2</v>
      </c>
      <c r="C103" s="34" t="s">
        <v>21</v>
      </c>
      <c r="D103" s="34" t="s">
        <v>0</v>
      </c>
      <c r="E103" s="35" t="s">
        <v>5</v>
      </c>
      <c r="F103" s="36"/>
      <c r="G103" s="35" t="s">
        <v>5</v>
      </c>
      <c r="H103" s="37" t="s">
        <v>8</v>
      </c>
    </row>
    <row r="104" spans="1:8" x14ac:dyDescent="0.15">
      <c r="A104" s="185" t="s">
        <v>271</v>
      </c>
      <c r="B104" s="6" t="s">
        <v>22</v>
      </c>
      <c r="C104" s="3" t="s">
        <v>28</v>
      </c>
      <c r="D104" s="4">
        <v>100</v>
      </c>
      <c r="E104" s="54">
        <v>0</v>
      </c>
      <c r="F104" s="13" t="s">
        <v>9</v>
      </c>
      <c r="G104" s="54">
        <v>0</v>
      </c>
      <c r="H104" s="55">
        <v>0</v>
      </c>
    </row>
    <row r="105" spans="1:8" x14ac:dyDescent="0.15">
      <c r="A105" s="5"/>
      <c r="B105" s="6" t="s">
        <v>22</v>
      </c>
      <c r="C105" s="6" t="s">
        <v>29</v>
      </c>
      <c r="D105" s="7">
        <v>100</v>
      </c>
      <c r="E105" s="51">
        <v>0</v>
      </c>
      <c r="F105" s="14" t="s">
        <v>9</v>
      </c>
      <c r="G105" s="51">
        <v>0</v>
      </c>
      <c r="H105" s="53">
        <v>0</v>
      </c>
    </row>
    <row r="106" spans="1:8" x14ac:dyDescent="0.15">
      <c r="A106" s="5"/>
      <c r="B106" s="6" t="s">
        <v>22</v>
      </c>
      <c r="C106" s="6" t="s">
        <v>30</v>
      </c>
      <c r="D106" s="7">
        <v>100</v>
      </c>
      <c r="E106" s="51">
        <v>0</v>
      </c>
      <c r="F106" s="14" t="s">
        <v>9</v>
      </c>
      <c r="G106" s="51">
        <v>0</v>
      </c>
      <c r="H106" s="53">
        <v>0</v>
      </c>
    </row>
    <row r="107" spans="1:8" x14ac:dyDescent="0.15">
      <c r="A107" s="5"/>
      <c r="B107" s="6" t="s">
        <v>22</v>
      </c>
      <c r="C107" s="6" t="s">
        <v>31</v>
      </c>
      <c r="D107" s="7">
        <v>100</v>
      </c>
      <c r="E107" s="51">
        <v>0</v>
      </c>
      <c r="F107" s="14" t="s">
        <v>9</v>
      </c>
      <c r="G107" s="51">
        <v>0</v>
      </c>
      <c r="H107" s="53">
        <v>0</v>
      </c>
    </row>
    <row r="108" spans="1:8" x14ac:dyDescent="0.15">
      <c r="A108" s="15" t="s">
        <v>24</v>
      </c>
      <c r="B108" s="6" t="s">
        <v>22</v>
      </c>
      <c r="C108" s="6" t="s">
        <v>20</v>
      </c>
      <c r="D108" s="7">
        <v>100</v>
      </c>
      <c r="E108" s="51">
        <v>0</v>
      </c>
      <c r="F108" s="14" t="s">
        <v>9</v>
      </c>
      <c r="G108" s="51">
        <v>0</v>
      </c>
      <c r="H108" s="53">
        <v>0</v>
      </c>
    </row>
    <row r="109" spans="1:8" x14ac:dyDescent="0.15">
      <c r="B109" s="6" t="s">
        <v>22</v>
      </c>
      <c r="C109" s="6" t="s">
        <v>11</v>
      </c>
      <c r="D109" s="7">
        <v>100</v>
      </c>
      <c r="E109" s="51">
        <v>0</v>
      </c>
      <c r="F109" s="14" t="s">
        <v>9</v>
      </c>
      <c r="G109" s="51">
        <v>0</v>
      </c>
      <c r="H109" s="53">
        <v>0</v>
      </c>
    </row>
    <row r="110" spans="1:8" x14ac:dyDescent="0.15">
      <c r="A110" s="12" t="s">
        <v>19</v>
      </c>
      <c r="B110" s="6" t="s">
        <v>22</v>
      </c>
      <c r="C110" s="6" t="s">
        <v>12</v>
      </c>
      <c r="D110" s="7">
        <v>100</v>
      </c>
      <c r="E110" s="51">
        <v>0</v>
      </c>
      <c r="F110" s="14" t="s">
        <v>9</v>
      </c>
      <c r="G110" s="51">
        <v>0</v>
      </c>
      <c r="H110" s="56">
        <v>0</v>
      </c>
    </row>
    <row r="111" spans="1:8" ht="25.5" customHeight="1" thickBot="1" x14ac:dyDescent="0.2">
      <c r="A111" s="200" t="s">
        <v>25</v>
      </c>
      <c r="B111" s="201"/>
      <c r="C111" s="201"/>
      <c r="D111" s="201"/>
      <c r="E111" s="201"/>
      <c r="F111" s="201"/>
      <c r="G111" s="204">
        <f>SUM(E104:E110,G104:G110,H104:H110)</f>
        <v>0</v>
      </c>
      <c r="H111" s="205"/>
    </row>
    <row r="112" spans="1:8" ht="14" thickBot="1" x14ac:dyDescent="0.2"/>
    <row r="113" spans="1:15" s="61" customFormat="1" ht="20" customHeight="1" x14ac:dyDescent="0.2">
      <c r="A113" s="57" t="s">
        <v>32</v>
      </c>
      <c r="B113" s="58"/>
      <c r="C113" s="59"/>
      <c r="D113" s="60"/>
      <c r="N113" s="9"/>
      <c r="O113" s="9"/>
    </row>
    <row r="114" spans="1:15" s="61" customFormat="1" ht="20" customHeight="1" x14ac:dyDescent="0.2">
      <c r="A114" s="190" t="s">
        <v>255</v>
      </c>
      <c r="B114" s="62">
        <v>10</v>
      </c>
      <c r="C114" s="63">
        <v>0</v>
      </c>
      <c r="D114" s="64"/>
      <c r="N114" s="9"/>
      <c r="O114" s="9"/>
    </row>
    <row r="115" spans="1:15" s="61" customFormat="1" ht="20" customHeight="1" thickBot="1" x14ac:dyDescent="0.25">
      <c r="A115" s="191" t="s">
        <v>256</v>
      </c>
      <c r="B115" s="150">
        <v>10</v>
      </c>
      <c r="C115" s="63">
        <v>0</v>
      </c>
      <c r="D115" s="149"/>
      <c r="N115" s="9"/>
      <c r="O115" s="9"/>
    </row>
    <row r="116" spans="1:15" s="61" customFormat="1" ht="20" customHeight="1" thickBot="1" x14ac:dyDescent="0.25">
      <c r="A116" s="65"/>
      <c r="B116" s="66"/>
      <c r="C116" s="186">
        <f>(C114*B114)+(C115*B115)</f>
        <v>0</v>
      </c>
      <c r="D116" s="67"/>
      <c r="F116" s="68"/>
      <c r="G116" s="68"/>
      <c r="H116" s="69"/>
      <c r="I116" s="69"/>
      <c r="J116" s="69"/>
      <c r="K116" s="69"/>
      <c r="L116" s="69"/>
      <c r="M116" s="69"/>
      <c r="N116" s="70"/>
      <c r="O116" s="70"/>
    </row>
    <row r="117" spans="1:15" s="61" customFormat="1" ht="20" customHeight="1" thickBot="1" x14ac:dyDescent="0.2">
      <c r="A117" s="71"/>
      <c r="B117" s="72"/>
      <c r="C117" s="73"/>
      <c r="D117" s="74"/>
      <c r="F117" s="75"/>
      <c r="G117" s="75"/>
      <c r="H117" s="70"/>
      <c r="I117" s="70"/>
      <c r="J117" s="70"/>
      <c r="K117" s="70"/>
      <c r="L117" s="70"/>
      <c r="M117" s="70"/>
      <c r="N117" s="76"/>
      <c r="O117" s="76"/>
    </row>
    <row r="118" spans="1:15" ht="14" thickBot="1" x14ac:dyDescent="0.2"/>
    <row r="119" spans="1:15" s="61" customFormat="1" ht="30" customHeight="1" x14ac:dyDescent="0.2">
      <c r="A119" s="83"/>
      <c r="B119" s="84"/>
      <c r="C119" s="85"/>
      <c r="D119" s="86"/>
      <c r="N119" s="9"/>
      <c r="O119" s="9"/>
    </row>
    <row r="120" spans="1:15" s="61" customFormat="1" ht="30" customHeight="1" x14ac:dyDescent="0.2">
      <c r="A120" s="81" t="s">
        <v>35</v>
      </c>
      <c r="B120" s="82"/>
      <c r="C120" s="206">
        <f>G13+G21+G30+G39+G48+G57+G66+G75+G84+G93+G101+G111+C116</f>
        <v>0</v>
      </c>
      <c r="D120" s="207"/>
      <c r="N120" s="9"/>
      <c r="O120" s="9"/>
    </row>
    <row r="121" spans="1:15" s="61" customFormat="1" ht="30" customHeight="1" thickBot="1" x14ac:dyDescent="0.25">
      <c r="A121" s="77"/>
      <c r="B121" s="78"/>
      <c r="C121" s="79"/>
      <c r="D121" s="80"/>
      <c r="N121" s="9"/>
      <c r="O121" s="9"/>
    </row>
  </sheetData>
  <sheetProtection algorithmName="SHA-512" hashValue="yTLULFgpOZE0fX6xsQfOmMrMEUex4X7U2NOQN5jZOdXh4Qo0IDLn5zLTyjxcNZN3YDW4GiRMhhHEk34XnEXYqg==" saltValue="pW1B1G/E2dj87MqoS9c2UA==" spinCount="100000" sheet="1" selectLockedCells="1"/>
  <mergeCells count="27">
    <mergeCell ref="A1:H1"/>
    <mergeCell ref="G57:H57"/>
    <mergeCell ref="A57:F57"/>
    <mergeCell ref="A2:D2"/>
    <mergeCell ref="A13:F13"/>
    <mergeCell ref="G13:H13"/>
    <mergeCell ref="A21:F21"/>
    <mergeCell ref="G21:H21"/>
    <mergeCell ref="A30:F30"/>
    <mergeCell ref="C120:D120"/>
    <mergeCell ref="A101:F101"/>
    <mergeCell ref="G111:H111"/>
    <mergeCell ref="G101:H101"/>
    <mergeCell ref="A111:F111"/>
    <mergeCell ref="A93:F93"/>
    <mergeCell ref="G93:H93"/>
    <mergeCell ref="G30:H30"/>
    <mergeCell ref="A75:F75"/>
    <mergeCell ref="G75:H75"/>
    <mergeCell ref="A84:F84"/>
    <mergeCell ref="G84:H84"/>
    <mergeCell ref="A66:F66"/>
    <mergeCell ref="G66:H66"/>
    <mergeCell ref="A39:F39"/>
    <mergeCell ref="G39:H39"/>
    <mergeCell ref="A48:F48"/>
    <mergeCell ref="G48:H48"/>
  </mergeCells>
  <phoneticPr fontId="4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8A305-63E6-BC4D-9D88-88E582278F84}">
  <sheetPr>
    <tabColor theme="9" tint="-0.499984740745262"/>
  </sheetPr>
  <dimension ref="A1:O193"/>
  <sheetViews>
    <sheetView showGridLines="0" topLeftCell="A65" zoomScale="120" zoomScaleNormal="120" workbookViewId="0">
      <selection activeCell="D100" sqref="D100"/>
    </sheetView>
  </sheetViews>
  <sheetFormatPr baseColWidth="10" defaultColWidth="9.1640625" defaultRowHeight="15" x14ac:dyDescent="0.2"/>
  <cols>
    <col min="1" max="1" width="25.83203125" customWidth="1"/>
    <col min="2" max="2" width="12.83203125" style="89" customWidth="1"/>
    <col min="3" max="3" width="66.5" customWidth="1"/>
    <col min="4" max="4" width="29.6640625" customWidth="1"/>
    <col min="5" max="5" width="18.6640625" customWidth="1"/>
  </cols>
  <sheetData>
    <row r="1" spans="1:6" s="119" customFormat="1" ht="102" customHeight="1" x14ac:dyDescent="0.2">
      <c r="A1" s="245" t="s">
        <v>134</v>
      </c>
      <c r="B1" s="245"/>
      <c r="C1" s="245"/>
      <c r="D1" s="245"/>
      <c r="F1"/>
    </row>
    <row r="2" spans="1:6" ht="42" customHeight="1" thickBot="1" x14ac:dyDescent="0.25">
      <c r="A2" s="117"/>
      <c r="B2" s="118"/>
      <c r="C2" s="184" t="s">
        <v>274</v>
      </c>
      <c r="D2" s="183"/>
    </row>
    <row r="3" spans="1:6" ht="30" customHeight="1" thickBot="1" x14ac:dyDescent="0.25">
      <c r="A3" s="237" t="s">
        <v>59</v>
      </c>
      <c r="B3" s="238"/>
      <c r="C3" s="116" t="s">
        <v>133</v>
      </c>
      <c r="D3" s="115"/>
    </row>
    <row r="4" spans="1:6" ht="16" thickBot="1" x14ac:dyDescent="0.25">
      <c r="A4" s="216" t="s">
        <v>57</v>
      </c>
      <c r="B4" s="217"/>
      <c r="C4" s="218" t="s">
        <v>56</v>
      </c>
      <c r="D4" s="243"/>
    </row>
    <row r="5" spans="1:6" x14ac:dyDescent="0.2">
      <c r="A5" s="220" t="s">
        <v>55</v>
      </c>
      <c r="B5" s="221"/>
      <c r="C5" s="224" t="s">
        <v>77</v>
      </c>
      <c r="D5" s="225"/>
    </row>
    <row r="6" spans="1:6" ht="16" thickBot="1" x14ac:dyDescent="0.25">
      <c r="A6" s="222"/>
      <c r="B6" s="223"/>
      <c r="C6" s="226" t="s">
        <v>65</v>
      </c>
      <c r="D6" s="227"/>
    </row>
    <row r="7" spans="1:6" ht="16" thickBot="1" x14ac:dyDescent="0.25">
      <c r="A7" s="239" t="s">
        <v>52</v>
      </c>
      <c r="B7" s="240"/>
      <c r="C7" s="216" t="s">
        <v>132</v>
      </c>
      <c r="D7" s="244"/>
    </row>
    <row r="8" spans="1:6" ht="16" thickBot="1" x14ac:dyDescent="0.25">
      <c r="A8" s="216" t="s">
        <v>103</v>
      </c>
      <c r="B8" s="217"/>
      <c r="C8" s="216" t="s">
        <v>113</v>
      </c>
      <c r="D8" s="217"/>
    </row>
    <row r="9" spans="1:6" ht="16" thickBot="1" x14ac:dyDescent="0.25">
      <c r="A9" s="216" t="s">
        <v>79</v>
      </c>
      <c r="B9" s="217"/>
      <c r="C9" s="216" t="s">
        <v>45</v>
      </c>
      <c r="D9" s="217"/>
    </row>
    <row r="10" spans="1:6" ht="16" thickBot="1" x14ac:dyDescent="0.25">
      <c r="A10" s="216" t="s">
        <v>44</v>
      </c>
      <c r="B10" s="217"/>
      <c r="C10" s="216" t="s">
        <v>62</v>
      </c>
      <c r="D10" s="217"/>
    </row>
    <row r="11" spans="1:6" ht="16" thickBot="1" x14ac:dyDescent="0.25">
      <c r="A11" s="216" t="s">
        <v>42</v>
      </c>
      <c r="B11" s="217"/>
      <c r="C11" s="216" t="s">
        <v>41</v>
      </c>
      <c r="D11" s="217"/>
    </row>
    <row r="12" spans="1:6" ht="16" thickBot="1" x14ac:dyDescent="0.25">
      <c r="A12" s="209" t="s">
        <v>40</v>
      </c>
      <c r="B12" s="94">
        <v>1</v>
      </c>
      <c r="C12" s="112" t="s">
        <v>115</v>
      </c>
      <c r="D12" s="92">
        <v>0</v>
      </c>
    </row>
    <row r="13" spans="1:6" ht="16" thickBot="1" x14ac:dyDescent="0.25">
      <c r="A13" s="210"/>
      <c r="B13" s="94">
        <v>2</v>
      </c>
      <c r="C13" s="112" t="s">
        <v>131</v>
      </c>
      <c r="D13" s="92">
        <v>0</v>
      </c>
    </row>
    <row r="14" spans="1:6" ht="16" thickBot="1" x14ac:dyDescent="0.25">
      <c r="A14" s="210"/>
      <c r="B14" s="94">
        <v>3</v>
      </c>
      <c r="C14" s="112" t="s">
        <v>127</v>
      </c>
      <c r="D14" s="92">
        <v>0</v>
      </c>
    </row>
    <row r="15" spans="1:6" ht="16" thickBot="1" x14ac:dyDescent="0.25">
      <c r="A15" s="211"/>
      <c r="B15" s="94"/>
      <c r="C15" s="114" t="s">
        <v>37</v>
      </c>
      <c r="D15" s="92">
        <v>0</v>
      </c>
    </row>
    <row r="16" spans="1:6" ht="15" customHeight="1" thickBot="1" x14ac:dyDescent="0.25">
      <c r="A16" s="212"/>
      <c r="B16" s="213"/>
      <c r="C16" s="91" t="s">
        <v>126</v>
      </c>
      <c r="D16" s="90">
        <f>AVERAGE(D12:D13:D14)+D15</f>
        <v>0</v>
      </c>
    </row>
    <row r="17" spans="1:4" ht="16" thickBot="1" x14ac:dyDescent="0.25">
      <c r="A17" s="117"/>
      <c r="B17" s="118"/>
      <c r="C17" s="117"/>
      <c r="D17" s="117"/>
    </row>
    <row r="18" spans="1:4" ht="30" customHeight="1" thickBot="1" x14ac:dyDescent="0.25">
      <c r="A18" s="237" t="s">
        <v>59</v>
      </c>
      <c r="B18" s="238"/>
      <c r="C18" s="116" t="s">
        <v>230</v>
      </c>
      <c r="D18" s="115"/>
    </row>
    <row r="19" spans="1:4" ht="16" thickBot="1" x14ac:dyDescent="0.25">
      <c r="A19" s="216" t="s">
        <v>57</v>
      </c>
      <c r="B19" s="217"/>
      <c r="C19" s="218" t="s">
        <v>56</v>
      </c>
      <c r="D19" s="243"/>
    </row>
    <row r="20" spans="1:4" x14ac:dyDescent="0.2">
      <c r="A20" s="220" t="s">
        <v>55</v>
      </c>
      <c r="B20" s="221"/>
      <c r="C20" s="224" t="s">
        <v>77</v>
      </c>
      <c r="D20" s="225"/>
    </row>
    <row r="21" spans="1:4" ht="16" thickBot="1" x14ac:dyDescent="0.25">
      <c r="A21" s="222"/>
      <c r="B21" s="223"/>
      <c r="C21" s="226" t="s">
        <v>65</v>
      </c>
      <c r="D21" s="227"/>
    </row>
    <row r="22" spans="1:4" ht="16" thickBot="1" x14ac:dyDescent="0.25">
      <c r="A22" s="239" t="s">
        <v>52</v>
      </c>
      <c r="B22" s="240"/>
      <c r="C22" s="216" t="s">
        <v>130</v>
      </c>
      <c r="D22" s="244"/>
    </row>
    <row r="23" spans="1:4" ht="16" thickBot="1" x14ac:dyDescent="0.25">
      <c r="A23" s="216" t="s">
        <v>50</v>
      </c>
      <c r="B23" s="217"/>
      <c r="C23" s="216" t="s">
        <v>129</v>
      </c>
      <c r="D23" s="217"/>
    </row>
    <row r="24" spans="1:4" ht="16" thickBot="1" x14ac:dyDescent="0.25">
      <c r="A24" s="111" t="s">
        <v>48</v>
      </c>
      <c r="B24" s="110"/>
      <c r="C24" s="216" t="s">
        <v>121</v>
      </c>
      <c r="D24" s="217"/>
    </row>
    <row r="25" spans="1:4" ht="16" thickBot="1" x14ac:dyDescent="0.25">
      <c r="A25" s="216" t="s">
        <v>79</v>
      </c>
      <c r="B25" s="217"/>
      <c r="C25" s="216" t="s">
        <v>45</v>
      </c>
      <c r="D25" s="217"/>
    </row>
    <row r="26" spans="1:4" ht="16" thickBot="1" x14ac:dyDescent="0.25">
      <c r="A26" s="216" t="s">
        <v>44</v>
      </c>
      <c r="B26" s="217"/>
      <c r="C26" s="216" t="s">
        <v>62</v>
      </c>
      <c r="D26" s="217"/>
    </row>
    <row r="27" spans="1:4" ht="16" thickBot="1" x14ac:dyDescent="0.25">
      <c r="A27" s="216" t="s">
        <v>42</v>
      </c>
      <c r="B27" s="217"/>
      <c r="C27" s="216" t="s">
        <v>41</v>
      </c>
      <c r="D27" s="217"/>
    </row>
    <row r="28" spans="1:4" ht="16" thickBot="1" x14ac:dyDescent="0.25">
      <c r="A28" s="209" t="s">
        <v>40</v>
      </c>
      <c r="B28" s="94">
        <v>1</v>
      </c>
      <c r="C28" s="112" t="s">
        <v>115</v>
      </c>
      <c r="D28" s="92">
        <v>0</v>
      </c>
    </row>
    <row r="29" spans="1:4" ht="16" thickBot="1" x14ac:dyDescent="0.25">
      <c r="A29" s="210"/>
      <c r="B29" s="94">
        <v>2</v>
      </c>
      <c r="C29" s="112" t="s">
        <v>128</v>
      </c>
      <c r="D29" s="92">
        <v>0</v>
      </c>
    </row>
    <row r="30" spans="1:4" ht="15" customHeight="1" thickBot="1" x14ac:dyDescent="0.25">
      <c r="A30" s="210"/>
      <c r="B30" s="94">
        <v>3</v>
      </c>
      <c r="C30" s="112" t="s">
        <v>127</v>
      </c>
      <c r="D30" s="92">
        <v>0</v>
      </c>
    </row>
    <row r="31" spans="1:4" ht="16" thickBot="1" x14ac:dyDescent="0.25">
      <c r="A31" s="211"/>
      <c r="B31" s="94"/>
      <c r="C31" s="114" t="s">
        <v>37</v>
      </c>
      <c r="D31" s="92">
        <v>0</v>
      </c>
    </row>
    <row r="32" spans="1:4" ht="16" thickBot="1" x14ac:dyDescent="0.25">
      <c r="A32" s="212"/>
      <c r="B32" s="213"/>
      <c r="C32" s="91" t="s">
        <v>126</v>
      </c>
      <c r="D32" s="90">
        <f>AVERAGE(D28:D29:D30)+D31</f>
        <v>0</v>
      </c>
    </row>
    <row r="33" spans="1:8" ht="16" thickBot="1" x14ac:dyDescent="0.25">
      <c r="A33" s="117"/>
      <c r="B33" s="118"/>
      <c r="C33" s="117"/>
      <c r="D33" s="117"/>
    </row>
    <row r="34" spans="1:8" ht="30" customHeight="1" thickBot="1" x14ac:dyDescent="0.25">
      <c r="A34" s="237" t="s">
        <v>59</v>
      </c>
      <c r="B34" s="238"/>
      <c r="C34" s="116" t="s">
        <v>125</v>
      </c>
      <c r="D34" s="115"/>
    </row>
    <row r="35" spans="1:8" x14ac:dyDescent="0.2">
      <c r="A35" s="216" t="s">
        <v>57</v>
      </c>
      <c r="B35" s="217"/>
      <c r="C35" s="218" t="s">
        <v>56</v>
      </c>
      <c r="D35" s="243"/>
    </row>
    <row r="36" spans="1:8" x14ac:dyDescent="0.2">
      <c r="A36" s="220" t="s">
        <v>55</v>
      </c>
      <c r="B36" s="221"/>
      <c r="C36" s="224" t="s">
        <v>124</v>
      </c>
      <c r="D36" s="225"/>
      <c r="H36" t="s">
        <v>19</v>
      </c>
    </row>
    <row r="37" spans="1:8" ht="16" thickBot="1" x14ac:dyDescent="0.25">
      <c r="A37" s="222"/>
      <c r="B37" s="223"/>
      <c r="C37" s="226" t="s">
        <v>123</v>
      </c>
      <c r="D37" s="227"/>
    </row>
    <row r="38" spans="1:8" ht="16" thickBot="1" x14ac:dyDescent="0.25">
      <c r="A38" s="239" t="s">
        <v>52</v>
      </c>
      <c r="B38" s="240"/>
      <c r="C38" s="216" t="s">
        <v>122</v>
      </c>
      <c r="D38" s="244"/>
    </row>
    <row r="39" spans="1:8" ht="15.75" customHeight="1" thickBot="1" x14ac:dyDescent="0.25">
      <c r="A39" s="216" t="s">
        <v>103</v>
      </c>
      <c r="B39" s="217"/>
      <c r="C39" s="216" t="s">
        <v>121</v>
      </c>
      <c r="D39" s="217"/>
    </row>
    <row r="40" spans="1:8" ht="16" thickBot="1" x14ac:dyDescent="0.25">
      <c r="A40" s="216" t="s">
        <v>79</v>
      </c>
      <c r="B40" s="217"/>
      <c r="C40" s="216" t="s">
        <v>45</v>
      </c>
      <c r="D40" s="217"/>
    </row>
    <row r="41" spans="1:8" ht="16" thickBot="1" x14ac:dyDescent="0.25">
      <c r="A41" s="216" t="s">
        <v>44</v>
      </c>
      <c r="B41" s="217"/>
      <c r="C41" s="216" t="s">
        <v>120</v>
      </c>
      <c r="D41" s="217"/>
    </row>
    <row r="42" spans="1:8" ht="16" thickBot="1" x14ac:dyDescent="0.25">
      <c r="A42" s="216" t="s">
        <v>42</v>
      </c>
      <c r="B42" s="217"/>
      <c r="C42" s="216" t="s">
        <v>41</v>
      </c>
      <c r="D42" s="217"/>
    </row>
    <row r="43" spans="1:8" ht="16" thickBot="1" x14ac:dyDescent="0.25">
      <c r="A43" s="209" t="s">
        <v>40</v>
      </c>
      <c r="B43" s="94">
        <v>1</v>
      </c>
      <c r="C43" s="112" t="s">
        <v>61</v>
      </c>
      <c r="D43" s="92">
        <v>0</v>
      </c>
    </row>
    <row r="44" spans="1:8" ht="16" thickBot="1" x14ac:dyDescent="0.25">
      <c r="A44" s="210"/>
      <c r="B44" s="94">
        <v>2</v>
      </c>
      <c r="C44" s="112" t="s">
        <v>119</v>
      </c>
      <c r="D44" s="92">
        <v>0</v>
      </c>
    </row>
    <row r="45" spans="1:8" ht="16" thickBot="1" x14ac:dyDescent="0.25">
      <c r="A45" s="211"/>
      <c r="B45" s="94"/>
      <c r="C45" s="114" t="s">
        <v>37</v>
      </c>
      <c r="D45" s="92">
        <v>0</v>
      </c>
    </row>
    <row r="46" spans="1:8" ht="16" thickBot="1" x14ac:dyDescent="0.25">
      <c r="A46" s="212"/>
      <c r="B46" s="213"/>
      <c r="C46" s="91" t="s">
        <v>36</v>
      </c>
      <c r="D46" s="90">
        <f>((D43+D44)/2)+D45</f>
        <v>0</v>
      </c>
    </row>
    <row r="47" spans="1:8" ht="16" thickBot="1" x14ac:dyDescent="0.25">
      <c r="A47" s="103"/>
      <c r="B47" s="104"/>
      <c r="C47" s="103"/>
      <c r="D47" s="103"/>
    </row>
    <row r="48" spans="1:8" ht="30" customHeight="1" thickBot="1" x14ac:dyDescent="0.25">
      <c r="A48" s="214" t="s">
        <v>59</v>
      </c>
      <c r="B48" s="215"/>
      <c r="C48" s="102" t="s">
        <v>118</v>
      </c>
      <c r="D48" s="101"/>
    </row>
    <row r="49" spans="1:4" ht="16" thickBot="1" x14ac:dyDescent="0.25">
      <c r="A49" s="216" t="s">
        <v>57</v>
      </c>
      <c r="B49" s="217"/>
      <c r="C49" s="218" t="s">
        <v>106</v>
      </c>
      <c r="D49" s="219"/>
    </row>
    <row r="50" spans="1:4" ht="16" thickBot="1" x14ac:dyDescent="0.25">
      <c r="A50" s="247" t="s">
        <v>55</v>
      </c>
      <c r="B50" s="248"/>
      <c r="C50" s="226" t="s">
        <v>117</v>
      </c>
      <c r="D50" s="246"/>
    </row>
    <row r="51" spans="1:4" ht="16" thickBot="1" x14ac:dyDescent="0.25">
      <c r="A51" s="216" t="s">
        <v>88</v>
      </c>
      <c r="B51" s="217"/>
      <c r="C51" s="216" t="s">
        <v>113</v>
      </c>
      <c r="D51" s="217"/>
    </row>
    <row r="52" spans="1:4" ht="16" thickBot="1" x14ac:dyDescent="0.25">
      <c r="A52" s="216" t="s">
        <v>46</v>
      </c>
      <c r="B52" s="217"/>
      <c r="C52" s="216" t="s">
        <v>97</v>
      </c>
      <c r="D52" s="217"/>
    </row>
    <row r="53" spans="1:4" ht="16" thickBot="1" x14ac:dyDescent="0.25">
      <c r="A53" s="216" t="s">
        <v>44</v>
      </c>
      <c r="B53" s="217"/>
      <c r="C53" s="216" t="s">
        <v>91</v>
      </c>
      <c r="D53" s="217"/>
    </row>
    <row r="54" spans="1:4" ht="16" thickBot="1" x14ac:dyDescent="0.25">
      <c r="A54" s="216" t="s">
        <v>42</v>
      </c>
      <c r="B54" s="217"/>
      <c r="C54" s="216" t="s">
        <v>116</v>
      </c>
      <c r="D54" s="217"/>
    </row>
    <row r="55" spans="1:4" ht="16" thickBot="1" x14ac:dyDescent="0.25">
      <c r="A55" s="234" t="s">
        <v>40</v>
      </c>
      <c r="B55" s="235"/>
      <c r="C55" s="112" t="s">
        <v>115</v>
      </c>
      <c r="D55" s="92">
        <v>0</v>
      </c>
    </row>
    <row r="56" spans="1:4" ht="16" thickBot="1" x14ac:dyDescent="0.25">
      <c r="A56" s="212"/>
      <c r="B56" s="213"/>
      <c r="C56" s="91" t="s">
        <v>107</v>
      </c>
      <c r="D56" s="90">
        <f>D55</f>
        <v>0</v>
      </c>
    </row>
    <row r="57" spans="1:4" ht="16" thickBot="1" x14ac:dyDescent="0.25">
      <c r="A57" s="103"/>
      <c r="B57" s="104"/>
      <c r="C57" s="103"/>
      <c r="D57" s="103"/>
    </row>
    <row r="58" spans="1:4" ht="30" customHeight="1" thickBot="1" x14ac:dyDescent="0.25">
      <c r="A58" s="214" t="s">
        <v>59</v>
      </c>
      <c r="B58" s="215"/>
      <c r="C58" s="102" t="s">
        <v>114</v>
      </c>
      <c r="D58" s="101"/>
    </row>
    <row r="59" spans="1:4" ht="15.75" customHeight="1" thickBot="1" x14ac:dyDescent="0.25">
      <c r="A59" s="216" t="s">
        <v>57</v>
      </c>
      <c r="B59" s="217"/>
      <c r="C59" s="230" t="s">
        <v>56</v>
      </c>
      <c r="D59" s="231"/>
    </row>
    <row r="60" spans="1:4" ht="16" thickBot="1" x14ac:dyDescent="0.25">
      <c r="A60" s="241" t="s">
        <v>55</v>
      </c>
      <c r="B60" s="242"/>
      <c r="C60" s="224" t="s">
        <v>77</v>
      </c>
      <c r="D60" s="236"/>
    </row>
    <row r="61" spans="1:4" ht="15.75" customHeight="1" thickBot="1" x14ac:dyDescent="0.25">
      <c r="A61" s="216" t="s">
        <v>103</v>
      </c>
      <c r="B61" s="217"/>
      <c r="C61" s="216" t="s">
        <v>113</v>
      </c>
      <c r="D61" s="217"/>
    </row>
    <row r="62" spans="1:4" ht="16" thickBot="1" x14ac:dyDescent="0.25">
      <c r="A62" s="216" t="s">
        <v>79</v>
      </c>
      <c r="B62" s="217"/>
      <c r="C62" s="232" t="s">
        <v>97</v>
      </c>
      <c r="D62" s="233"/>
    </row>
    <row r="63" spans="1:4" ht="16" thickBot="1" x14ac:dyDescent="0.25">
      <c r="A63" s="216" t="s">
        <v>44</v>
      </c>
      <c r="B63" s="217"/>
      <c r="C63" s="216" t="s">
        <v>91</v>
      </c>
      <c r="D63" s="217"/>
    </row>
    <row r="64" spans="1:4" ht="16" thickBot="1" x14ac:dyDescent="0.25">
      <c r="A64" s="216" t="s">
        <v>42</v>
      </c>
      <c r="B64" s="217"/>
      <c r="C64" s="216" t="s">
        <v>41</v>
      </c>
      <c r="D64" s="217"/>
    </row>
    <row r="65" spans="1:5" ht="16" thickBot="1" x14ac:dyDescent="0.25">
      <c r="A65" s="234" t="s">
        <v>40</v>
      </c>
      <c r="B65" s="235"/>
      <c r="C65" s="112" t="s">
        <v>112</v>
      </c>
      <c r="D65" s="92">
        <v>0</v>
      </c>
    </row>
    <row r="66" spans="1:5" ht="16" thickBot="1" x14ac:dyDescent="0.25">
      <c r="A66" s="212"/>
      <c r="B66" s="213"/>
      <c r="C66" s="91" t="s">
        <v>107</v>
      </c>
      <c r="D66" s="90">
        <f>D65</f>
        <v>0</v>
      </c>
    </row>
    <row r="67" spans="1:5" ht="16" thickBot="1" x14ac:dyDescent="0.25">
      <c r="A67" s="103"/>
      <c r="B67" s="104"/>
      <c r="C67" s="103"/>
      <c r="D67" s="103"/>
    </row>
    <row r="68" spans="1:5" ht="30" customHeight="1" thickBot="1" x14ac:dyDescent="0.25">
      <c r="A68" s="214" t="s">
        <v>59</v>
      </c>
      <c r="B68" s="215"/>
      <c r="C68" s="102" t="s">
        <v>111</v>
      </c>
      <c r="D68" s="101"/>
    </row>
    <row r="69" spans="1:5" ht="15.75" customHeight="1" thickBot="1" x14ac:dyDescent="0.25">
      <c r="A69" s="216" t="s">
        <v>57</v>
      </c>
      <c r="B69" s="217"/>
      <c r="C69" s="230" t="s">
        <v>106</v>
      </c>
      <c r="D69" s="231"/>
    </row>
    <row r="70" spans="1:5" ht="16" thickBot="1" x14ac:dyDescent="0.25">
      <c r="A70" s="241" t="s">
        <v>55</v>
      </c>
      <c r="B70" s="242"/>
      <c r="C70" s="224" t="s">
        <v>110</v>
      </c>
      <c r="D70" s="236"/>
    </row>
    <row r="71" spans="1:5" ht="15.75" customHeight="1" thickBot="1" x14ac:dyDescent="0.25">
      <c r="A71" s="216" t="s">
        <v>103</v>
      </c>
      <c r="B71" s="217"/>
      <c r="C71" s="216" t="s">
        <v>109</v>
      </c>
      <c r="D71" s="217"/>
    </row>
    <row r="72" spans="1:5" ht="15.75" customHeight="1" thickBot="1" x14ac:dyDescent="0.25">
      <c r="A72" s="216" t="s">
        <v>46</v>
      </c>
      <c r="B72" s="217"/>
      <c r="C72" s="216" t="s">
        <v>108</v>
      </c>
      <c r="D72" s="217"/>
    </row>
    <row r="73" spans="1:5" ht="16" thickBot="1" x14ac:dyDescent="0.25">
      <c r="A73" s="216" t="s">
        <v>44</v>
      </c>
      <c r="B73" s="217"/>
      <c r="C73" s="216" t="s">
        <v>91</v>
      </c>
      <c r="D73" s="217"/>
      <c r="E73" s="113"/>
    </row>
    <row r="74" spans="1:5" ht="16" thickBot="1" x14ac:dyDescent="0.25">
      <c r="A74" s="216" t="s">
        <v>42</v>
      </c>
      <c r="B74" s="217"/>
      <c r="C74" s="216" t="s">
        <v>41</v>
      </c>
      <c r="D74" s="217"/>
    </row>
    <row r="75" spans="1:5" ht="16" thickBot="1" x14ac:dyDescent="0.25">
      <c r="A75" s="234" t="s">
        <v>40</v>
      </c>
      <c r="B75" s="235">
        <v>1</v>
      </c>
      <c r="C75" s="112" t="s">
        <v>60</v>
      </c>
      <c r="D75" s="92">
        <v>0</v>
      </c>
    </row>
    <row r="76" spans="1:5" ht="16" thickBot="1" x14ac:dyDescent="0.25">
      <c r="A76" s="212"/>
      <c r="B76" s="213"/>
      <c r="C76" s="91" t="s">
        <v>107</v>
      </c>
      <c r="D76" s="90">
        <f>D75</f>
        <v>0</v>
      </c>
    </row>
    <row r="77" spans="1:5" ht="16" thickBot="1" x14ac:dyDescent="0.25">
      <c r="A77" s="103"/>
      <c r="B77" s="104"/>
      <c r="C77" s="103"/>
      <c r="D77" s="103"/>
    </row>
    <row r="78" spans="1:5" ht="30" customHeight="1" thickBot="1" x14ac:dyDescent="0.25">
      <c r="A78" s="214" t="s">
        <v>59</v>
      </c>
      <c r="B78" s="215"/>
      <c r="C78" s="102" t="s">
        <v>280</v>
      </c>
      <c r="D78" s="101"/>
    </row>
    <row r="79" spans="1:5" ht="16" thickBot="1" x14ac:dyDescent="0.25">
      <c r="A79" s="216" t="s">
        <v>57</v>
      </c>
      <c r="B79" s="217"/>
      <c r="C79" s="218" t="s">
        <v>106</v>
      </c>
      <c r="D79" s="219"/>
    </row>
    <row r="80" spans="1:5" x14ac:dyDescent="0.2">
      <c r="A80" s="220" t="s">
        <v>55</v>
      </c>
      <c r="B80" s="221"/>
      <c r="C80" s="224" t="s">
        <v>77</v>
      </c>
      <c r="D80" s="225"/>
    </row>
    <row r="81" spans="1:4" ht="16" thickBot="1" x14ac:dyDescent="0.25">
      <c r="A81" s="249"/>
      <c r="B81" s="250"/>
      <c r="C81" s="226" t="s">
        <v>105</v>
      </c>
      <c r="D81" s="227"/>
    </row>
    <row r="82" spans="1:4" ht="16" thickBot="1" x14ac:dyDescent="0.25">
      <c r="A82" s="239" t="s">
        <v>52</v>
      </c>
      <c r="B82" s="240"/>
      <c r="C82" s="228" t="s">
        <v>104</v>
      </c>
      <c r="D82" s="229"/>
    </row>
    <row r="83" spans="1:4" ht="16" thickBot="1" x14ac:dyDescent="0.25">
      <c r="A83" s="216" t="s">
        <v>103</v>
      </c>
      <c r="B83" s="217"/>
      <c r="C83" s="228" t="s">
        <v>63</v>
      </c>
      <c r="D83" s="229"/>
    </row>
    <row r="84" spans="1:4" ht="16" thickBot="1" x14ac:dyDescent="0.25">
      <c r="A84" s="111" t="s">
        <v>79</v>
      </c>
      <c r="B84" s="110"/>
      <c r="C84" s="216" t="s">
        <v>45</v>
      </c>
      <c r="D84" s="217"/>
    </row>
    <row r="85" spans="1:4" ht="16" thickBot="1" x14ac:dyDescent="0.25">
      <c r="A85" s="216" t="s">
        <v>44</v>
      </c>
      <c r="B85" s="217"/>
      <c r="C85" s="216" t="s">
        <v>102</v>
      </c>
      <c r="D85" s="217"/>
    </row>
    <row r="86" spans="1:4" ht="15.75" customHeight="1" thickBot="1" x14ac:dyDescent="0.25">
      <c r="A86" s="216" t="s">
        <v>42</v>
      </c>
      <c r="B86" s="217"/>
      <c r="C86" s="216" t="s">
        <v>41</v>
      </c>
      <c r="D86" s="217"/>
    </row>
    <row r="87" spans="1:4" ht="16" thickBot="1" x14ac:dyDescent="0.25">
      <c r="A87" s="209" t="s">
        <v>101</v>
      </c>
      <c r="B87" s="94">
        <v>1</v>
      </c>
      <c r="C87" s="105" t="s">
        <v>60</v>
      </c>
      <c r="D87" s="92">
        <v>0</v>
      </c>
    </row>
    <row r="88" spans="1:4" ht="15.75" customHeight="1" thickBot="1" x14ac:dyDescent="0.25">
      <c r="A88" s="210"/>
      <c r="B88" s="94">
        <v>2</v>
      </c>
      <c r="C88" s="105" t="s">
        <v>70</v>
      </c>
      <c r="D88" s="92">
        <v>0</v>
      </c>
    </row>
    <row r="89" spans="1:4" ht="16" thickBot="1" x14ac:dyDescent="0.25">
      <c r="A89" s="211"/>
      <c r="B89" s="94"/>
      <c r="C89" s="93" t="s">
        <v>100</v>
      </c>
      <c r="D89" s="92">
        <v>0</v>
      </c>
    </row>
    <row r="90" spans="1:4" ht="16" thickBot="1" x14ac:dyDescent="0.25">
      <c r="A90" s="109"/>
      <c r="B90" s="108"/>
      <c r="C90" s="107" t="s">
        <v>68</v>
      </c>
      <c r="D90" s="106">
        <f>SUM(D87:D89)</f>
        <v>0</v>
      </c>
    </row>
    <row r="91" spans="1:4" ht="16" thickBot="1" x14ac:dyDescent="0.25">
      <c r="A91" s="103"/>
      <c r="B91" s="104"/>
      <c r="C91" s="103"/>
      <c r="D91" s="103"/>
    </row>
    <row r="92" spans="1:4" ht="30" customHeight="1" thickBot="1" x14ac:dyDescent="0.25">
      <c r="A92" s="214" t="s">
        <v>59</v>
      </c>
      <c r="B92" s="215"/>
      <c r="C92" s="102" t="s">
        <v>281</v>
      </c>
      <c r="D92" s="101"/>
    </row>
    <row r="93" spans="1:4" ht="16" thickBot="1" x14ac:dyDescent="0.25">
      <c r="A93" s="216" t="s">
        <v>57</v>
      </c>
      <c r="B93" s="217"/>
      <c r="C93" s="218" t="s">
        <v>56</v>
      </c>
      <c r="D93" s="219"/>
    </row>
    <row r="94" spans="1:4" ht="16" thickBot="1" x14ac:dyDescent="0.25">
      <c r="A94" s="220" t="s">
        <v>55</v>
      </c>
      <c r="B94" s="221"/>
      <c r="C94" s="224" t="s">
        <v>99</v>
      </c>
      <c r="D94" s="225"/>
    </row>
    <row r="95" spans="1:4" ht="16" thickBot="1" x14ac:dyDescent="0.25">
      <c r="A95" s="239" t="s">
        <v>52</v>
      </c>
      <c r="B95" s="240"/>
      <c r="C95" s="224" t="s">
        <v>98</v>
      </c>
      <c r="D95" s="225"/>
    </row>
    <row r="96" spans="1:4" ht="16" thickBot="1" x14ac:dyDescent="0.25">
      <c r="A96" s="228" t="s">
        <v>88</v>
      </c>
      <c r="B96" s="229"/>
      <c r="C96" s="228" t="s">
        <v>47</v>
      </c>
      <c r="D96" s="229"/>
    </row>
    <row r="97" spans="1:4" ht="16.5" customHeight="1" thickBot="1" x14ac:dyDescent="0.25">
      <c r="A97" s="228" t="s">
        <v>79</v>
      </c>
      <c r="B97" s="229"/>
      <c r="C97" s="228" t="s">
        <v>97</v>
      </c>
      <c r="D97" s="229"/>
    </row>
    <row r="98" spans="1:4" ht="15.75" customHeight="1" thickBot="1" x14ac:dyDescent="0.25">
      <c r="A98" s="228" t="s">
        <v>44</v>
      </c>
      <c r="B98" s="229"/>
      <c r="C98" s="228" t="s">
        <v>96</v>
      </c>
      <c r="D98" s="229"/>
    </row>
    <row r="99" spans="1:4" ht="16" thickBot="1" x14ac:dyDescent="0.25">
      <c r="A99" s="228" t="s">
        <v>42</v>
      </c>
      <c r="B99" s="229"/>
      <c r="C99" s="228" t="s">
        <v>41</v>
      </c>
      <c r="D99" s="229"/>
    </row>
    <row r="100" spans="1:4" ht="16" thickBot="1" x14ac:dyDescent="0.25">
      <c r="A100" s="209" t="s">
        <v>40</v>
      </c>
      <c r="B100" s="94">
        <v>1</v>
      </c>
      <c r="C100" s="105" t="s">
        <v>60</v>
      </c>
      <c r="D100" s="92">
        <v>0</v>
      </c>
    </row>
    <row r="101" spans="1:4" ht="15.75" customHeight="1" thickBot="1" x14ac:dyDescent="0.25">
      <c r="A101" s="210"/>
      <c r="B101" s="94">
        <v>2</v>
      </c>
      <c r="C101" s="105" t="s">
        <v>70</v>
      </c>
      <c r="D101" s="92">
        <v>0</v>
      </c>
    </row>
    <row r="102" spans="1:4" ht="16" thickBot="1" x14ac:dyDescent="0.25">
      <c r="A102" s="211"/>
      <c r="B102" s="94"/>
      <c r="C102" s="93" t="s">
        <v>37</v>
      </c>
      <c r="D102" s="92">
        <v>0</v>
      </c>
    </row>
    <row r="103" spans="1:4" ht="16" thickBot="1" x14ac:dyDescent="0.25">
      <c r="A103" s="212"/>
      <c r="B103" s="213"/>
      <c r="C103" s="91" t="s">
        <v>68</v>
      </c>
      <c r="D103" s="90">
        <f>D100+D101+D102</f>
        <v>0</v>
      </c>
    </row>
    <row r="104" spans="1:4" ht="16" thickBot="1" x14ac:dyDescent="0.25">
      <c r="A104" s="103"/>
      <c r="B104" s="104"/>
      <c r="C104" s="103"/>
      <c r="D104" s="103"/>
    </row>
    <row r="105" spans="1:4" ht="30" customHeight="1" thickBot="1" x14ac:dyDescent="0.25">
      <c r="A105" s="214" t="s">
        <v>59</v>
      </c>
      <c r="B105" s="215"/>
      <c r="C105" s="102" t="s">
        <v>95</v>
      </c>
      <c r="D105" s="101"/>
    </row>
    <row r="106" spans="1:4" ht="16" thickBot="1" x14ac:dyDescent="0.25">
      <c r="A106" s="216" t="s">
        <v>57</v>
      </c>
      <c r="B106" s="217"/>
      <c r="C106" s="218" t="s">
        <v>56</v>
      </c>
      <c r="D106" s="219"/>
    </row>
    <row r="107" spans="1:4" ht="16" thickBot="1" x14ac:dyDescent="0.25">
      <c r="A107" s="220" t="s">
        <v>55</v>
      </c>
      <c r="B107" s="221"/>
      <c r="C107" s="224" t="s">
        <v>94</v>
      </c>
      <c r="D107" s="225"/>
    </row>
    <row r="108" spans="1:4" ht="16" thickBot="1" x14ac:dyDescent="0.25">
      <c r="A108" s="228" t="s">
        <v>88</v>
      </c>
      <c r="B108" s="229"/>
      <c r="C108" s="228" t="s">
        <v>93</v>
      </c>
      <c r="D108" s="229"/>
    </row>
    <row r="109" spans="1:4" ht="16.5" customHeight="1" thickBot="1" x14ac:dyDescent="0.25">
      <c r="A109" s="228" t="s">
        <v>79</v>
      </c>
      <c r="B109" s="229"/>
      <c r="C109" s="228" t="s">
        <v>92</v>
      </c>
      <c r="D109" s="229"/>
    </row>
    <row r="110" spans="1:4" ht="15.75" customHeight="1" thickBot="1" x14ac:dyDescent="0.25">
      <c r="A110" s="228" t="s">
        <v>44</v>
      </c>
      <c r="B110" s="229"/>
      <c r="C110" s="228" t="s">
        <v>91</v>
      </c>
      <c r="D110" s="229"/>
    </row>
    <row r="111" spans="1:4" ht="16" thickBot="1" x14ac:dyDescent="0.25">
      <c r="A111" s="228" t="s">
        <v>42</v>
      </c>
      <c r="B111" s="229"/>
      <c r="C111" s="228" t="s">
        <v>41</v>
      </c>
      <c r="D111" s="229"/>
    </row>
    <row r="112" spans="1:4" ht="16" thickBot="1" x14ac:dyDescent="0.25">
      <c r="A112" s="209" t="s">
        <v>40</v>
      </c>
      <c r="B112" s="94">
        <v>1</v>
      </c>
      <c r="C112" s="105" t="s">
        <v>86</v>
      </c>
      <c r="D112" s="92">
        <v>0</v>
      </c>
    </row>
    <row r="113" spans="1:4" ht="15.75" customHeight="1" thickBot="1" x14ac:dyDescent="0.25">
      <c r="A113" s="210"/>
      <c r="B113" s="94">
        <v>2</v>
      </c>
      <c r="C113" s="105" t="s">
        <v>90</v>
      </c>
      <c r="D113" s="92">
        <v>0</v>
      </c>
    </row>
    <row r="114" spans="1:4" ht="16" thickBot="1" x14ac:dyDescent="0.25">
      <c r="A114" s="211"/>
      <c r="B114" s="94"/>
      <c r="C114" s="93" t="s">
        <v>37</v>
      </c>
      <c r="D114" s="92">
        <v>0</v>
      </c>
    </row>
    <row r="115" spans="1:4" ht="16" thickBot="1" x14ac:dyDescent="0.25">
      <c r="A115" s="212"/>
      <c r="B115" s="213"/>
      <c r="C115" s="91" t="s">
        <v>36</v>
      </c>
      <c r="D115" s="90">
        <f>((D112+D113)/2)+D114</f>
        <v>0</v>
      </c>
    </row>
    <row r="116" spans="1:4" ht="16" thickBot="1" x14ac:dyDescent="0.25">
      <c r="A116" s="103"/>
      <c r="B116" s="104"/>
      <c r="C116" s="103"/>
      <c r="D116" s="103"/>
    </row>
    <row r="117" spans="1:4" ht="30" customHeight="1" thickBot="1" x14ac:dyDescent="0.25">
      <c r="A117" s="214" t="s">
        <v>59</v>
      </c>
      <c r="B117" s="215"/>
      <c r="C117" s="102" t="s">
        <v>89</v>
      </c>
      <c r="D117" s="101"/>
    </row>
    <row r="118" spans="1:4" ht="16" thickBot="1" x14ac:dyDescent="0.25">
      <c r="A118" s="216" t="s">
        <v>57</v>
      </c>
      <c r="B118" s="217"/>
      <c r="C118" s="218" t="s">
        <v>56</v>
      </c>
      <c r="D118" s="219"/>
    </row>
    <row r="119" spans="1:4" x14ac:dyDescent="0.2">
      <c r="A119" s="220" t="s">
        <v>55</v>
      </c>
      <c r="B119" s="221"/>
      <c r="C119" s="224" t="s">
        <v>84</v>
      </c>
      <c r="D119" s="225"/>
    </row>
    <row r="120" spans="1:4" ht="16" thickBot="1" x14ac:dyDescent="0.25">
      <c r="A120" s="222"/>
      <c r="B120" s="223"/>
      <c r="C120" s="226" t="s">
        <v>83</v>
      </c>
      <c r="D120" s="227"/>
    </row>
    <row r="121" spans="1:4" ht="16" thickBot="1" x14ac:dyDescent="0.25">
      <c r="A121" s="228" t="s">
        <v>88</v>
      </c>
      <c r="B121" s="229"/>
      <c r="C121" s="228" t="s">
        <v>80</v>
      </c>
      <c r="D121" s="229"/>
    </row>
    <row r="122" spans="1:4" ht="16.5" customHeight="1" thickBot="1" x14ac:dyDescent="0.25">
      <c r="A122" s="228" t="s">
        <v>79</v>
      </c>
      <c r="B122" s="229"/>
      <c r="C122" s="228" t="s">
        <v>45</v>
      </c>
      <c r="D122" s="229"/>
    </row>
    <row r="123" spans="1:4" ht="15.75" customHeight="1" thickBot="1" x14ac:dyDescent="0.25">
      <c r="A123" s="228" t="s">
        <v>44</v>
      </c>
      <c r="B123" s="229"/>
      <c r="C123" s="228" t="s">
        <v>87</v>
      </c>
      <c r="D123" s="229"/>
    </row>
    <row r="124" spans="1:4" ht="16" thickBot="1" x14ac:dyDescent="0.25">
      <c r="A124" s="228" t="s">
        <v>42</v>
      </c>
      <c r="B124" s="229"/>
      <c r="C124" s="228" t="s">
        <v>41</v>
      </c>
      <c r="D124" s="229"/>
    </row>
    <row r="125" spans="1:4" ht="16" thickBot="1" x14ac:dyDescent="0.25">
      <c r="A125" s="209" t="s">
        <v>40</v>
      </c>
      <c r="B125" s="94">
        <v>1</v>
      </c>
      <c r="C125" s="105" t="s">
        <v>86</v>
      </c>
      <c r="D125" s="92">
        <v>0</v>
      </c>
    </row>
    <row r="126" spans="1:4" ht="15.75" customHeight="1" thickBot="1" x14ac:dyDescent="0.25">
      <c r="A126" s="210"/>
      <c r="B126" s="94">
        <v>2</v>
      </c>
      <c r="C126" s="105" t="s">
        <v>70</v>
      </c>
      <c r="D126" s="92">
        <v>0</v>
      </c>
    </row>
    <row r="127" spans="1:4" ht="16" thickBot="1" x14ac:dyDescent="0.25">
      <c r="A127" s="211"/>
      <c r="B127" s="94"/>
      <c r="C127" s="93" t="s">
        <v>37</v>
      </c>
      <c r="D127" s="92">
        <v>0</v>
      </c>
    </row>
    <row r="128" spans="1:4" ht="16" thickBot="1" x14ac:dyDescent="0.25">
      <c r="A128" s="212"/>
      <c r="B128" s="213"/>
      <c r="C128" s="91" t="s">
        <v>68</v>
      </c>
      <c r="D128" s="90">
        <f>D125+D126+D127</f>
        <v>0</v>
      </c>
    </row>
    <row r="129" spans="1:4" ht="16" thickBot="1" x14ac:dyDescent="0.25">
      <c r="A129" s="103"/>
      <c r="B129" s="104"/>
      <c r="C129" s="103"/>
      <c r="D129" s="103"/>
    </row>
    <row r="130" spans="1:4" ht="30" customHeight="1" thickBot="1" x14ac:dyDescent="0.25">
      <c r="A130" s="214" t="s">
        <v>59</v>
      </c>
      <c r="B130" s="215"/>
      <c r="C130" s="102" t="s">
        <v>85</v>
      </c>
      <c r="D130" s="101"/>
    </row>
    <row r="131" spans="1:4" ht="16" thickBot="1" x14ac:dyDescent="0.25">
      <c r="A131" s="216" t="s">
        <v>57</v>
      </c>
      <c r="B131" s="217"/>
      <c r="C131" s="218" t="s">
        <v>56</v>
      </c>
      <c r="D131" s="219"/>
    </row>
    <row r="132" spans="1:4" x14ac:dyDescent="0.2">
      <c r="A132" s="220" t="s">
        <v>55</v>
      </c>
      <c r="B132" s="221"/>
      <c r="C132" s="224" t="s">
        <v>84</v>
      </c>
      <c r="D132" s="225"/>
    </row>
    <row r="133" spans="1:4" ht="16" thickBot="1" x14ac:dyDescent="0.25">
      <c r="A133" s="222"/>
      <c r="B133" s="223"/>
      <c r="C133" s="226" t="s">
        <v>83</v>
      </c>
      <c r="D133" s="227"/>
    </row>
    <row r="134" spans="1:4" ht="17" thickBot="1" x14ac:dyDescent="0.25">
      <c r="A134" s="100" t="s">
        <v>52</v>
      </c>
      <c r="B134" s="99"/>
      <c r="C134" s="98" t="s">
        <v>82</v>
      </c>
      <c r="D134" s="97"/>
    </row>
    <row r="135" spans="1:4" ht="16" thickBot="1" x14ac:dyDescent="0.25">
      <c r="A135" s="228" t="s">
        <v>50</v>
      </c>
      <c r="B135" s="229"/>
      <c r="C135" s="228" t="s">
        <v>81</v>
      </c>
      <c r="D135" s="229"/>
    </row>
    <row r="136" spans="1:4" ht="16" thickBot="1" x14ac:dyDescent="0.25">
      <c r="A136" s="96" t="s">
        <v>48</v>
      </c>
      <c r="B136" s="95"/>
      <c r="C136" s="96" t="s">
        <v>80</v>
      </c>
      <c r="D136" s="95"/>
    </row>
    <row r="137" spans="1:4" ht="16.5" customHeight="1" thickBot="1" x14ac:dyDescent="0.25">
      <c r="A137" s="228" t="s">
        <v>79</v>
      </c>
      <c r="B137" s="229"/>
      <c r="C137" s="228" t="s">
        <v>45</v>
      </c>
      <c r="D137" s="229"/>
    </row>
    <row r="138" spans="1:4" ht="15.75" customHeight="1" thickBot="1" x14ac:dyDescent="0.25">
      <c r="A138" s="228" t="s">
        <v>44</v>
      </c>
      <c r="B138" s="229"/>
      <c r="C138" s="228" t="s">
        <v>62</v>
      </c>
      <c r="D138" s="229"/>
    </row>
    <row r="139" spans="1:4" ht="16" thickBot="1" x14ac:dyDescent="0.25">
      <c r="A139" s="228" t="s">
        <v>42</v>
      </c>
      <c r="B139" s="229"/>
      <c r="C139" s="228" t="s">
        <v>41</v>
      </c>
      <c r="D139" s="229"/>
    </row>
    <row r="140" spans="1:4" ht="16" thickBot="1" x14ac:dyDescent="0.25">
      <c r="A140" s="209" t="s">
        <v>40</v>
      </c>
      <c r="B140" s="94">
        <v>1</v>
      </c>
      <c r="C140" s="93" t="s">
        <v>61</v>
      </c>
      <c r="D140" s="92">
        <v>0</v>
      </c>
    </row>
    <row r="141" spans="1:4" ht="15.75" customHeight="1" thickBot="1" x14ac:dyDescent="0.25">
      <c r="A141" s="210"/>
      <c r="B141" s="94">
        <v>2</v>
      </c>
      <c r="C141" s="93" t="s">
        <v>60</v>
      </c>
      <c r="D141" s="92">
        <v>0</v>
      </c>
    </row>
    <row r="142" spans="1:4" ht="16" thickBot="1" x14ac:dyDescent="0.25">
      <c r="A142" s="211"/>
      <c r="B142" s="94"/>
      <c r="C142" s="93" t="s">
        <v>37</v>
      </c>
      <c r="D142" s="92">
        <v>0</v>
      </c>
    </row>
    <row r="143" spans="1:4" ht="16" thickBot="1" x14ac:dyDescent="0.25">
      <c r="A143" s="212"/>
      <c r="B143" s="213"/>
      <c r="C143" s="91" t="s">
        <v>36</v>
      </c>
      <c r="D143" s="90">
        <f>((D140+D141)/2)+D142</f>
        <v>0</v>
      </c>
    </row>
    <row r="144" spans="1:4" ht="16" thickBot="1" x14ac:dyDescent="0.25">
      <c r="A144" s="103"/>
      <c r="B144" s="104"/>
      <c r="C144" s="103"/>
      <c r="D144" s="103"/>
    </row>
    <row r="145" spans="1:4" ht="30" customHeight="1" thickBot="1" x14ac:dyDescent="0.25">
      <c r="A145" s="214" t="s">
        <v>59</v>
      </c>
      <c r="B145" s="215"/>
      <c r="C145" s="102" t="s">
        <v>78</v>
      </c>
      <c r="D145" s="101"/>
    </row>
    <row r="146" spans="1:4" ht="16" thickBot="1" x14ac:dyDescent="0.25">
      <c r="A146" s="216" t="s">
        <v>57</v>
      </c>
      <c r="B146" s="217"/>
      <c r="C146" s="218" t="s">
        <v>56</v>
      </c>
      <c r="D146" s="219"/>
    </row>
    <row r="147" spans="1:4" x14ac:dyDescent="0.2">
      <c r="A147" s="220" t="s">
        <v>55</v>
      </c>
      <c r="B147" s="221"/>
      <c r="C147" s="224" t="s">
        <v>77</v>
      </c>
      <c r="D147" s="225"/>
    </row>
    <row r="148" spans="1:4" ht="16" thickBot="1" x14ac:dyDescent="0.25">
      <c r="A148" s="222"/>
      <c r="B148" s="223"/>
      <c r="C148" s="226" t="s">
        <v>65</v>
      </c>
      <c r="D148" s="227"/>
    </row>
    <row r="149" spans="1:4" ht="17" thickBot="1" x14ac:dyDescent="0.25">
      <c r="A149" s="100" t="s">
        <v>52</v>
      </c>
      <c r="B149" s="99"/>
      <c r="C149" s="98" t="s">
        <v>76</v>
      </c>
      <c r="D149" s="97"/>
    </row>
    <row r="150" spans="1:4" ht="16" thickBot="1" x14ac:dyDescent="0.25">
      <c r="A150" s="228" t="s">
        <v>50</v>
      </c>
      <c r="B150" s="229"/>
      <c r="C150" s="228" t="s">
        <v>75</v>
      </c>
      <c r="D150" s="229"/>
    </row>
    <row r="151" spans="1:4" ht="16" thickBot="1" x14ac:dyDescent="0.25">
      <c r="A151" s="96" t="s">
        <v>48</v>
      </c>
      <c r="B151" s="95"/>
      <c r="C151" s="96" t="s">
        <v>63</v>
      </c>
      <c r="D151" s="95"/>
    </row>
    <row r="152" spans="1:4" ht="16.5" customHeight="1" thickBot="1" x14ac:dyDescent="0.25">
      <c r="A152" s="228" t="s">
        <v>46</v>
      </c>
      <c r="B152" s="229"/>
      <c r="C152" s="228" t="s">
        <v>74</v>
      </c>
      <c r="D152" s="229"/>
    </row>
    <row r="153" spans="1:4" ht="16.5" customHeight="1" thickBot="1" x14ac:dyDescent="0.25">
      <c r="A153" s="96" t="s">
        <v>73</v>
      </c>
      <c r="B153" s="95"/>
      <c r="C153" s="96" t="s">
        <v>72</v>
      </c>
      <c r="D153" s="95"/>
    </row>
    <row r="154" spans="1:4" ht="15.75" customHeight="1" thickBot="1" x14ac:dyDescent="0.25">
      <c r="A154" s="228" t="s">
        <v>44</v>
      </c>
      <c r="B154" s="229"/>
      <c r="C154" s="228" t="s">
        <v>62</v>
      </c>
      <c r="D154" s="229"/>
    </row>
    <row r="155" spans="1:4" ht="16" thickBot="1" x14ac:dyDescent="0.25">
      <c r="A155" s="228" t="s">
        <v>42</v>
      </c>
      <c r="B155" s="229"/>
      <c r="C155" s="228" t="s">
        <v>71</v>
      </c>
      <c r="D155" s="229"/>
    </row>
    <row r="156" spans="1:4" ht="16" thickBot="1" x14ac:dyDescent="0.25">
      <c r="A156" s="209" t="s">
        <v>40</v>
      </c>
      <c r="B156" s="94">
        <v>1</v>
      </c>
      <c r="C156" s="93" t="s">
        <v>60</v>
      </c>
      <c r="D156" s="92">
        <v>0</v>
      </c>
    </row>
    <row r="157" spans="1:4" ht="15.75" customHeight="1" thickBot="1" x14ac:dyDescent="0.25">
      <c r="A157" s="210"/>
      <c r="B157" s="94">
        <v>2</v>
      </c>
      <c r="C157" s="93" t="s">
        <v>70</v>
      </c>
      <c r="D157" s="92">
        <v>0</v>
      </c>
    </row>
    <row r="158" spans="1:4" ht="16" thickBot="1" x14ac:dyDescent="0.25">
      <c r="A158" s="211"/>
      <c r="B158" s="94"/>
      <c r="C158" s="93" t="s">
        <v>69</v>
      </c>
      <c r="D158" s="92">
        <v>0</v>
      </c>
    </row>
    <row r="159" spans="1:4" ht="16" thickBot="1" x14ac:dyDescent="0.25">
      <c r="A159" s="212"/>
      <c r="B159" s="213"/>
      <c r="C159" s="91" t="s">
        <v>68</v>
      </c>
      <c r="D159" s="90">
        <f>D156+D157+D158</f>
        <v>0</v>
      </c>
    </row>
    <row r="160" spans="1:4" ht="16" thickBot="1" x14ac:dyDescent="0.25">
      <c r="A160" s="103"/>
      <c r="B160" s="104"/>
      <c r="C160" s="103"/>
      <c r="D160" s="103"/>
    </row>
    <row r="161" spans="1:4" ht="30" customHeight="1" thickBot="1" x14ac:dyDescent="0.25">
      <c r="A161" s="214" t="s">
        <v>59</v>
      </c>
      <c r="B161" s="215"/>
      <c r="C161" s="102" t="s">
        <v>67</v>
      </c>
      <c r="D161" s="101"/>
    </row>
    <row r="162" spans="1:4" ht="16" thickBot="1" x14ac:dyDescent="0.25">
      <c r="A162" s="216" t="s">
        <v>57</v>
      </c>
      <c r="B162" s="217"/>
      <c r="C162" s="218" t="s">
        <v>56</v>
      </c>
      <c r="D162" s="219"/>
    </row>
    <row r="163" spans="1:4" x14ac:dyDescent="0.2">
      <c r="A163" s="220" t="s">
        <v>55</v>
      </c>
      <c r="B163" s="221"/>
      <c r="C163" s="224" t="s">
        <v>66</v>
      </c>
      <c r="D163" s="225"/>
    </row>
    <row r="164" spans="1:4" ht="16" thickBot="1" x14ac:dyDescent="0.25">
      <c r="A164" s="222"/>
      <c r="B164" s="223"/>
      <c r="C164" s="226" t="s">
        <v>65</v>
      </c>
      <c r="D164" s="227"/>
    </row>
    <row r="165" spans="1:4" ht="17" thickBot="1" x14ac:dyDescent="0.25">
      <c r="A165" s="100" t="s">
        <v>52</v>
      </c>
      <c r="B165" s="99"/>
      <c r="C165" s="98" t="s">
        <v>64</v>
      </c>
      <c r="D165" s="97"/>
    </row>
    <row r="166" spans="1:4" ht="16" thickBot="1" x14ac:dyDescent="0.25">
      <c r="A166" s="228" t="s">
        <v>50</v>
      </c>
      <c r="B166" s="229"/>
      <c r="C166" s="228" t="s">
        <v>49</v>
      </c>
      <c r="D166" s="229"/>
    </row>
    <row r="167" spans="1:4" ht="16" thickBot="1" x14ac:dyDescent="0.25">
      <c r="A167" s="96" t="s">
        <v>48</v>
      </c>
      <c r="B167" s="95"/>
      <c r="C167" s="96" t="s">
        <v>63</v>
      </c>
      <c r="D167" s="95"/>
    </row>
    <row r="168" spans="1:4" ht="16.5" customHeight="1" thickBot="1" x14ac:dyDescent="0.25">
      <c r="A168" s="228" t="s">
        <v>46</v>
      </c>
      <c r="B168" s="229"/>
      <c r="C168" s="228" t="s">
        <v>45</v>
      </c>
      <c r="D168" s="229"/>
    </row>
    <row r="169" spans="1:4" ht="15.75" customHeight="1" thickBot="1" x14ac:dyDescent="0.25">
      <c r="A169" s="228" t="s">
        <v>44</v>
      </c>
      <c r="B169" s="229"/>
      <c r="C169" s="228" t="s">
        <v>62</v>
      </c>
      <c r="D169" s="229"/>
    </row>
    <row r="170" spans="1:4" ht="16" thickBot="1" x14ac:dyDescent="0.25">
      <c r="A170" s="228" t="s">
        <v>42</v>
      </c>
      <c r="B170" s="229"/>
      <c r="C170" s="228" t="s">
        <v>41</v>
      </c>
      <c r="D170" s="229"/>
    </row>
    <row r="171" spans="1:4" ht="16" thickBot="1" x14ac:dyDescent="0.25">
      <c r="A171" s="209" t="s">
        <v>40</v>
      </c>
      <c r="B171" s="94">
        <v>1</v>
      </c>
      <c r="C171" s="93" t="s">
        <v>61</v>
      </c>
      <c r="D171" s="92">
        <v>0</v>
      </c>
    </row>
    <row r="172" spans="1:4" ht="15.75" customHeight="1" thickBot="1" x14ac:dyDescent="0.25">
      <c r="A172" s="210"/>
      <c r="B172" s="94">
        <v>2</v>
      </c>
      <c r="C172" s="93" t="s">
        <v>60</v>
      </c>
      <c r="D172" s="92">
        <v>0</v>
      </c>
    </row>
    <row r="173" spans="1:4" ht="16" thickBot="1" x14ac:dyDescent="0.25">
      <c r="A173" s="211"/>
      <c r="B173" s="94"/>
      <c r="C173" s="93" t="s">
        <v>37</v>
      </c>
      <c r="D173" s="92">
        <v>0</v>
      </c>
    </row>
    <row r="174" spans="1:4" ht="16" thickBot="1" x14ac:dyDescent="0.25">
      <c r="A174" s="212"/>
      <c r="B174" s="213"/>
      <c r="C174" s="91" t="s">
        <v>36</v>
      </c>
      <c r="D174" s="90">
        <f>((D171+D172)/2)+D173</f>
        <v>0</v>
      </c>
    </row>
    <row r="175" spans="1:4" ht="16" thickBot="1" x14ac:dyDescent="0.25">
      <c r="A175" s="103"/>
      <c r="B175" s="104"/>
      <c r="C175" s="103"/>
      <c r="D175" s="103"/>
    </row>
    <row r="176" spans="1:4" ht="30" customHeight="1" thickBot="1" x14ac:dyDescent="0.25">
      <c r="A176" s="214" t="s">
        <v>59</v>
      </c>
      <c r="B176" s="215"/>
      <c r="C176" s="102" t="s">
        <v>58</v>
      </c>
      <c r="D176" s="101"/>
    </row>
    <row r="177" spans="1:15" ht="16" thickBot="1" x14ac:dyDescent="0.25">
      <c r="A177" s="216" t="s">
        <v>57</v>
      </c>
      <c r="B177" s="217"/>
      <c r="C177" s="218" t="s">
        <v>56</v>
      </c>
      <c r="D177" s="219"/>
    </row>
    <row r="178" spans="1:15" x14ac:dyDescent="0.2">
      <c r="A178" s="220" t="s">
        <v>55</v>
      </c>
      <c r="B178" s="221"/>
      <c r="C178" s="224" t="s">
        <v>54</v>
      </c>
      <c r="D178" s="225"/>
    </row>
    <row r="179" spans="1:15" ht="16" thickBot="1" x14ac:dyDescent="0.25">
      <c r="A179" s="222"/>
      <c r="B179" s="223"/>
      <c r="C179" s="226" t="s">
        <v>53</v>
      </c>
      <c r="D179" s="227"/>
    </row>
    <row r="180" spans="1:15" ht="17" thickBot="1" x14ac:dyDescent="0.25">
      <c r="A180" s="100" t="s">
        <v>52</v>
      </c>
      <c r="B180" s="99"/>
      <c r="C180" s="98" t="s">
        <v>51</v>
      </c>
      <c r="D180" s="97"/>
    </row>
    <row r="181" spans="1:15" ht="16" thickBot="1" x14ac:dyDescent="0.25">
      <c r="A181" s="228" t="s">
        <v>50</v>
      </c>
      <c r="B181" s="229"/>
      <c r="C181" s="228" t="s">
        <v>49</v>
      </c>
      <c r="D181" s="229"/>
    </row>
    <row r="182" spans="1:15" ht="16" thickBot="1" x14ac:dyDescent="0.25">
      <c r="A182" s="96" t="s">
        <v>48</v>
      </c>
      <c r="B182" s="95"/>
      <c r="C182" s="96" t="s">
        <v>47</v>
      </c>
      <c r="D182" s="95"/>
    </row>
    <row r="183" spans="1:15" ht="16.5" customHeight="1" thickBot="1" x14ac:dyDescent="0.25">
      <c r="A183" s="228" t="s">
        <v>46</v>
      </c>
      <c r="B183" s="229"/>
      <c r="C183" s="228" t="s">
        <v>45</v>
      </c>
      <c r="D183" s="229"/>
    </row>
    <row r="184" spans="1:15" ht="15.75" customHeight="1" thickBot="1" x14ac:dyDescent="0.25">
      <c r="A184" s="228" t="s">
        <v>44</v>
      </c>
      <c r="B184" s="229"/>
      <c r="C184" s="228" t="s">
        <v>43</v>
      </c>
      <c r="D184" s="229"/>
    </row>
    <row r="185" spans="1:15" ht="16" thickBot="1" x14ac:dyDescent="0.25">
      <c r="A185" s="228" t="s">
        <v>42</v>
      </c>
      <c r="B185" s="229"/>
      <c r="C185" s="228" t="s">
        <v>41</v>
      </c>
      <c r="D185" s="229"/>
    </row>
    <row r="186" spans="1:15" ht="16" thickBot="1" x14ac:dyDescent="0.25">
      <c r="A186" s="209" t="s">
        <v>40</v>
      </c>
      <c r="B186" s="94">
        <v>1</v>
      </c>
      <c r="C186" s="93" t="s">
        <v>39</v>
      </c>
      <c r="D186" s="92">
        <v>0</v>
      </c>
    </row>
    <row r="187" spans="1:15" ht="15.75" customHeight="1" thickBot="1" x14ac:dyDescent="0.25">
      <c r="A187" s="210"/>
      <c r="B187" s="94">
        <v>2</v>
      </c>
      <c r="C187" s="93" t="s">
        <v>38</v>
      </c>
      <c r="D187" s="92">
        <v>0</v>
      </c>
    </row>
    <row r="188" spans="1:15" ht="16" thickBot="1" x14ac:dyDescent="0.25">
      <c r="A188" s="211"/>
      <c r="B188" s="94"/>
      <c r="C188" s="93" t="s">
        <v>37</v>
      </c>
      <c r="D188" s="92">
        <v>0</v>
      </c>
    </row>
    <row r="189" spans="1:15" ht="16" thickBot="1" x14ac:dyDescent="0.25">
      <c r="A189" s="212"/>
      <c r="B189" s="213"/>
      <c r="C189" s="91" t="s">
        <v>36</v>
      </c>
      <c r="D189" s="90">
        <f>((D186+D187)/2)+D188</f>
        <v>0</v>
      </c>
    </row>
    <row r="190" spans="1:15" s="2" customFormat="1" ht="14" thickBot="1" x14ac:dyDescent="0.2">
      <c r="D190" s="8"/>
      <c r="E190" s="11"/>
      <c r="F190" s="8"/>
      <c r="G190" s="11"/>
      <c r="H190" s="11"/>
    </row>
    <row r="191" spans="1:15" s="61" customFormat="1" ht="30" customHeight="1" x14ac:dyDescent="0.2">
      <c r="A191" s="83"/>
      <c r="B191" s="84"/>
      <c r="C191" s="85"/>
      <c r="D191" s="86"/>
      <c r="N191" s="9"/>
      <c r="O191" s="9"/>
    </row>
    <row r="192" spans="1:15" s="61" customFormat="1" ht="30" customHeight="1" x14ac:dyDescent="0.2">
      <c r="A192" s="81" t="s">
        <v>135</v>
      </c>
      <c r="B192" s="82"/>
      <c r="C192" s="206">
        <f>D16+D32+D46+D56+D66+D76+D90+D103+D115+D128+D143+D159+D174+D189</f>
        <v>0</v>
      </c>
      <c r="D192" s="207"/>
      <c r="N192" s="9"/>
      <c r="O192" s="9"/>
    </row>
    <row r="193" spans="1:15" s="61" customFormat="1" ht="30" customHeight="1" thickBot="1" x14ac:dyDescent="0.25">
      <c r="A193" s="77"/>
      <c r="B193" s="78"/>
      <c r="C193" s="79"/>
      <c r="D193" s="80"/>
      <c r="N193" s="9"/>
      <c r="O193" s="9"/>
    </row>
  </sheetData>
  <sheetProtection algorithmName="SHA-512" hashValue="JtE6k/cMmBQZhiY+RrFPUebzXBFOkCgDELdrlf0BAOEzigcy2om0nP5pwscEqo/3vFy/+z65J+S9O5psCYqFZg==" saltValue="sjfa2Ge1vN6SS3dykvuIjw==" spinCount="100000" sheet="1" selectLockedCells="1"/>
  <mergeCells count="230">
    <mergeCell ref="A171:A173"/>
    <mergeCell ref="A174:B174"/>
    <mergeCell ref="A159:B159"/>
    <mergeCell ref="A161:B161"/>
    <mergeCell ref="A162:B162"/>
    <mergeCell ref="C162:D162"/>
    <mergeCell ref="A163:B164"/>
    <mergeCell ref="C163:D163"/>
    <mergeCell ref="C164:D164"/>
    <mergeCell ref="A166:B166"/>
    <mergeCell ref="A168:B168"/>
    <mergeCell ref="C168:D168"/>
    <mergeCell ref="A169:B169"/>
    <mergeCell ref="C169:D169"/>
    <mergeCell ref="A170:B170"/>
    <mergeCell ref="C170:D170"/>
    <mergeCell ref="C166:D166"/>
    <mergeCell ref="A150:B150"/>
    <mergeCell ref="C150:D150"/>
    <mergeCell ref="A152:B152"/>
    <mergeCell ref="C152:D152"/>
    <mergeCell ref="A154:B154"/>
    <mergeCell ref="C154:D154"/>
    <mergeCell ref="A155:B155"/>
    <mergeCell ref="C155:D155"/>
    <mergeCell ref="A156:A158"/>
    <mergeCell ref="A147:B148"/>
    <mergeCell ref="C147:D147"/>
    <mergeCell ref="C148:D148"/>
    <mergeCell ref="A132:B133"/>
    <mergeCell ref="C132:D132"/>
    <mergeCell ref="C133:D133"/>
    <mergeCell ref="A135:B135"/>
    <mergeCell ref="C135:D135"/>
    <mergeCell ref="A137:B137"/>
    <mergeCell ref="C137:D137"/>
    <mergeCell ref="A139:B139"/>
    <mergeCell ref="C139:D139"/>
    <mergeCell ref="A143:B143"/>
    <mergeCell ref="A140:A142"/>
    <mergeCell ref="A145:B145"/>
    <mergeCell ref="A146:B146"/>
    <mergeCell ref="C146:D146"/>
    <mergeCell ref="A130:B130"/>
    <mergeCell ref="A131:B131"/>
    <mergeCell ref="C131:D131"/>
    <mergeCell ref="A118:B118"/>
    <mergeCell ref="C118:D118"/>
    <mergeCell ref="C119:D119"/>
    <mergeCell ref="A121:B121"/>
    <mergeCell ref="C121:D121"/>
    <mergeCell ref="A138:B138"/>
    <mergeCell ref="C138:D138"/>
    <mergeCell ref="A124:B124"/>
    <mergeCell ref="C124:D124"/>
    <mergeCell ref="A125:A127"/>
    <mergeCell ref="A128:B128"/>
    <mergeCell ref="A122:B122"/>
    <mergeCell ref="C122:D122"/>
    <mergeCell ref="A123:B123"/>
    <mergeCell ref="C123:D123"/>
    <mergeCell ref="A109:B109"/>
    <mergeCell ref="C109:D109"/>
    <mergeCell ref="A110:B110"/>
    <mergeCell ref="C110:D110"/>
    <mergeCell ref="A111:B111"/>
    <mergeCell ref="C111:D111"/>
    <mergeCell ref="A119:B120"/>
    <mergeCell ref="C120:D120"/>
    <mergeCell ref="A112:A114"/>
    <mergeCell ref="A115:B115"/>
    <mergeCell ref="A117:B117"/>
    <mergeCell ref="A105:B105"/>
    <mergeCell ref="A106:B106"/>
    <mergeCell ref="C106:D106"/>
    <mergeCell ref="A107:B107"/>
    <mergeCell ref="C107:D107"/>
    <mergeCell ref="A108:B108"/>
    <mergeCell ref="C108:D108"/>
    <mergeCell ref="A56:B56"/>
    <mergeCell ref="A63:B63"/>
    <mergeCell ref="C80:D80"/>
    <mergeCell ref="C83:D83"/>
    <mergeCell ref="C60:D60"/>
    <mergeCell ref="A79:B79"/>
    <mergeCell ref="A83:B83"/>
    <mergeCell ref="A80:B81"/>
    <mergeCell ref="A99:B99"/>
    <mergeCell ref="A96:B96"/>
    <mergeCell ref="A97:B97"/>
    <mergeCell ref="A93:B93"/>
    <mergeCell ref="A86:B86"/>
    <mergeCell ref="A85:B85"/>
    <mergeCell ref="C74:D74"/>
    <mergeCell ref="C73:D73"/>
    <mergeCell ref="C71:D71"/>
    <mergeCell ref="C50:D50"/>
    <mergeCell ref="A50:B50"/>
    <mergeCell ref="A60:B60"/>
    <mergeCell ref="A41:B41"/>
    <mergeCell ref="C41:D41"/>
    <mergeCell ref="A42:B42"/>
    <mergeCell ref="A87:A89"/>
    <mergeCell ref="A53:B53"/>
    <mergeCell ref="A54:B54"/>
    <mergeCell ref="A58:B58"/>
    <mergeCell ref="A61:B61"/>
    <mergeCell ref="A43:A45"/>
    <mergeCell ref="A46:B46"/>
    <mergeCell ref="A52:B52"/>
    <mergeCell ref="A51:B51"/>
    <mergeCell ref="C51:D51"/>
    <mergeCell ref="C52:D52"/>
    <mergeCell ref="C84:D84"/>
    <mergeCell ref="C42:D42"/>
    <mergeCell ref="A59:B59"/>
    <mergeCell ref="C81:D81"/>
    <mergeCell ref="A48:B48"/>
    <mergeCell ref="A49:B49"/>
    <mergeCell ref="C49:D49"/>
    <mergeCell ref="C5:D5"/>
    <mergeCell ref="A28:A31"/>
    <mergeCell ref="A12:A15"/>
    <mergeCell ref="A34:B34"/>
    <mergeCell ref="A1:D1"/>
    <mergeCell ref="A7:B7"/>
    <mergeCell ref="C7:D7"/>
    <mergeCell ref="A5:B6"/>
    <mergeCell ref="C6:D6"/>
    <mergeCell ref="A26:B26"/>
    <mergeCell ref="C26:D26"/>
    <mergeCell ref="A27:B27"/>
    <mergeCell ref="C27:D27"/>
    <mergeCell ref="A3:B3"/>
    <mergeCell ref="A4:B4"/>
    <mergeCell ref="C4:D4"/>
    <mergeCell ref="C8:D8"/>
    <mergeCell ref="A8:B8"/>
    <mergeCell ref="A23:B23"/>
    <mergeCell ref="C23:D23"/>
    <mergeCell ref="C24:D24"/>
    <mergeCell ref="C25:D25"/>
    <mergeCell ref="C19:D19"/>
    <mergeCell ref="A20:B21"/>
    <mergeCell ref="A35:B35"/>
    <mergeCell ref="C35:D35"/>
    <mergeCell ref="C36:D36"/>
    <mergeCell ref="A38:B38"/>
    <mergeCell ref="C38:D38"/>
    <mergeCell ref="A9:B9"/>
    <mergeCell ref="C9:D9"/>
    <mergeCell ref="A39:B39"/>
    <mergeCell ref="C39:D39"/>
    <mergeCell ref="A10:B10"/>
    <mergeCell ref="C10:D10"/>
    <mergeCell ref="A11:B11"/>
    <mergeCell ref="C11:D11"/>
    <mergeCell ref="A16:B16"/>
    <mergeCell ref="C20:D20"/>
    <mergeCell ref="C21:D21"/>
    <mergeCell ref="A22:B22"/>
    <mergeCell ref="C22:D22"/>
    <mergeCell ref="A40:B40"/>
    <mergeCell ref="A25:B25"/>
    <mergeCell ref="A32:B32"/>
    <mergeCell ref="A18:B18"/>
    <mergeCell ref="A19:B19"/>
    <mergeCell ref="A36:B37"/>
    <mergeCell ref="C37:D37"/>
    <mergeCell ref="A103:B103"/>
    <mergeCell ref="A98:B98"/>
    <mergeCell ref="A62:B62"/>
    <mergeCell ref="A64:B64"/>
    <mergeCell ref="A95:B95"/>
    <mergeCell ref="A82:B82"/>
    <mergeCell ref="A100:A102"/>
    <mergeCell ref="C72:D72"/>
    <mergeCell ref="A70:B70"/>
    <mergeCell ref="C99:D99"/>
    <mergeCell ref="C94:D94"/>
    <mergeCell ref="C96:D96"/>
    <mergeCell ref="C97:D97"/>
    <mergeCell ref="C98:D98"/>
    <mergeCell ref="C95:D95"/>
    <mergeCell ref="A78:B78"/>
    <mergeCell ref="A73:B73"/>
    <mergeCell ref="C70:D70"/>
    <mergeCell ref="C69:D69"/>
    <mergeCell ref="C61:D61"/>
    <mergeCell ref="A66:B66"/>
    <mergeCell ref="A74:B74"/>
    <mergeCell ref="A71:B71"/>
    <mergeCell ref="A72:B72"/>
    <mergeCell ref="A68:B68"/>
    <mergeCell ref="A69:B69"/>
    <mergeCell ref="C82:D82"/>
    <mergeCell ref="C40:D40"/>
    <mergeCell ref="A184:B184"/>
    <mergeCell ref="C184:D184"/>
    <mergeCell ref="A185:B185"/>
    <mergeCell ref="C185:D185"/>
    <mergeCell ref="A183:B183"/>
    <mergeCell ref="C183:D183"/>
    <mergeCell ref="C59:D59"/>
    <mergeCell ref="C62:D62"/>
    <mergeCell ref="C64:D64"/>
    <mergeCell ref="C93:D93"/>
    <mergeCell ref="A92:B92"/>
    <mergeCell ref="C79:D79"/>
    <mergeCell ref="C63:D63"/>
    <mergeCell ref="A76:B76"/>
    <mergeCell ref="C86:D86"/>
    <mergeCell ref="C85:D85"/>
    <mergeCell ref="A55:B55"/>
    <mergeCell ref="A65:B65"/>
    <mergeCell ref="A75:B75"/>
    <mergeCell ref="A94:B94"/>
    <mergeCell ref="C54:D54"/>
    <mergeCell ref="C53:D53"/>
    <mergeCell ref="C192:D192"/>
    <mergeCell ref="A186:A188"/>
    <mergeCell ref="A189:B189"/>
    <mergeCell ref="A176:B176"/>
    <mergeCell ref="A177:B177"/>
    <mergeCell ref="C177:D177"/>
    <mergeCell ref="A178:B179"/>
    <mergeCell ref="C178:D178"/>
    <mergeCell ref="C179:D179"/>
    <mergeCell ref="A181:B181"/>
    <mergeCell ref="C181:D181"/>
  </mergeCells>
  <pageMargins left="0.7" right="0.7" top="0.75" bottom="0.75" header="0.3" footer="0.3"/>
  <pageSetup paperSize="8" scale="75" orientation="portrait" r:id="rId1"/>
  <rowBreaks count="1" manualBreakCount="1">
    <brk id="90"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3B08-0F3E-D745-B9F9-B992E9ED4A49}">
  <sheetPr>
    <tabColor theme="9" tint="-0.499984740745262"/>
  </sheetPr>
  <dimension ref="A1:O106"/>
  <sheetViews>
    <sheetView showGridLines="0" topLeftCell="A14" zoomScale="120" zoomScaleNormal="120" zoomScalePageLayoutView="93" workbookViewId="0">
      <selection activeCell="C33" sqref="C33"/>
    </sheetView>
  </sheetViews>
  <sheetFormatPr baseColWidth="10" defaultColWidth="9.1640625" defaultRowHeight="13" x14ac:dyDescent="0.2"/>
  <cols>
    <col min="1" max="1" width="115.33203125" style="120" bestFit="1" customWidth="1"/>
    <col min="2" max="2" width="24.1640625" style="121" customWidth="1"/>
    <col min="3" max="3" width="25.1640625" style="120" customWidth="1"/>
    <col min="4" max="4" width="30.6640625" style="120" customWidth="1"/>
    <col min="5" max="5" width="7.6640625" style="120" customWidth="1"/>
    <col min="6" max="7" width="20.6640625" style="120" customWidth="1"/>
    <col min="8" max="8" width="22.6640625" style="120" customWidth="1"/>
    <col min="9" max="9" width="23.1640625" style="120" customWidth="1"/>
    <col min="10" max="10" width="18" style="120" customWidth="1"/>
    <col min="11" max="11" width="20" style="120" customWidth="1"/>
    <col min="12" max="16384" width="9.1640625" style="120"/>
  </cols>
  <sheetData>
    <row r="1" spans="1:9" s="119" customFormat="1" ht="92" customHeight="1" thickBot="1" x14ac:dyDescent="0.25">
      <c r="A1" s="245" t="s">
        <v>151</v>
      </c>
      <c r="B1" s="245"/>
      <c r="C1" s="245"/>
      <c r="D1" s="245"/>
    </row>
    <row r="2" spans="1:9" customFormat="1" ht="53" customHeight="1" thickBot="1" x14ac:dyDescent="0.25">
      <c r="A2" s="251" t="s">
        <v>275</v>
      </c>
      <c r="B2" s="252"/>
      <c r="C2" s="252"/>
      <c r="D2" s="253"/>
    </row>
    <row r="3" spans="1:9" s="163" customFormat="1" ht="28" x14ac:dyDescent="0.2">
      <c r="A3" s="192"/>
      <c r="B3" s="166" t="s">
        <v>150</v>
      </c>
      <c r="C3" s="165" t="s">
        <v>149</v>
      </c>
      <c r="D3" s="164" t="s">
        <v>148</v>
      </c>
    </row>
    <row r="4" spans="1:9" ht="18" customHeight="1" x14ac:dyDescent="0.2">
      <c r="A4" s="167" t="s">
        <v>153</v>
      </c>
      <c r="B4" s="176">
        <v>10000</v>
      </c>
      <c r="C4" s="177">
        <v>0</v>
      </c>
      <c r="D4" s="178">
        <f t="shared" ref="D4:D63" si="0">C4*B4</f>
        <v>0</v>
      </c>
      <c r="E4" s="179" t="s">
        <v>215</v>
      </c>
      <c r="I4" s="180" t="s">
        <v>216</v>
      </c>
    </row>
    <row r="5" spans="1:9" ht="18" customHeight="1" x14ac:dyDescent="0.2">
      <c r="A5" s="168" t="s">
        <v>154</v>
      </c>
      <c r="B5" s="181">
        <v>385000</v>
      </c>
      <c r="C5" s="177">
        <v>0</v>
      </c>
      <c r="D5" s="182">
        <f t="shared" si="0"/>
        <v>0</v>
      </c>
      <c r="E5" s="179" t="s">
        <v>215</v>
      </c>
    </row>
    <row r="6" spans="1:9" ht="18" customHeight="1" x14ac:dyDescent="0.2">
      <c r="A6" s="168" t="s">
        <v>155</v>
      </c>
      <c r="B6" s="181">
        <v>5000</v>
      </c>
      <c r="C6" s="177">
        <v>0</v>
      </c>
      <c r="D6" s="182">
        <f t="shared" si="0"/>
        <v>0</v>
      </c>
      <c r="E6" s="179" t="s">
        <v>215</v>
      </c>
      <c r="I6" s="180" t="s">
        <v>216</v>
      </c>
    </row>
    <row r="7" spans="1:9" ht="18" customHeight="1" x14ac:dyDescent="0.2">
      <c r="A7" s="168" t="s">
        <v>156</v>
      </c>
      <c r="B7" s="181">
        <v>650000</v>
      </c>
      <c r="C7" s="177">
        <v>0</v>
      </c>
      <c r="D7" s="182">
        <f t="shared" si="0"/>
        <v>0</v>
      </c>
      <c r="E7" s="179" t="s">
        <v>215</v>
      </c>
    </row>
    <row r="8" spans="1:9" ht="18" customHeight="1" x14ac:dyDescent="0.2">
      <c r="A8" s="168" t="s">
        <v>209</v>
      </c>
      <c r="B8" s="181">
        <v>150000</v>
      </c>
      <c r="C8" s="177">
        <v>0</v>
      </c>
      <c r="D8" s="182">
        <f t="shared" si="0"/>
        <v>0</v>
      </c>
      <c r="E8" s="179"/>
    </row>
    <row r="9" spans="1:9" ht="18" customHeight="1" x14ac:dyDescent="0.2">
      <c r="A9" s="167" t="s">
        <v>157</v>
      </c>
      <c r="B9" s="181">
        <v>50</v>
      </c>
      <c r="C9" s="177">
        <v>0</v>
      </c>
      <c r="D9" s="182">
        <f>C9*B9</f>
        <v>0</v>
      </c>
      <c r="E9" s="179" t="s">
        <v>215</v>
      </c>
    </row>
    <row r="10" spans="1:9" ht="18" customHeight="1" x14ac:dyDescent="0.2">
      <c r="A10" s="167" t="s">
        <v>158</v>
      </c>
      <c r="B10" s="181">
        <v>50</v>
      </c>
      <c r="C10" s="177">
        <v>0</v>
      </c>
      <c r="D10" s="182">
        <f>C10*B10</f>
        <v>0</v>
      </c>
      <c r="E10" s="179" t="s">
        <v>215</v>
      </c>
    </row>
    <row r="11" spans="1:9" ht="18" customHeight="1" x14ac:dyDescent="0.2">
      <c r="A11" s="167" t="s">
        <v>159</v>
      </c>
      <c r="B11" s="181">
        <v>50</v>
      </c>
      <c r="C11" s="177">
        <v>0</v>
      </c>
      <c r="D11" s="182">
        <f>C11*B11</f>
        <v>0</v>
      </c>
      <c r="E11" s="179" t="s">
        <v>215</v>
      </c>
    </row>
    <row r="12" spans="1:9" ht="18" customHeight="1" x14ac:dyDescent="0.2">
      <c r="A12" s="167" t="s">
        <v>160</v>
      </c>
      <c r="B12" s="181">
        <v>500</v>
      </c>
      <c r="C12" s="177">
        <v>0</v>
      </c>
      <c r="D12" s="182">
        <f t="shared" ref="D12:D13" si="1">C12*B12</f>
        <v>0</v>
      </c>
      <c r="E12" s="179"/>
    </row>
    <row r="13" spans="1:9" ht="18" customHeight="1" x14ac:dyDescent="0.2">
      <c r="A13" s="168" t="s">
        <v>161</v>
      </c>
      <c r="B13" s="181">
        <v>500</v>
      </c>
      <c r="C13" s="177">
        <v>0</v>
      </c>
      <c r="D13" s="182">
        <f t="shared" si="1"/>
        <v>0</v>
      </c>
      <c r="E13" s="179"/>
    </row>
    <row r="14" spans="1:9" ht="18" customHeight="1" x14ac:dyDescent="0.2">
      <c r="A14" s="168" t="s">
        <v>162</v>
      </c>
      <c r="B14" s="181">
        <v>500</v>
      </c>
      <c r="C14" s="177">
        <v>0</v>
      </c>
      <c r="D14" s="182">
        <f t="shared" si="0"/>
        <v>0</v>
      </c>
      <c r="E14" s="179"/>
    </row>
    <row r="15" spans="1:9" ht="18" customHeight="1" x14ac:dyDescent="0.2">
      <c r="A15" s="168" t="s">
        <v>163</v>
      </c>
      <c r="B15" s="181">
        <v>500</v>
      </c>
      <c r="C15" s="177">
        <v>0</v>
      </c>
      <c r="D15" s="182">
        <f t="shared" si="0"/>
        <v>0</v>
      </c>
      <c r="E15" s="179"/>
    </row>
    <row r="16" spans="1:9" ht="18" customHeight="1" x14ac:dyDescent="0.2">
      <c r="A16" s="168" t="s">
        <v>210</v>
      </c>
      <c r="B16" s="181">
        <v>500</v>
      </c>
      <c r="C16" s="177">
        <v>0</v>
      </c>
      <c r="D16" s="182">
        <f t="shared" si="0"/>
        <v>0</v>
      </c>
      <c r="E16" s="179"/>
    </row>
    <row r="17" spans="1:5" ht="18" customHeight="1" x14ac:dyDescent="0.2">
      <c r="A17" s="168" t="s">
        <v>164</v>
      </c>
      <c r="B17" s="181">
        <v>500</v>
      </c>
      <c r="C17" s="177">
        <v>0</v>
      </c>
      <c r="D17" s="182">
        <f t="shared" si="0"/>
        <v>0</v>
      </c>
      <c r="E17" s="179"/>
    </row>
    <row r="18" spans="1:5" ht="18" customHeight="1" x14ac:dyDescent="0.2">
      <c r="A18" s="168" t="s">
        <v>165</v>
      </c>
      <c r="B18" s="181">
        <v>22000</v>
      </c>
      <c r="C18" s="177">
        <v>0</v>
      </c>
      <c r="D18" s="182">
        <f t="shared" si="0"/>
        <v>0</v>
      </c>
      <c r="E18" s="179"/>
    </row>
    <row r="19" spans="1:5" ht="18" customHeight="1" x14ac:dyDescent="0.2">
      <c r="A19" s="168" t="s">
        <v>166</v>
      </c>
      <c r="B19" s="181">
        <v>50</v>
      </c>
      <c r="C19" s="177">
        <v>0</v>
      </c>
      <c r="D19" s="182">
        <f t="shared" si="0"/>
        <v>0</v>
      </c>
      <c r="E19" s="179"/>
    </row>
    <row r="20" spans="1:5" ht="18" customHeight="1" x14ac:dyDescent="0.2">
      <c r="A20" s="168" t="s">
        <v>167</v>
      </c>
      <c r="B20" s="181">
        <v>50</v>
      </c>
      <c r="C20" s="177">
        <v>0</v>
      </c>
      <c r="D20" s="182">
        <f t="shared" si="0"/>
        <v>0</v>
      </c>
      <c r="E20" s="179"/>
    </row>
    <row r="21" spans="1:5" ht="18" customHeight="1" x14ac:dyDescent="0.2">
      <c r="A21" s="168" t="s">
        <v>168</v>
      </c>
      <c r="B21" s="181">
        <v>50</v>
      </c>
      <c r="C21" s="177">
        <v>0</v>
      </c>
      <c r="D21" s="182">
        <f t="shared" si="0"/>
        <v>0</v>
      </c>
      <c r="E21" s="179"/>
    </row>
    <row r="22" spans="1:5" ht="18" customHeight="1" x14ac:dyDescent="0.2">
      <c r="A22" s="168" t="s">
        <v>169</v>
      </c>
      <c r="B22" s="181">
        <v>50</v>
      </c>
      <c r="C22" s="177">
        <v>0</v>
      </c>
      <c r="D22" s="182">
        <f t="shared" si="0"/>
        <v>0</v>
      </c>
      <c r="E22" s="179" t="s">
        <v>217</v>
      </c>
    </row>
    <row r="23" spans="1:5" ht="18" customHeight="1" x14ac:dyDescent="0.2">
      <c r="A23" s="168" t="s">
        <v>170</v>
      </c>
      <c r="B23" s="181">
        <v>50</v>
      </c>
      <c r="C23" s="177">
        <v>0</v>
      </c>
      <c r="D23" s="182">
        <f t="shared" si="0"/>
        <v>0</v>
      </c>
      <c r="E23" s="179" t="s">
        <v>217</v>
      </c>
    </row>
    <row r="24" spans="1:5" ht="18" customHeight="1" x14ac:dyDescent="0.2">
      <c r="A24" s="168" t="s">
        <v>171</v>
      </c>
      <c r="B24" s="181">
        <v>500</v>
      </c>
      <c r="C24" s="177">
        <v>0</v>
      </c>
      <c r="D24" s="182">
        <f t="shared" si="0"/>
        <v>0</v>
      </c>
      <c r="E24" s="179" t="s">
        <v>217</v>
      </c>
    </row>
    <row r="25" spans="1:5" ht="18" customHeight="1" x14ac:dyDescent="0.2">
      <c r="A25" s="168" t="s">
        <v>172</v>
      </c>
      <c r="B25" s="181">
        <v>500</v>
      </c>
      <c r="C25" s="177">
        <v>0</v>
      </c>
      <c r="D25" s="182">
        <f>C25*B25</f>
        <v>0</v>
      </c>
      <c r="E25" s="179"/>
    </row>
    <row r="26" spans="1:5" ht="18" customHeight="1" x14ac:dyDescent="0.2">
      <c r="A26" s="168" t="s">
        <v>211</v>
      </c>
      <c r="B26" s="181">
        <v>500</v>
      </c>
      <c r="C26" s="177">
        <v>0</v>
      </c>
      <c r="D26" s="182">
        <f t="shared" si="0"/>
        <v>0</v>
      </c>
      <c r="E26" s="179"/>
    </row>
    <row r="27" spans="1:5" ht="18" customHeight="1" x14ac:dyDescent="0.2">
      <c r="A27" s="168" t="s">
        <v>212</v>
      </c>
      <c r="B27" s="181">
        <v>500</v>
      </c>
      <c r="C27" s="177">
        <v>0</v>
      </c>
      <c r="D27" s="182">
        <f t="shared" si="0"/>
        <v>0</v>
      </c>
      <c r="E27" s="179"/>
    </row>
    <row r="28" spans="1:5" ht="18" customHeight="1" x14ac:dyDescent="0.2">
      <c r="A28" s="168" t="s">
        <v>213</v>
      </c>
      <c r="B28" s="181">
        <v>500</v>
      </c>
      <c r="C28" s="177">
        <v>0</v>
      </c>
      <c r="D28" s="182">
        <f t="shared" si="0"/>
        <v>0</v>
      </c>
      <c r="E28" s="179"/>
    </row>
    <row r="29" spans="1:5" ht="18" customHeight="1" x14ac:dyDescent="0.2">
      <c r="A29" s="168" t="s">
        <v>277</v>
      </c>
      <c r="B29" s="181">
        <v>500</v>
      </c>
      <c r="C29" s="177">
        <v>0</v>
      </c>
      <c r="D29" s="182">
        <f t="shared" si="0"/>
        <v>0</v>
      </c>
      <c r="E29" s="179"/>
    </row>
    <row r="30" spans="1:5" ht="18" customHeight="1" x14ac:dyDescent="0.2">
      <c r="A30" s="168" t="s">
        <v>278</v>
      </c>
      <c r="B30" s="181">
        <v>500</v>
      </c>
      <c r="C30" s="177">
        <v>0</v>
      </c>
      <c r="D30" s="182">
        <f t="shared" si="0"/>
        <v>0</v>
      </c>
      <c r="E30" s="179"/>
    </row>
    <row r="31" spans="1:5" ht="18" customHeight="1" x14ac:dyDescent="0.2">
      <c r="A31" s="168" t="s">
        <v>279</v>
      </c>
      <c r="B31" s="181">
        <v>500</v>
      </c>
      <c r="C31" s="177">
        <v>0</v>
      </c>
      <c r="D31" s="182">
        <f t="shared" si="0"/>
        <v>0</v>
      </c>
      <c r="E31" s="179"/>
    </row>
    <row r="32" spans="1:5" ht="18" customHeight="1" x14ac:dyDescent="0.2">
      <c r="A32" s="168" t="s">
        <v>173</v>
      </c>
      <c r="B32" s="181">
        <v>500</v>
      </c>
      <c r="C32" s="177">
        <v>0</v>
      </c>
      <c r="D32" s="182">
        <f t="shared" si="0"/>
        <v>0</v>
      </c>
      <c r="E32" s="179"/>
    </row>
    <row r="33" spans="1:5" ht="18" customHeight="1" x14ac:dyDescent="0.2">
      <c r="A33" s="168" t="s">
        <v>174</v>
      </c>
      <c r="B33" s="181">
        <v>500</v>
      </c>
      <c r="C33" s="177">
        <v>0</v>
      </c>
      <c r="D33" s="182">
        <f t="shared" si="0"/>
        <v>0</v>
      </c>
      <c r="E33" s="179"/>
    </row>
    <row r="34" spans="1:5" ht="18" customHeight="1" x14ac:dyDescent="0.2">
      <c r="A34" s="168" t="s">
        <v>175</v>
      </c>
      <c r="B34" s="181">
        <v>500</v>
      </c>
      <c r="C34" s="177">
        <v>0</v>
      </c>
      <c r="D34" s="182">
        <f t="shared" si="0"/>
        <v>0</v>
      </c>
      <c r="E34" s="179"/>
    </row>
    <row r="35" spans="1:5" ht="18" customHeight="1" x14ac:dyDescent="0.2">
      <c r="A35" s="168" t="s">
        <v>176</v>
      </c>
      <c r="B35" s="181">
        <v>500</v>
      </c>
      <c r="C35" s="177">
        <v>0</v>
      </c>
      <c r="D35" s="182">
        <f t="shared" si="0"/>
        <v>0</v>
      </c>
      <c r="E35" s="179"/>
    </row>
    <row r="36" spans="1:5" ht="18" customHeight="1" x14ac:dyDescent="0.2">
      <c r="A36" s="168" t="s">
        <v>147</v>
      </c>
      <c r="B36" s="181">
        <v>20000</v>
      </c>
      <c r="C36" s="177">
        <v>0</v>
      </c>
      <c r="D36" s="182">
        <f t="shared" si="0"/>
        <v>0</v>
      </c>
      <c r="E36" s="179"/>
    </row>
    <row r="37" spans="1:5" ht="18" customHeight="1" x14ac:dyDescent="0.2">
      <c r="A37" s="168" t="s">
        <v>146</v>
      </c>
      <c r="B37" s="181">
        <v>20000</v>
      </c>
      <c r="C37" s="177">
        <v>0</v>
      </c>
      <c r="D37" s="182">
        <f t="shared" si="0"/>
        <v>0</v>
      </c>
      <c r="E37" s="179"/>
    </row>
    <row r="38" spans="1:5" ht="18" customHeight="1" x14ac:dyDescent="0.2">
      <c r="A38" s="168" t="s">
        <v>177</v>
      </c>
      <c r="B38" s="181">
        <v>1000</v>
      </c>
      <c r="C38" s="177">
        <v>0</v>
      </c>
      <c r="D38" s="182">
        <f t="shared" si="0"/>
        <v>0</v>
      </c>
      <c r="E38" s="179"/>
    </row>
    <row r="39" spans="1:5" ht="18" customHeight="1" x14ac:dyDescent="0.2">
      <c r="A39" s="168" t="s">
        <v>218</v>
      </c>
      <c r="B39" s="181">
        <v>500</v>
      </c>
      <c r="C39" s="177">
        <v>0</v>
      </c>
      <c r="D39" s="182">
        <f t="shared" si="0"/>
        <v>0</v>
      </c>
      <c r="E39" s="179"/>
    </row>
    <row r="40" spans="1:5" ht="18" customHeight="1" x14ac:dyDescent="0.2">
      <c r="A40" s="168" t="s">
        <v>219</v>
      </c>
      <c r="B40" s="181">
        <v>10</v>
      </c>
      <c r="C40" s="177">
        <v>0</v>
      </c>
      <c r="D40" s="182">
        <f t="shared" si="0"/>
        <v>0</v>
      </c>
      <c r="E40" s="179"/>
    </row>
    <row r="41" spans="1:5" ht="18" customHeight="1" x14ac:dyDescent="0.2">
      <c r="A41" s="168" t="s">
        <v>220</v>
      </c>
      <c r="B41" s="181">
        <v>500</v>
      </c>
      <c r="C41" s="177">
        <v>0</v>
      </c>
      <c r="D41" s="182">
        <f t="shared" si="0"/>
        <v>0</v>
      </c>
      <c r="E41" s="179"/>
    </row>
    <row r="42" spans="1:5" ht="18" customHeight="1" x14ac:dyDescent="0.2">
      <c r="A42" s="168" t="s">
        <v>178</v>
      </c>
      <c r="B42" s="181">
        <v>500</v>
      </c>
      <c r="C42" s="177">
        <v>0</v>
      </c>
      <c r="D42" s="182">
        <f>C42*B42</f>
        <v>0</v>
      </c>
      <c r="E42" s="179"/>
    </row>
    <row r="43" spans="1:5" ht="18" customHeight="1" x14ac:dyDescent="0.2">
      <c r="A43" s="168" t="s">
        <v>179</v>
      </c>
      <c r="B43" s="181">
        <v>500</v>
      </c>
      <c r="C43" s="177">
        <v>0</v>
      </c>
      <c r="D43" s="182">
        <f t="shared" si="0"/>
        <v>0</v>
      </c>
      <c r="E43" s="179"/>
    </row>
    <row r="44" spans="1:5" ht="18" customHeight="1" x14ac:dyDescent="0.2">
      <c r="A44" s="168" t="s">
        <v>272</v>
      </c>
      <c r="B44" s="181">
        <v>1000</v>
      </c>
      <c r="C44" s="177">
        <v>0</v>
      </c>
      <c r="D44" s="182">
        <f t="shared" si="0"/>
        <v>0</v>
      </c>
      <c r="E44" s="179"/>
    </row>
    <row r="45" spans="1:5" ht="18" customHeight="1" x14ac:dyDescent="0.2">
      <c r="A45" s="168" t="s">
        <v>283</v>
      </c>
      <c r="B45" s="181">
        <v>500</v>
      </c>
      <c r="C45" s="177">
        <v>0</v>
      </c>
      <c r="D45" s="182">
        <f t="shared" si="0"/>
        <v>0</v>
      </c>
      <c r="E45" s="179"/>
    </row>
    <row r="46" spans="1:5" ht="18" customHeight="1" x14ac:dyDescent="0.2">
      <c r="A46" s="168" t="s">
        <v>284</v>
      </c>
      <c r="B46" s="181">
        <v>750</v>
      </c>
      <c r="C46" s="177">
        <v>0</v>
      </c>
      <c r="D46" s="182">
        <f t="shared" si="0"/>
        <v>0</v>
      </c>
      <c r="E46" s="179"/>
    </row>
    <row r="47" spans="1:5" ht="18" customHeight="1" x14ac:dyDescent="0.2">
      <c r="A47" s="168" t="s">
        <v>221</v>
      </c>
      <c r="B47" s="181">
        <v>6000</v>
      </c>
      <c r="C47" s="177">
        <v>0</v>
      </c>
      <c r="D47" s="182">
        <f t="shared" si="0"/>
        <v>0</v>
      </c>
      <c r="E47" s="179"/>
    </row>
    <row r="48" spans="1:5" ht="18" customHeight="1" x14ac:dyDescent="0.2">
      <c r="A48" s="168" t="s">
        <v>222</v>
      </c>
      <c r="B48" s="181">
        <v>500</v>
      </c>
      <c r="C48" s="177">
        <v>0</v>
      </c>
      <c r="D48" s="182">
        <f t="shared" si="0"/>
        <v>0</v>
      </c>
      <c r="E48" s="179"/>
    </row>
    <row r="49" spans="1:5" ht="18" customHeight="1" x14ac:dyDescent="0.2">
      <c r="A49" s="168" t="s">
        <v>223</v>
      </c>
      <c r="B49" s="181">
        <v>3000</v>
      </c>
      <c r="C49" s="177">
        <v>0</v>
      </c>
      <c r="D49" s="182">
        <f t="shared" si="0"/>
        <v>0</v>
      </c>
      <c r="E49" s="179"/>
    </row>
    <row r="50" spans="1:5" ht="18" customHeight="1" x14ac:dyDescent="0.2">
      <c r="A50" s="168" t="s">
        <v>180</v>
      </c>
      <c r="B50" s="181">
        <v>500</v>
      </c>
      <c r="C50" s="177">
        <v>0</v>
      </c>
      <c r="D50" s="182">
        <f t="shared" si="0"/>
        <v>0</v>
      </c>
      <c r="E50" s="179"/>
    </row>
    <row r="51" spans="1:5" ht="18" customHeight="1" x14ac:dyDescent="0.2">
      <c r="A51" s="168" t="s">
        <v>181</v>
      </c>
      <c r="B51" s="181">
        <v>500</v>
      </c>
      <c r="C51" s="177">
        <v>0</v>
      </c>
      <c r="D51" s="182">
        <f>C51*B51</f>
        <v>0</v>
      </c>
      <c r="E51" s="179" t="s">
        <v>226</v>
      </c>
    </row>
    <row r="52" spans="1:5" ht="18" customHeight="1" x14ac:dyDescent="0.2">
      <c r="A52" s="168" t="s">
        <v>182</v>
      </c>
      <c r="B52" s="181">
        <v>500</v>
      </c>
      <c r="C52" s="177">
        <v>0</v>
      </c>
      <c r="D52" s="182">
        <f t="shared" si="0"/>
        <v>0</v>
      </c>
      <c r="E52" s="179" t="s">
        <v>226</v>
      </c>
    </row>
    <row r="53" spans="1:5" ht="18" customHeight="1" x14ac:dyDescent="0.2">
      <c r="A53" s="168" t="s">
        <v>262</v>
      </c>
      <c r="B53" s="181">
        <v>500</v>
      </c>
      <c r="C53" s="177">
        <v>0</v>
      </c>
      <c r="D53" s="182">
        <f t="shared" si="0"/>
        <v>0</v>
      </c>
      <c r="E53" s="179" t="s">
        <v>226</v>
      </c>
    </row>
    <row r="54" spans="1:5" ht="18" customHeight="1" x14ac:dyDescent="0.2">
      <c r="A54" s="168" t="s">
        <v>263</v>
      </c>
      <c r="B54" s="181">
        <v>500</v>
      </c>
      <c r="C54" s="177">
        <v>0</v>
      </c>
      <c r="D54" s="182">
        <f t="shared" si="0"/>
        <v>0</v>
      </c>
      <c r="E54" s="179" t="s">
        <v>226</v>
      </c>
    </row>
    <row r="55" spans="1:5" ht="18" customHeight="1" x14ac:dyDescent="0.2">
      <c r="A55" s="168" t="s">
        <v>264</v>
      </c>
      <c r="B55" s="181">
        <v>500</v>
      </c>
      <c r="C55" s="177">
        <v>0</v>
      </c>
      <c r="D55" s="182">
        <f t="shared" si="0"/>
        <v>0</v>
      </c>
      <c r="E55" s="179" t="s">
        <v>226</v>
      </c>
    </row>
    <row r="56" spans="1:5" ht="18" customHeight="1" x14ac:dyDescent="0.2">
      <c r="A56" s="168" t="s">
        <v>265</v>
      </c>
      <c r="B56" s="181">
        <v>500</v>
      </c>
      <c r="C56" s="177">
        <v>0</v>
      </c>
      <c r="D56" s="182">
        <f t="shared" si="0"/>
        <v>0</v>
      </c>
      <c r="E56" s="179" t="s">
        <v>226</v>
      </c>
    </row>
    <row r="57" spans="1:5" ht="18" customHeight="1" x14ac:dyDescent="0.2">
      <c r="A57" s="168" t="s">
        <v>266</v>
      </c>
      <c r="B57" s="181">
        <v>2500</v>
      </c>
      <c r="C57" s="177">
        <v>0</v>
      </c>
      <c r="D57" s="182">
        <f t="shared" si="0"/>
        <v>0</v>
      </c>
      <c r="E57" s="179" t="s">
        <v>226</v>
      </c>
    </row>
    <row r="58" spans="1:5" ht="18" customHeight="1" x14ac:dyDescent="0.2">
      <c r="A58" s="168" t="s">
        <v>267</v>
      </c>
      <c r="B58" s="181">
        <v>4000</v>
      </c>
      <c r="C58" s="177">
        <v>0</v>
      </c>
      <c r="D58" s="182">
        <f t="shared" si="0"/>
        <v>0</v>
      </c>
      <c r="E58" s="179" t="s">
        <v>226</v>
      </c>
    </row>
    <row r="59" spans="1:5" ht="18" customHeight="1" x14ac:dyDescent="0.2">
      <c r="A59" s="168" t="s">
        <v>224</v>
      </c>
      <c r="B59" s="181">
        <v>500</v>
      </c>
      <c r="C59" s="177">
        <v>0</v>
      </c>
      <c r="D59" s="182">
        <f>C59*B59</f>
        <v>0</v>
      </c>
      <c r="E59" s="179" t="s">
        <v>226</v>
      </c>
    </row>
    <row r="60" spans="1:5" ht="18" customHeight="1" x14ac:dyDescent="0.2">
      <c r="A60" s="168" t="s">
        <v>183</v>
      </c>
      <c r="B60" s="181">
        <v>500</v>
      </c>
      <c r="C60" s="177">
        <v>0</v>
      </c>
      <c r="D60" s="182">
        <f t="shared" si="0"/>
        <v>0</v>
      </c>
      <c r="E60" s="179" t="s">
        <v>226</v>
      </c>
    </row>
    <row r="61" spans="1:5" ht="18" customHeight="1" x14ac:dyDescent="0.2">
      <c r="A61" s="168" t="s">
        <v>184</v>
      </c>
      <c r="B61" s="181">
        <v>500</v>
      </c>
      <c r="C61" s="177">
        <v>0</v>
      </c>
      <c r="D61" s="182">
        <f t="shared" si="0"/>
        <v>0</v>
      </c>
      <c r="E61" s="179" t="s">
        <v>226</v>
      </c>
    </row>
    <row r="62" spans="1:5" ht="18" customHeight="1" x14ac:dyDescent="0.2">
      <c r="A62" s="168" t="s">
        <v>185</v>
      </c>
      <c r="B62" s="181">
        <v>500</v>
      </c>
      <c r="C62" s="177">
        <v>0</v>
      </c>
      <c r="D62" s="182">
        <f t="shared" si="0"/>
        <v>0</v>
      </c>
      <c r="E62" s="179" t="s">
        <v>226</v>
      </c>
    </row>
    <row r="63" spans="1:5" ht="18" customHeight="1" x14ac:dyDescent="0.2">
      <c r="A63" s="168" t="s">
        <v>186</v>
      </c>
      <c r="B63" s="181">
        <v>500</v>
      </c>
      <c r="C63" s="177">
        <v>0</v>
      </c>
      <c r="D63" s="182">
        <f t="shared" si="0"/>
        <v>0</v>
      </c>
      <c r="E63" s="179" t="s">
        <v>226</v>
      </c>
    </row>
    <row r="64" spans="1:5" ht="18" customHeight="1" x14ac:dyDescent="0.2">
      <c r="A64" s="168" t="s">
        <v>187</v>
      </c>
      <c r="B64" s="181">
        <v>200000</v>
      </c>
      <c r="C64" s="177">
        <v>0</v>
      </c>
      <c r="D64" s="182">
        <f t="shared" ref="D64:D94" si="2">C64*B64</f>
        <v>0</v>
      </c>
      <c r="E64" s="179" t="s">
        <v>227</v>
      </c>
    </row>
    <row r="65" spans="1:5" ht="18" customHeight="1" x14ac:dyDescent="0.2">
      <c r="A65" s="168" t="s">
        <v>188</v>
      </c>
      <c r="B65" s="181">
        <v>500</v>
      </c>
      <c r="C65" s="177">
        <v>0</v>
      </c>
      <c r="D65" s="182">
        <f t="shared" si="2"/>
        <v>0</v>
      </c>
      <c r="E65" s="179" t="s">
        <v>227</v>
      </c>
    </row>
    <row r="66" spans="1:5" ht="18" customHeight="1" x14ac:dyDescent="0.2">
      <c r="A66" s="168" t="s">
        <v>189</v>
      </c>
      <c r="B66" s="181">
        <v>500</v>
      </c>
      <c r="C66" s="177">
        <v>0</v>
      </c>
      <c r="D66" s="182">
        <f t="shared" si="2"/>
        <v>0</v>
      </c>
      <c r="E66" s="179" t="s">
        <v>227</v>
      </c>
    </row>
    <row r="67" spans="1:5" ht="18" customHeight="1" x14ac:dyDescent="0.2">
      <c r="A67" s="168" t="s">
        <v>190</v>
      </c>
      <c r="B67" s="181">
        <v>700000</v>
      </c>
      <c r="C67" s="177">
        <v>0</v>
      </c>
      <c r="D67" s="182">
        <f t="shared" si="2"/>
        <v>0</v>
      </c>
      <c r="E67" s="179" t="s">
        <v>227</v>
      </c>
    </row>
    <row r="68" spans="1:5" ht="18" customHeight="1" x14ac:dyDescent="0.2">
      <c r="A68" s="168" t="s">
        <v>270</v>
      </c>
      <c r="B68" s="181">
        <v>100</v>
      </c>
      <c r="C68" s="177">
        <v>0</v>
      </c>
      <c r="D68" s="182">
        <f t="shared" si="2"/>
        <v>0</v>
      </c>
      <c r="E68" s="179" t="s">
        <v>227</v>
      </c>
    </row>
    <row r="69" spans="1:5" ht="18" customHeight="1" x14ac:dyDescent="0.2">
      <c r="A69" s="168" t="s">
        <v>268</v>
      </c>
      <c r="B69" s="181">
        <v>200</v>
      </c>
      <c r="C69" s="177">
        <v>0</v>
      </c>
      <c r="D69" s="182">
        <f t="shared" si="2"/>
        <v>0</v>
      </c>
      <c r="E69" s="179" t="s">
        <v>227</v>
      </c>
    </row>
    <row r="70" spans="1:5" ht="18" customHeight="1" x14ac:dyDescent="0.2">
      <c r="A70" s="168" t="s">
        <v>269</v>
      </c>
      <c r="B70" s="181">
        <v>4400</v>
      </c>
      <c r="C70" s="177">
        <v>0</v>
      </c>
      <c r="D70" s="182">
        <f t="shared" si="2"/>
        <v>0</v>
      </c>
      <c r="E70" s="179" t="s">
        <v>227</v>
      </c>
    </row>
    <row r="71" spans="1:5" ht="18" customHeight="1" x14ac:dyDescent="0.2">
      <c r="A71" s="168" t="s">
        <v>191</v>
      </c>
      <c r="B71" s="181">
        <v>20</v>
      </c>
      <c r="C71" s="177">
        <v>0</v>
      </c>
      <c r="D71" s="182">
        <f t="shared" si="2"/>
        <v>0</v>
      </c>
      <c r="E71" s="179"/>
    </row>
    <row r="72" spans="1:5" ht="18" customHeight="1" x14ac:dyDescent="0.2">
      <c r="A72" s="168" t="s">
        <v>192</v>
      </c>
      <c r="B72" s="181">
        <v>500</v>
      </c>
      <c r="C72" s="177">
        <v>0</v>
      </c>
      <c r="D72" s="182">
        <f>C72*B72</f>
        <v>0</v>
      </c>
      <c r="E72" s="179"/>
    </row>
    <row r="73" spans="1:5" ht="18" customHeight="1" x14ac:dyDescent="0.2">
      <c r="A73" s="168" t="s">
        <v>193</v>
      </c>
      <c r="B73" s="181">
        <v>10</v>
      </c>
      <c r="C73" s="177">
        <v>0</v>
      </c>
      <c r="D73" s="182">
        <f t="shared" si="2"/>
        <v>0</v>
      </c>
      <c r="E73" s="179"/>
    </row>
    <row r="74" spans="1:5" ht="18" customHeight="1" x14ac:dyDescent="0.2">
      <c r="A74" s="168" t="s">
        <v>194</v>
      </c>
      <c r="B74" s="181">
        <v>500</v>
      </c>
      <c r="C74" s="177">
        <v>0</v>
      </c>
      <c r="D74" s="182">
        <f t="shared" si="2"/>
        <v>0</v>
      </c>
      <c r="E74" s="179"/>
    </row>
    <row r="75" spans="1:5" ht="18" customHeight="1" x14ac:dyDescent="0.2">
      <c r="A75" s="168" t="s">
        <v>195</v>
      </c>
      <c r="B75" s="181">
        <v>10</v>
      </c>
      <c r="C75" s="177">
        <v>0</v>
      </c>
      <c r="D75" s="182">
        <f t="shared" si="2"/>
        <v>0</v>
      </c>
      <c r="E75" s="179"/>
    </row>
    <row r="76" spans="1:5" ht="18" customHeight="1" x14ac:dyDescent="0.2">
      <c r="A76" s="168" t="s">
        <v>196</v>
      </c>
      <c r="B76" s="181">
        <v>25</v>
      </c>
      <c r="C76" s="177">
        <v>0</v>
      </c>
      <c r="D76" s="182">
        <f t="shared" si="2"/>
        <v>0</v>
      </c>
      <c r="E76" s="179"/>
    </row>
    <row r="77" spans="1:5" ht="18" customHeight="1" x14ac:dyDescent="0.2">
      <c r="A77" s="168" t="s">
        <v>197</v>
      </c>
      <c r="B77" s="181">
        <v>500</v>
      </c>
      <c r="C77" s="177">
        <v>0</v>
      </c>
      <c r="D77" s="182">
        <f t="shared" si="2"/>
        <v>0</v>
      </c>
      <c r="E77" s="179"/>
    </row>
    <row r="78" spans="1:5" ht="18" customHeight="1" x14ac:dyDescent="0.2">
      <c r="A78" s="168" t="s">
        <v>198</v>
      </c>
      <c r="B78" s="181">
        <v>15</v>
      </c>
      <c r="C78" s="177">
        <v>0</v>
      </c>
      <c r="D78" s="182">
        <f>C78*B78</f>
        <v>0</v>
      </c>
      <c r="E78" s="179"/>
    </row>
    <row r="79" spans="1:5" ht="18" customHeight="1" x14ac:dyDescent="0.2">
      <c r="A79" s="168" t="s">
        <v>199</v>
      </c>
      <c r="B79" s="181">
        <v>10</v>
      </c>
      <c r="C79" s="177">
        <v>0</v>
      </c>
      <c r="D79" s="182">
        <f t="shared" ref="D79" si="3">C79*B79</f>
        <v>0</v>
      </c>
      <c r="E79" s="179"/>
    </row>
    <row r="80" spans="1:5" ht="18" customHeight="1" x14ac:dyDescent="0.2">
      <c r="A80" s="168" t="s">
        <v>200</v>
      </c>
      <c r="B80" s="181">
        <v>500</v>
      </c>
      <c r="C80" s="177">
        <v>0</v>
      </c>
      <c r="D80" s="182">
        <f t="shared" si="2"/>
        <v>0</v>
      </c>
      <c r="E80" s="179"/>
    </row>
    <row r="81" spans="1:5" ht="18" customHeight="1" x14ac:dyDescent="0.2">
      <c r="A81" s="168" t="s">
        <v>201</v>
      </c>
      <c r="B81" s="181">
        <v>5000</v>
      </c>
      <c r="C81" s="177">
        <v>0</v>
      </c>
      <c r="D81" s="182">
        <f t="shared" si="2"/>
        <v>0</v>
      </c>
      <c r="E81" s="179"/>
    </row>
    <row r="82" spans="1:5" ht="18" customHeight="1" x14ac:dyDescent="0.2">
      <c r="A82" s="168" t="s">
        <v>202</v>
      </c>
      <c r="B82" s="181">
        <v>5000</v>
      </c>
      <c r="C82" s="177">
        <v>0</v>
      </c>
      <c r="D82" s="182">
        <f t="shared" si="2"/>
        <v>0</v>
      </c>
      <c r="E82" s="179"/>
    </row>
    <row r="83" spans="1:5" ht="18" customHeight="1" x14ac:dyDescent="0.2">
      <c r="A83" s="168" t="s">
        <v>203</v>
      </c>
      <c r="B83" s="181">
        <v>500</v>
      </c>
      <c r="C83" s="177">
        <v>0</v>
      </c>
      <c r="D83" s="182">
        <f t="shared" si="2"/>
        <v>0</v>
      </c>
      <c r="E83" s="179"/>
    </row>
    <row r="84" spans="1:5" ht="18" customHeight="1" x14ac:dyDescent="0.2">
      <c r="A84" s="168" t="s">
        <v>204</v>
      </c>
      <c r="B84" s="181">
        <v>1000</v>
      </c>
      <c r="C84" s="177">
        <v>0</v>
      </c>
      <c r="D84" s="182">
        <f t="shared" si="2"/>
        <v>0</v>
      </c>
      <c r="E84" s="179"/>
    </row>
    <row r="85" spans="1:5" ht="18" customHeight="1" x14ac:dyDescent="0.2">
      <c r="A85" s="168" t="s">
        <v>205</v>
      </c>
      <c r="B85" s="181">
        <v>500</v>
      </c>
      <c r="C85" s="177">
        <v>0</v>
      </c>
      <c r="D85" s="182">
        <f t="shared" si="2"/>
        <v>0</v>
      </c>
      <c r="E85" s="179"/>
    </row>
    <row r="86" spans="1:5" ht="18" customHeight="1" x14ac:dyDescent="0.2">
      <c r="A86" s="168" t="s">
        <v>206</v>
      </c>
      <c r="B86" s="181">
        <v>500</v>
      </c>
      <c r="C86" s="177">
        <v>0</v>
      </c>
      <c r="D86" s="182">
        <f t="shared" si="2"/>
        <v>0</v>
      </c>
      <c r="E86" s="179"/>
    </row>
    <row r="87" spans="1:5" ht="18" customHeight="1" x14ac:dyDescent="0.2">
      <c r="A87" s="168" t="s">
        <v>207</v>
      </c>
      <c r="B87" s="181">
        <v>500</v>
      </c>
      <c r="C87" s="177">
        <v>0</v>
      </c>
      <c r="D87" s="182">
        <f t="shared" si="2"/>
        <v>0</v>
      </c>
      <c r="E87" s="179"/>
    </row>
    <row r="88" spans="1:5" ht="18" customHeight="1" x14ac:dyDescent="0.2">
      <c r="A88" s="168" t="s">
        <v>225</v>
      </c>
      <c r="B88" s="181">
        <v>2000</v>
      </c>
      <c r="C88" s="177">
        <v>0</v>
      </c>
      <c r="D88" s="182">
        <f t="shared" si="2"/>
        <v>0</v>
      </c>
      <c r="E88" s="179"/>
    </row>
    <row r="89" spans="1:5" ht="18" customHeight="1" x14ac:dyDescent="0.2">
      <c r="A89" s="168" t="s">
        <v>145</v>
      </c>
      <c r="B89" s="181">
        <v>500</v>
      </c>
      <c r="C89" s="177">
        <v>0</v>
      </c>
      <c r="D89" s="182">
        <f t="shared" si="2"/>
        <v>0</v>
      </c>
      <c r="E89" s="179"/>
    </row>
    <row r="90" spans="1:5" ht="18" customHeight="1" x14ac:dyDescent="0.2">
      <c r="A90" s="168" t="s">
        <v>144</v>
      </c>
      <c r="B90" s="181">
        <v>500</v>
      </c>
      <c r="C90" s="177">
        <v>0</v>
      </c>
      <c r="D90" s="182">
        <f t="shared" si="2"/>
        <v>0</v>
      </c>
      <c r="E90" s="179"/>
    </row>
    <row r="91" spans="1:5" ht="18" customHeight="1" x14ac:dyDescent="0.2">
      <c r="A91" s="168" t="s">
        <v>143</v>
      </c>
      <c r="B91" s="181">
        <v>500</v>
      </c>
      <c r="C91" s="177">
        <v>0</v>
      </c>
      <c r="D91" s="182">
        <f t="shared" si="2"/>
        <v>0</v>
      </c>
      <c r="E91" s="179"/>
    </row>
    <row r="92" spans="1:5" ht="18" customHeight="1" x14ac:dyDescent="0.2">
      <c r="A92" s="168" t="s">
        <v>142</v>
      </c>
      <c r="B92" s="181">
        <v>2000</v>
      </c>
      <c r="C92" s="177">
        <v>0</v>
      </c>
      <c r="D92" s="182">
        <f t="shared" si="2"/>
        <v>0</v>
      </c>
      <c r="E92" s="179"/>
    </row>
    <row r="93" spans="1:5" ht="18" customHeight="1" x14ac:dyDescent="0.2">
      <c r="A93" s="168" t="s">
        <v>141</v>
      </c>
      <c r="B93" s="181">
        <v>2000</v>
      </c>
      <c r="C93" s="177">
        <v>0</v>
      </c>
      <c r="D93" s="182">
        <f t="shared" si="2"/>
        <v>0</v>
      </c>
      <c r="E93" s="179"/>
    </row>
    <row r="94" spans="1:5" ht="18" customHeight="1" thickBot="1" x14ac:dyDescent="0.25">
      <c r="A94" s="168" t="s">
        <v>140</v>
      </c>
      <c r="B94" s="181">
        <v>2000</v>
      </c>
      <c r="C94" s="177">
        <v>0</v>
      </c>
      <c r="D94" s="182">
        <f t="shared" si="2"/>
        <v>0</v>
      </c>
      <c r="E94" s="179"/>
    </row>
    <row r="95" spans="1:5" ht="20" customHeight="1" thickBot="1" x14ac:dyDescent="0.2">
      <c r="A95" s="161" t="s">
        <v>139</v>
      </c>
      <c r="B95" s="160"/>
      <c r="C95" s="159"/>
      <c r="D95" s="158">
        <f>SUM(D4:D94)</f>
        <v>0</v>
      </c>
    </row>
    <row r="96" spans="1:5" ht="20" customHeight="1" thickBot="1" x14ac:dyDescent="0.2">
      <c r="A96" s="157"/>
      <c r="B96" s="156"/>
      <c r="C96" s="155"/>
      <c r="D96" s="154"/>
    </row>
    <row r="97" spans="1:15" s="134" customFormat="1" ht="20" customHeight="1" x14ac:dyDescent="0.2">
      <c r="A97" s="57" t="s">
        <v>32</v>
      </c>
      <c r="B97" s="58"/>
      <c r="C97" s="153"/>
      <c r="D97" s="152"/>
      <c r="N97" s="120"/>
      <c r="O97" s="120"/>
    </row>
    <row r="98" spans="1:15" s="148" customFormat="1" ht="20" customHeight="1" thickBot="1" x14ac:dyDescent="0.25">
      <c r="A98" s="151" t="s">
        <v>214</v>
      </c>
      <c r="B98" s="150">
        <v>10</v>
      </c>
      <c r="C98" s="162">
        <v>0</v>
      </c>
      <c r="D98" s="149">
        <f>C98*B98</f>
        <v>0</v>
      </c>
      <c r="F98" s="134"/>
      <c r="G98" s="134"/>
      <c r="H98" s="120"/>
      <c r="I98" s="120"/>
      <c r="J98" s="120"/>
      <c r="K98" s="120"/>
      <c r="L98" s="120"/>
      <c r="M98" s="120"/>
      <c r="N98" s="120"/>
      <c r="O98" s="120"/>
    </row>
    <row r="99" spans="1:15" s="134" customFormat="1" ht="20" customHeight="1" thickBot="1" x14ac:dyDescent="0.2">
      <c r="A99" s="147" t="s">
        <v>138</v>
      </c>
      <c r="B99" s="146">
        <v>10</v>
      </c>
      <c r="C99" s="145"/>
      <c r="D99" s="144">
        <f>SUM(D98:D98)</f>
        <v>0</v>
      </c>
      <c r="F99" s="133"/>
      <c r="G99" s="133"/>
      <c r="H99" s="132"/>
      <c r="I99" s="132"/>
      <c r="J99" s="132"/>
      <c r="K99" s="132"/>
      <c r="L99" s="132"/>
      <c r="M99" s="132"/>
      <c r="N99" s="123"/>
      <c r="O99" s="123"/>
    </row>
    <row r="100" spans="1:15" s="134" customFormat="1" ht="20" customHeight="1" thickBot="1" x14ac:dyDescent="0.2">
      <c r="A100" s="143" t="s">
        <v>137</v>
      </c>
      <c r="B100" s="142"/>
      <c r="C100" s="141"/>
      <c r="D100" s="140">
        <f>D99*B99</f>
        <v>0</v>
      </c>
      <c r="F100" s="124"/>
      <c r="G100" s="124"/>
      <c r="H100" s="123"/>
      <c r="I100" s="123"/>
      <c r="J100" s="123"/>
      <c r="K100" s="123"/>
      <c r="L100" s="123"/>
      <c r="M100" s="123"/>
      <c r="N100" s="135"/>
      <c r="O100" s="135"/>
    </row>
    <row r="101" spans="1:15" s="134" customFormat="1" ht="20" customHeight="1" thickBot="1" x14ac:dyDescent="0.2">
      <c r="A101" s="139"/>
      <c r="B101" s="138"/>
      <c r="C101" s="137"/>
      <c r="D101" s="136"/>
      <c r="F101" s="124"/>
      <c r="G101" s="124"/>
      <c r="H101" s="135"/>
      <c r="I101" s="135"/>
      <c r="J101" s="135"/>
      <c r="K101" s="135"/>
      <c r="L101" s="135"/>
      <c r="M101" s="135"/>
      <c r="N101" s="123"/>
      <c r="O101" s="123"/>
    </row>
    <row r="102" spans="1:15" s="173" customFormat="1" ht="50" customHeight="1" x14ac:dyDescent="0.2">
      <c r="A102" s="169" t="s">
        <v>152</v>
      </c>
      <c r="B102" s="170"/>
      <c r="C102" s="171"/>
      <c r="D102" s="172">
        <f>D100+D95</f>
        <v>0</v>
      </c>
      <c r="H102" s="174"/>
      <c r="I102" s="174"/>
      <c r="J102" s="174"/>
      <c r="K102" s="174"/>
      <c r="L102" s="174"/>
      <c r="M102" s="174"/>
      <c r="N102" s="175"/>
      <c r="O102" s="175"/>
    </row>
    <row r="103" spans="1:15" s="125" customFormat="1" ht="20" customHeight="1" x14ac:dyDescent="0.2">
      <c r="A103" s="131"/>
      <c r="B103" s="130"/>
      <c r="C103" s="129"/>
      <c r="D103" s="128"/>
      <c r="H103" s="127"/>
      <c r="I103" s="127"/>
      <c r="J103" s="127"/>
      <c r="K103" s="127"/>
      <c r="L103" s="127"/>
      <c r="M103" s="127"/>
      <c r="N103" s="126"/>
      <c r="O103" s="126"/>
    </row>
    <row r="104" spans="1:15" s="122" customFormat="1" ht="33.75" customHeight="1" x14ac:dyDescent="0.2">
      <c r="A104" s="120"/>
      <c r="B104" s="121"/>
      <c r="C104" s="120"/>
      <c r="D104" s="120"/>
      <c r="E104" s="120"/>
      <c r="F104" s="120"/>
    </row>
    <row r="106" spans="1:15" ht="24" customHeight="1" x14ac:dyDescent="0.2"/>
  </sheetData>
  <sheetProtection algorithmName="SHA-512" hashValue="9IVHd6vveD9tR658cFFtrVtg9un6z2XyTIvKdiyVgIpMPpGKHpzFSVsndndm/rcSjyIiC7xK24Fd5PcR2cNCFA==" saltValue="EaceYcvIb9ZePffYviny6w==" spinCount="100000" sheet="1" selectLockedCells="1"/>
  <mergeCells count="2">
    <mergeCell ref="A1:D1"/>
    <mergeCell ref="A2:D2"/>
  </mergeCells>
  <pageMargins left="0.7" right="0.7" top="0.75" bottom="0.75" header="0.3" footer="0.3"/>
  <pageSetup paperSize="8" scale="6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
  <sheetViews>
    <sheetView showGridLines="0" zoomScale="120" zoomScaleNormal="120" zoomScalePageLayoutView="85" workbookViewId="0">
      <selection activeCell="B6" sqref="B6"/>
    </sheetView>
  </sheetViews>
  <sheetFormatPr baseColWidth="10" defaultColWidth="8.6640625" defaultRowHeight="15" x14ac:dyDescent="0.2"/>
  <cols>
    <col min="1" max="1" width="55.33203125" style="40" customWidth="1"/>
    <col min="2" max="2" width="43" style="40" customWidth="1"/>
    <col min="3" max="3" width="3.6640625" style="40" customWidth="1"/>
    <col min="4" max="4" width="54.33203125" style="40" customWidth="1"/>
    <col min="5" max="5" width="47.6640625" style="40" customWidth="1"/>
    <col min="6" max="16384" width="8.6640625" style="40"/>
  </cols>
  <sheetData>
    <row r="1" spans="1:5" ht="25" customHeight="1" thickBot="1" x14ac:dyDescent="0.3">
      <c r="A1" s="197" t="s">
        <v>34</v>
      </c>
      <c r="B1" s="198" t="s">
        <v>285</v>
      </c>
      <c r="C1" s="41"/>
      <c r="D1" s="41"/>
      <c r="E1" s="41"/>
    </row>
    <row r="2" spans="1:5" ht="25" customHeight="1" thickBot="1" x14ac:dyDescent="0.25">
      <c r="A2" s="254"/>
      <c r="B2" s="255"/>
      <c r="C2" s="42"/>
    </row>
    <row r="3" spans="1:5" ht="25" customHeight="1" thickBot="1" x14ac:dyDescent="0.25">
      <c r="A3" s="43" t="str">
        <f>Kantoordrukwerk!A120</f>
        <v>TOTAAL kantoordrukwerk</v>
      </c>
      <c r="B3" s="44">
        <f>Kantoordrukwerk!C120</f>
        <v>0</v>
      </c>
      <c r="C3" s="45"/>
    </row>
    <row r="4" spans="1:5" ht="25" customHeight="1" thickBot="1" x14ac:dyDescent="0.25">
      <c r="A4" s="43" t="str">
        <f>'Promotioneel drukwerk'!A192</f>
        <v>TOTAAL promotioneel drukwerk</v>
      </c>
      <c r="B4" s="44">
        <f>'Promotioneel drukwerk'!C192</f>
        <v>0</v>
      </c>
      <c r="C4" s="45"/>
    </row>
    <row r="5" spans="1:5" ht="25" customHeight="1" thickBot="1" x14ac:dyDescent="0.25">
      <c r="A5" s="43" t="str">
        <f>'Reprografische opdrachten'!A102</f>
        <v>TOTAAL reprografische leveringen</v>
      </c>
      <c r="B5" s="193">
        <f>'Reprografische opdrachten'!D102</f>
        <v>0</v>
      </c>
      <c r="C5" s="45"/>
    </row>
    <row r="6" spans="1:5" ht="25" customHeight="1" thickBot="1" x14ac:dyDescent="0.25">
      <c r="A6" s="194" t="s">
        <v>276</v>
      </c>
      <c r="B6" s="195">
        <v>0</v>
      </c>
      <c r="C6" s="45"/>
    </row>
    <row r="7" spans="1:5" ht="25" customHeight="1" x14ac:dyDescent="0.2">
      <c r="A7" s="196" t="s">
        <v>282</v>
      </c>
      <c r="B7" s="199">
        <v>50</v>
      </c>
      <c r="C7" s="45"/>
    </row>
    <row r="8" spans="1:5" ht="25" customHeight="1" x14ac:dyDescent="0.2">
      <c r="A8" s="87" t="s">
        <v>33</v>
      </c>
      <c r="B8" s="88">
        <f>SUM(B3:B5)+(B6*B7)</f>
        <v>0</v>
      </c>
      <c r="C8" s="46"/>
    </row>
    <row r="9" spans="1:5" ht="20" customHeight="1" x14ac:dyDescent="0.2">
      <c r="A9" s="47"/>
      <c r="B9" s="47"/>
      <c r="C9" s="47"/>
    </row>
    <row r="10" spans="1:5" ht="31.5" customHeight="1" x14ac:dyDescent="0.2">
      <c r="A10" s="48" t="s">
        <v>14</v>
      </c>
      <c r="B10" s="39"/>
      <c r="C10" s="49"/>
    </row>
    <row r="11" spans="1:5" ht="20" customHeight="1" x14ac:dyDescent="0.2">
      <c r="A11" s="49"/>
      <c r="B11" s="49"/>
      <c r="C11" s="49"/>
    </row>
    <row r="12" spans="1:5" ht="20" customHeight="1" x14ac:dyDescent="0.2">
      <c r="A12" s="49"/>
    </row>
    <row r="13" spans="1:5" ht="30.75" customHeight="1" x14ac:dyDescent="0.2">
      <c r="A13" s="49"/>
    </row>
    <row r="14" spans="1:5" ht="20" customHeight="1" x14ac:dyDescent="0.2">
      <c r="C14" s="49"/>
    </row>
    <row r="15" spans="1:5" ht="30.75" customHeight="1" x14ac:dyDescent="0.2">
      <c r="C15" s="49"/>
    </row>
    <row r="16" spans="1:5" ht="20" customHeight="1" x14ac:dyDescent="0.2"/>
  </sheetData>
  <sheetProtection algorithmName="SHA-512" hashValue="rPHEjgNv7kW7B8m6Fz3D4nn9nGBZdzGsP131GJrq1lALOUhWxjCD2vhhlXOkpng2lmuwDuwUNsVYFdBOjjYkaA==" saltValue="pVZbqqqCmhPLaz05QIbWDQ==" spinCount="100000" sheet="1" selectLockedCells="1"/>
  <mergeCells count="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Kantoordrukwerk</vt:lpstr>
      <vt:lpstr>Promotioneel drukwerk</vt:lpstr>
      <vt:lpstr>Reprografische opdrachten</vt:lpstr>
      <vt:lpstr>TOTAAL</vt:lpstr>
      <vt:lpstr>'Promotioneel drukwerk'!Afdrukbereik</vt:lpstr>
      <vt:lpstr>'Reprografische opdrachten'!Afdrukbereik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Bennink</dc:creator>
  <cp:lastModifiedBy>Microsoft Office User</cp:lastModifiedBy>
  <dcterms:created xsi:type="dcterms:W3CDTF">2013-11-12T19:16:15Z</dcterms:created>
  <dcterms:modified xsi:type="dcterms:W3CDTF">2022-06-14T12:18:36Z</dcterms:modified>
</cp:coreProperties>
</file>