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M:\DATA\EXTERN\Gem Bronckhorst\Aanbesteding Catering 2023\Correspondentie\3e Nvi\"/>
    </mc:Choice>
  </mc:AlternateContent>
  <xr:revisionPtr revIDLastSave="0" documentId="13_ncr:1_{D08EA989-F895-4AB8-874F-6E690CBF0D2A}" xr6:coauthVersionLast="47" xr6:coauthVersionMax="47" xr10:uidLastSave="{00000000-0000-0000-0000-000000000000}"/>
  <bookViews>
    <workbookView xWindow="-120" yWindow="-120" windowWidth="30960" windowHeight="16800" activeTab="3" xr2:uid="{00000000-000D-0000-FFFF-FFFF00000000}"/>
  </bookViews>
  <sheets>
    <sheet name="Assortiment" sheetId="6" r:id="rId1"/>
    <sheet name="Aanneemsom restaurant" sheetId="5" r:id="rId2"/>
    <sheet name="Lunchservice" sheetId="7" r:id="rId3"/>
    <sheet name="Totaal catering" sheetId="8" r:id="rId4"/>
  </sheets>
  <definedNames>
    <definedName name="_xlnm.Print_Titles" localSheetId="1">'Aanneemsom restaurant'!$1:$2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8" l="1"/>
  <c r="H185" i="6"/>
  <c r="H181" i="6"/>
  <c r="D7" i="7"/>
  <c r="E7" i="7"/>
  <c r="H180" i="6"/>
  <c r="D6" i="7"/>
  <c r="E6" i="7"/>
  <c r="H179" i="6"/>
  <c r="D5" i="7"/>
  <c r="E5" i="7"/>
  <c r="H219" i="6"/>
  <c r="D12" i="8"/>
  <c r="H218" i="6"/>
  <c r="D11" i="8"/>
  <c r="G6" i="5"/>
  <c r="G9" i="5"/>
  <c r="I9" i="5"/>
  <c r="F6" i="5"/>
  <c r="F9" i="5"/>
  <c r="G7" i="5"/>
  <c r="I7" i="5"/>
  <c r="G8" i="5"/>
  <c r="I8" i="5"/>
  <c r="G10" i="5"/>
  <c r="I10" i="5"/>
  <c r="I14" i="5"/>
  <c r="I15" i="5"/>
  <c r="I16" i="5"/>
  <c r="I17" i="5"/>
  <c r="I21" i="5"/>
  <c r="I22" i="5"/>
  <c r="I23" i="5"/>
  <c r="I24" i="5"/>
  <c r="I25" i="5"/>
  <c r="I26" i="5"/>
  <c r="I27" i="5"/>
  <c r="I28" i="5"/>
  <c r="I29" i="5"/>
  <c r="I30" i="5"/>
  <c r="I47" i="5"/>
  <c r="I40" i="5"/>
  <c r="I48" i="5"/>
  <c r="G18" i="5"/>
  <c r="G30" i="5"/>
  <c r="G47" i="5"/>
  <c r="G40" i="5"/>
  <c r="G48" i="5"/>
  <c r="F7" i="5"/>
  <c r="F8" i="5"/>
  <c r="F10" i="5"/>
  <c r="H182" i="6"/>
  <c r="H121" i="6"/>
  <c r="H183" i="6"/>
  <c r="H184" i="6"/>
  <c r="H186" i="6"/>
  <c r="H163" i="6"/>
  <c r="H162" i="6"/>
  <c r="H161" i="6"/>
  <c r="H104" i="6"/>
  <c r="H102" i="6"/>
  <c r="H100" i="6"/>
  <c r="H99" i="6"/>
  <c r="H98" i="6"/>
  <c r="H97" i="6"/>
  <c r="H96" i="6"/>
  <c r="H94" i="6"/>
  <c r="H93" i="6"/>
  <c r="H92" i="6"/>
  <c r="H91" i="6"/>
  <c r="H90" i="6"/>
  <c r="H89" i="6"/>
  <c r="H88" i="6"/>
  <c r="H87" i="6"/>
  <c r="H85" i="6"/>
  <c r="H84" i="6"/>
  <c r="H83" i="6"/>
  <c r="H82" i="6"/>
  <c r="H80" i="6"/>
  <c r="H79" i="6"/>
  <c r="H78" i="6"/>
  <c r="H77" i="6"/>
  <c r="H75" i="6"/>
  <c r="H74" i="6"/>
  <c r="H73" i="6"/>
  <c r="H72" i="6"/>
  <c r="H71" i="6"/>
  <c r="H69" i="6"/>
  <c r="H68" i="6"/>
  <c r="H67" i="6"/>
  <c r="H65" i="6"/>
  <c r="H64" i="6"/>
  <c r="H62" i="6"/>
  <c r="H61" i="6"/>
  <c r="H60" i="6"/>
  <c r="H59" i="6"/>
  <c r="H58" i="6"/>
  <c r="H57" i="6"/>
  <c r="H160" i="6"/>
  <c r="H159" i="6"/>
  <c r="H155" i="6"/>
  <c r="H154" i="6"/>
  <c r="H153" i="6"/>
  <c r="H147" i="6"/>
  <c r="H146" i="6"/>
  <c r="H145" i="6"/>
  <c r="H144" i="6"/>
  <c r="H143" i="6"/>
  <c r="H142" i="6"/>
  <c r="H141" i="6"/>
  <c r="H134" i="6"/>
  <c r="H133" i="6"/>
  <c r="H132" i="6"/>
  <c r="H126" i="6"/>
  <c r="H125" i="6"/>
  <c r="H124" i="6"/>
  <c r="H123" i="6"/>
  <c r="H117" i="6"/>
  <c r="H110" i="6"/>
  <c r="H109" i="6"/>
  <c r="H52" i="6"/>
  <c r="H54" i="6"/>
  <c r="H50" i="6"/>
  <c r="H24" i="6"/>
  <c r="H15" i="6"/>
  <c r="H44" i="6"/>
  <c r="H196" i="6"/>
  <c r="H195" i="6"/>
  <c r="H194" i="6"/>
  <c r="H193" i="6"/>
  <c r="H192" i="6"/>
  <c r="H191" i="6"/>
  <c r="H190" i="6"/>
  <c r="H189" i="6"/>
  <c r="H213" i="6"/>
  <c r="H207" i="6"/>
  <c r="H215" i="6"/>
  <c r="H208" i="6"/>
  <c r="H214" i="6"/>
  <c r="H212" i="6"/>
  <c r="H211" i="6"/>
  <c r="H202" i="6"/>
  <c r="H201" i="6"/>
  <c r="H210" i="6"/>
  <c r="H209" i="6"/>
  <c r="H206" i="6"/>
  <c r="H205" i="6"/>
  <c r="H204" i="6"/>
  <c r="H203" i="6"/>
  <c r="H200" i="6"/>
  <c r="H199" i="6"/>
  <c r="H176" i="6"/>
  <c r="H173" i="6"/>
  <c r="H172" i="6"/>
  <c r="H171" i="6"/>
  <c r="H170" i="6"/>
  <c r="H169" i="6"/>
  <c r="H168" i="6"/>
  <c r="H174" i="6"/>
  <c r="H166" i="6"/>
  <c r="H158" i="6"/>
  <c r="H157" i="6"/>
  <c r="H156" i="6"/>
  <c r="H152" i="6"/>
  <c r="H151" i="6"/>
  <c r="H150" i="6"/>
  <c r="H167" i="6"/>
  <c r="H140" i="6"/>
  <c r="H138" i="6"/>
  <c r="H137" i="6"/>
  <c r="H136" i="6"/>
  <c r="H131" i="6"/>
  <c r="H130" i="6"/>
  <c r="H129" i="6"/>
  <c r="H128" i="6"/>
  <c r="H120" i="6"/>
  <c r="H119" i="6"/>
  <c r="H118" i="6"/>
  <c r="H116" i="6"/>
  <c r="H114" i="6"/>
  <c r="H112" i="6"/>
  <c r="H111" i="6"/>
  <c r="H108" i="6"/>
  <c r="H107" i="6"/>
  <c r="H49" i="6"/>
  <c r="H48" i="6"/>
  <c r="H47" i="6"/>
  <c r="H46" i="6"/>
  <c r="H43" i="6"/>
  <c r="H42" i="6"/>
  <c r="H41" i="6"/>
  <c r="H40" i="6"/>
  <c r="H39" i="6"/>
  <c r="H38" i="6"/>
  <c r="H37" i="6"/>
  <c r="H35" i="6"/>
  <c r="H34" i="6"/>
  <c r="H33" i="6"/>
  <c r="H32" i="6"/>
  <c r="H30" i="6"/>
  <c r="H29" i="6"/>
  <c r="H28" i="6"/>
  <c r="H27" i="6"/>
  <c r="H25" i="6"/>
  <c r="H23" i="6"/>
  <c r="H22" i="6"/>
  <c r="H21" i="6"/>
  <c r="H19" i="6"/>
  <c r="H18" i="6"/>
  <c r="H17" i="6"/>
  <c r="H14" i="6"/>
  <c r="H12" i="6"/>
  <c r="H11" i="6"/>
  <c r="H10" i="6"/>
  <c r="H9" i="6"/>
  <c r="H8" i="6"/>
  <c r="H7" i="6"/>
  <c r="F11" i="5"/>
  <c r="C4" i="8"/>
  <c r="C15" i="8"/>
  <c r="G11" i="5"/>
  <c r="G31" i="5"/>
  <c r="G50" i="5"/>
  <c r="C5" i="8"/>
  <c r="I6" i="5"/>
  <c r="I11" i="5"/>
  <c r="D9" i="8"/>
  <c r="E12" i="7"/>
  <c r="E8" i="7"/>
  <c r="D10" i="8"/>
  <c r="E14" i="7"/>
  <c r="E10" i="7"/>
  <c r="D8" i="8"/>
  <c r="I18" i="5" l="1"/>
  <c r="I31" i="5" s="1"/>
  <c r="I50" i="5" s="1"/>
  <c r="D4" i="8" s="1"/>
  <c r="D5" i="8" s="1"/>
  <c r="D15" i="8" s="1"/>
</calcChain>
</file>

<file path=xl/sharedStrings.xml><?xml version="1.0" encoding="utf-8"?>
<sst xmlns="http://schemas.openxmlformats.org/spreadsheetml/2006/main" count="557" uniqueCount="269">
  <si>
    <t>functie schaal</t>
  </si>
  <si>
    <t>uurtarief</t>
  </si>
  <si>
    <t>functie</t>
  </si>
  <si>
    <t>dagen /jaar</t>
  </si>
  <si>
    <t>Overige personeelskosten</t>
  </si>
  <si>
    <t>Totaal personeelsinzet</t>
  </si>
  <si>
    <t>Personeelsinzet</t>
  </si>
  <si>
    <t>onderdeel</t>
  </si>
  <si>
    <t>Totaal overige personeelskosten</t>
  </si>
  <si>
    <t>Exploitatiekosten</t>
  </si>
  <si>
    <t>Totaal exploitatiekosten</t>
  </si>
  <si>
    <t>kosten/ jaar excl. BTW</t>
  </si>
  <si>
    <t>kosten/ jaar incl. BTW</t>
  </si>
  <si>
    <t>BTW%</t>
  </si>
  <si>
    <t>uren/ dag</t>
  </si>
  <si>
    <t>Totaal inkoop ingrediëntskosten</t>
  </si>
  <si>
    <t>Totaal verkoop ingrediëntskosten</t>
  </si>
  <si>
    <t>TOTAAL OPBRENGSTEN VERKOOP INGREDIENTEN</t>
  </si>
  <si>
    <t>TOTAAL VASTE KOSTEN</t>
  </si>
  <si>
    <t>VASTE KOSTEN</t>
  </si>
  <si>
    <t>OPBRENGSTEN VERKOOP INGREDIENTEN</t>
  </si>
  <si>
    <t>Inkoop ingrediëntskosten</t>
  </si>
  <si>
    <t>Verkoop ingrediëntskosten</t>
  </si>
  <si>
    <t>bedrijfsrestaurant</t>
  </si>
  <si>
    <t>Hoeveelheid</t>
  </si>
  <si>
    <t>Bijzonderheden</t>
  </si>
  <si>
    <t>Inkoopprijs excl. BTW</t>
  </si>
  <si>
    <t>% Derving</t>
  </si>
  <si>
    <t>% Opslag</t>
  </si>
  <si>
    <t>% BTW</t>
  </si>
  <si>
    <t>Verkoopprijs incl. BTW</t>
  </si>
  <si>
    <t>SOCIAAL ASSORTIMENT</t>
  </si>
  <si>
    <t>Brood</t>
  </si>
  <si>
    <t>Bruin brood</t>
  </si>
  <si>
    <t>35 gram</t>
  </si>
  <si>
    <t>Volkoren brood</t>
  </si>
  <si>
    <t>Wit brood</t>
  </si>
  <si>
    <t>50 gram</t>
  </si>
  <si>
    <t>Krentenbol</t>
  </si>
  <si>
    <t>per kom</t>
  </si>
  <si>
    <t>Margarine en Boter</t>
  </si>
  <si>
    <t>Halvarine</t>
  </si>
  <si>
    <t>10 gram</t>
  </si>
  <si>
    <t>monoverpakking</t>
  </si>
  <si>
    <t>Dieetmargarine</t>
  </si>
  <si>
    <t>Roomboter</t>
  </si>
  <si>
    <t>Zoet beleg</t>
  </si>
  <si>
    <t>Hagelslag</t>
  </si>
  <si>
    <t>Pindakaas</t>
  </si>
  <si>
    <t>Honing</t>
  </si>
  <si>
    <t>Kazen</t>
  </si>
  <si>
    <t>Kaas jong</t>
  </si>
  <si>
    <t>25/30 gram</t>
  </si>
  <si>
    <t>verpakt 2 plakken</t>
  </si>
  <si>
    <t>Kaas belegen</t>
  </si>
  <si>
    <t>Kaas oud</t>
  </si>
  <si>
    <t>Smeerkaas</t>
  </si>
  <si>
    <t>Vleeswaren</t>
  </si>
  <si>
    <t>Boterhamworst</t>
  </si>
  <si>
    <t>Cervelaat</t>
  </si>
  <si>
    <t>Schouderham</t>
  </si>
  <si>
    <t>Paté</t>
  </si>
  <si>
    <t>Dranken</t>
  </si>
  <si>
    <t>Volle melk</t>
  </si>
  <si>
    <t>250 cc</t>
  </si>
  <si>
    <t>Halfvolle melk</t>
  </si>
  <si>
    <t>Karnemelk</t>
  </si>
  <si>
    <t>Chocomelk</t>
  </si>
  <si>
    <t>Jus d' orange</t>
  </si>
  <si>
    <t>200 cc</t>
  </si>
  <si>
    <t>Appel</t>
  </si>
  <si>
    <t>per stuk</t>
  </si>
  <si>
    <t>Banaan</t>
  </si>
  <si>
    <t>Sinaasappel</t>
  </si>
  <si>
    <t>LUXE ASSORTIMENT</t>
  </si>
  <si>
    <t>Muesli bol</t>
  </si>
  <si>
    <t>60 gram</t>
  </si>
  <si>
    <t>40 gram</t>
  </si>
  <si>
    <t>Croissant</t>
  </si>
  <si>
    <t>Luxe broodjes</t>
  </si>
  <si>
    <t>Luxe belegde broodjes</t>
  </si>
  <si>
    <t>Luxe salade</t>
  </si>
  <si>
    <t>Rauwkost salade</t>
  </si>
  <si>
    <t>Gekookt ei</t>
  </si>
  <si>
    <t>Fricandeau</t>
  </si>
  <si>
    <t>Runderrookvlees</t>
  </si>
  <si>
    <t>Achterham</t>
  </si>
  <si>
    <t>Rosbief</t>
  </si>
  <si>
    <t>Desserts</t>
  </si>
  <si>
    <t>Beker</t>
  </si>
  <si>
    <t>Toetje klein</t>
  </si>
  <si>
    <t>Toetje groot</t>
  </si>
  <si>
    <t>Cola</t>
  </si>
  <si>
    <t>Sinas</t>
  </si>
  <si>
    <t>SNACKS</t>
  </si>
  <si>
    <t>Dagelijks wisselende warme snack</t>
  </si>
  <si>
    <t>Bal gehakt</t>
  </si>
  <si>
    <t>Kleine pizza</t>
  </si>
  <si>
    <t>Kroket</t>
  </si>
  <si>
    <t>Kaassoufflé</t>
  </si>
  <si>
    <t>Frikadel</t>
  </si>
  <si>
    <t>Mexicano</t>
  </si>
  <si>
    <t>Patat</t>
  </si>
  <si>
    <t>Wekelijkse wisselende warme snack</t>
  </si>
  <si>
    <t>Omelet</t>
  </si>
  <si>
    <t>Loempia</t>
  </si>
  <si>
    <t xml:space="preserve">Saté (3 stokjes + gesn. stokbrood </t>
  </si>
  <si>
    <t>Lekkerbek</t>
  </si>
  <si>
    <t>Haring</t>
  </si>
  <si>
    <t>Verkoop ijs in de zomermaanden</t>
  </si>
  <si>
    <t>Voorverpakte ijsjes</t>
  </si>
  <si>
    <t>DIVERSEN</t>
  </si>
  <si>
    <t xml:space="preserve">Lunches </t>
  </si>
  <si>
    <t>per persoon</t>
  </si>
  <si>
    <t>bittergarnituur A</t>
  </si>
  <si>
    <t>bittergarnituur B</t>
  </si>
  <si>
    <t>bier</t>
  </si>
  <si>
    <t>bier (alcoholvrij)</t>
  </si>
  <si>
    <t>witte wijn</t>
  </si>
  <si>
    <t>rode wijn</t>
  </si>
  <si>
    <t>jus d'orange</t>
  </si>
  <si>
    <t>Locatie</t>
  </si>
  <si>
    <t>Omschrijving</t>
  </si>
  <si>
    <t>Nb. Bij personen/jaar (geschat)</t>
  </si>
  <si>
    <t>U kunt op basis van het aantal personen per jaar geen aanspraak maken het betreft een inschatting.</t>
  </si>
  <si>
    <t>Het aantal daadwerkelijke personen per jaar zal opbasis van nacalculatie bepaald worden</t>
  </si>
  <si>
    <t>locatie</t>
  </si>
  <si>
    <t>prijs/jaar incl. BTW</t>
  </si>
  <si>
    <t>Vaste aanneemsom</t>
  </si>
  <si>
    <t>Bijeenkomst overdag (geschat)</t>
  </si>
  <si>
    <t>Bijeenkomst avond (geschat)</t>
  </si>
  <si>
    <t>Bijeenkomsten</t>
  </si>
  <si>
    <t>keer per jaar</t>
  </si>
  <si>
    <t>tijdstip waarop uitvoering</t>
  </si>
  <si>
    <t>Uren per jaar (geschat)</t>
  </si>
  <si>
    <t>Uur-tarief</t>
  </si>
  <si>
    <t>Geschatte kosten</t>
  </si>
  <si>
    <t>Bijeenkomst overdag</t>
  </si>
  <si>
    <t>tussen 07.00-18.00</t>
  </si>
  <si>
    <t>tussen 18.00-0.30</t>
  </si>
  <si>
    <t>bittergarnituur C</t>
  </si>
  <si>
    <t>Bijeenkomst avond</t>
  </si>
  <si>
    <t>prijs/jaar (geschat)</t>
  </si>
  <si>
    <t>uren/ jaar</t>
  </si>
  <si>
    <t>U kunt op basis van het aantal uren per jaar geen aanspraak maken het betreft een inschatting</t>
  </si>
  <si>
    <t>VASTE AANNEEMSOM BEDRIJFSRESTAURANT PER JAAR</t>
  </si>
  <si>
    <t>Lunch A (intern)</t>
  </si>
  <si>
    <t>Lunch B (intern)</t>
  </si>
  <si>
    <t>bittergarnituur D</t>
  </si>
  <si>
    <t>extra aanvulling soep van de dag (per kom)</t>
  </si>
  <si>
    <t>extra aanvullingJ us dórange (per glas)</t>
  </si>
  <si>
    <t>rode port</t>
  </si>
  <si>
    <t>per liter fles</t>
  </si>
  <si>
    <t>per 30 cl fles</t>
  </si>
  <si>
    <t>bronwater met koolzuur</t>
  </si>
  <si>
    <t>cola</t>
  </si>
  <si>
    <t>cola light</t>
  </si>
  <si>
    <t>bronwater zonder koolzuur</t>
  </si>
  <si>
    <t>rose wijn</t>
  </si>
  <si>
    <t>Extra's voor bij vergaderservices of bijeenkomsten</t>
  </si>
  <si>
    <t>koekjes</t>
  </si>
  <si>
    <t>zakje mentos</t>
  </si>
  <si>
    <t>per 10 stuks</t>
  </si>
  <si>
    <t>verpakt per koekje</t>
  </si>
  <si>
    <t>2 mentos per zakje</t>
  </si>
  <si>
    <t>kleine mini candybars</t>
  </si>
  <si>
    <t>cake</t>
  </si>
  <si>
    <t>per plakje</t>
  </si>
  <si>
    <t>muffins</t>
  </si>
  <si>
    <t>verpakt per stuk</t>
  </si>
  <si>
    <t>gebak</t>
  </si>
  <si>
    <t>appelflap</t>
  </si>
  <si>
    <t>saucijzenbroodje</t>
  </si>
  <si>
    <t>190 cc</t>
  </si>
  <si>
    <t>Glas (via Karaf)</t>
  </si>
  <si>
    <t>Multifruit</t>
  </si>
  <si>
    <t>Bruin zacht broodje</t>
  </si>
  <si>
    <t>Wit zacht broodje</t>
  </si>
  <si>
    <t>Gebonde soep</t>
  </si>
  <si>
    <t>Heldere soep</t>
  </si>
  <si>
    <t>Soepen</t>
  </si>
  <si>
    <t>300 cc</t>
  </si>
  <si>
    <t>Jam (diverse soorten/smaken)</t>
  </si>
  <si>
    <t>Chocolade pasta</t>
  </si>
  <si>
    <t>Kiwi</t>
  </si>
  <si>
    <t>Fruit/groenten</t>
  </si>
  <si>
    <t>Tomaat</t>
  </si>
  <si>
    <t>Diverse</t>
  </si>
  <si>
    <t>Yoghurt (vruchten)</t>
  </si>
  <si>
    <t>150 gram</t>
  </si>
  <si>
    <t>Witte pistolet</t>
  </si>
  <si>
    <t>Bruine pistolet</t>
  </si>
  <si>
    <t>Ontbijtkoek</t>
  </si>
  <si>
    <t>Luxe broodjes (bv triangel, zonnepit etc)</t>
  </si>
  <si>
    <t>225 cc</t>
  </si>
  <si>
    <t>Schaaltje (zelf opscheppen)</t>
  </si>
  <si>
    <t>Fruitsalade (100% vers)</t>
  </si>
  <si>
    <t>Krab salade</t>
  </si>
  <si>
    <t>Tonijn salade</t>
  </si>
  <si>
    <t>Kip-kerrie salade</t>
  </si>
  <si>
    <t>Eier salade</t>
  </si>
  <si>
    <t>65 gram</t>
  </si>
  <si>
    <t>cup</t>
  </si>
  <si>
    <t>Kaas licht belegen</t>
  </si>
  <si>
    <t>Kaas jong belegen met komijn</t>
  </si>
  <si>
    <t>Mosterd kaas</t>
  </si>
  <si>
    <t>Franse kaasjes mini assortiment</t>
  </si>
  <si>
    <t>Filet American</t>
  </si>
  <si>
    <t>Corned beef</t>
  </si>
  <si>
    <t>Salami</t>
  </si>
  <si>
    <t>250 gram</t>
  </si>
  <si>
    <t>kwark</t>
  </si>
  <si>
    <t>Drink yoghurt (diverse smaken)</t>
  </si>
  <si>
    <t>Bronwater met koolzuur</t>
  </si>
  <si>
    <t>Bronwater zonder koolzuur</t>
  </si>
  <si>
    <t>Sinaasappelsap</t>
  </si>
  <si>
    <t>Appelsap</t>
  </si>
  <si>
    <t>Multifruitsap</t>
  </si>
  <si>
    <t>50 cl</t>
  </si>
  <si>
    <t>pet fles</t>
  </si>
  <si>
    <t>33 cl</t>
  </si>
  <si>
    <t>fles</t>
  </si>
  <si>
    <t>Kip sate kroket</t>
  </si>
  <si>
    <t>Goulasch kroket</t>
  </si>
  <si>
    <t>Bamihap</t>
  </si>
  <si>
    <t>Ham/kaas broodje</t>
  </si>
  <si>
    <t>Saucijzenbroodje</t>
  </si>
  <si>
    <t xml:space="preserve">Uitsmijter </t>
  </si>
  <si>
    <t xml:space="preserve">Tosti  </t>
  </si>
  <si>
    <t>Warme maaltijd o.a. macaronie</t>
  </si>
  <si>
    <t>Bijeenkomsten incl. catering personeel</t>
  </si>
  <si>
    <t>Nb. Bij bijeenkomsten incl. catering personeel:</t>
  </si>
  <si>
    <t>Het aantal personen per jaar is berekend aan de hand van het geschat aantal lunches per jaar.</t>
  </si>
  <si>
    <t>BIOLOGISCH ASSORTIMENT</t>
  </si>
  <si>
    <t>Mayonaise</t>
  </si>
  <si>
    <t>Curry</t>
  </si>
  <si>
    <t>Ketchup</t>
  </si>
  <si>
    <t>mok via dispenser</t>
  </si>
  <si>
    <t>vast verrekentarief</t>
  </si>
  <si>
    <t>cassis</t>
  </si>
  <si>
    <t>multi fruit</t>
  </si>
  <si>
    <t>extra aanvulling warme snack</t>
  </si>
  <si>
    <t>Stadshuis</t>
  </si>
  <si>
    <t>Lunches/jaar (geschat)</t>
  </si>
  <si>
    <t>Integrale verkoopprijs incl. BTW</t>
  </si>
  <si>
    <t>Totaal incl. BTW</t>
  </si>
  <si>
    <t>Stadhuis</t>
  </si>
  <si>
    <t>Uren/jaar</t>
  </si>
  <si>
    <t>Totaal vaste aanneemsom</t>
  </si>
  <si>
    <t xml:space="preserve">Totaal generaal </t>
  </si>
  <si>
    <t xml:space="preserve">Bijlage D: Invulformulier Assortiment </t>
  </si>
  <si>
    <t>Bijlage E.1: Invulformulier kosten bedrijfsrestaurant</t>
  </si>
  <si>
    <t>Totale  lunchservice en bijeenkomsten incl. BTW</t>
  </si>
  <si>
    <t>Lunch type A</t>
  </si>
  <si>
    <t>Lunch type B</t>
  </si>
  <si>
    <t>Totaal lunch type A incl. BTW</t>
  </si>
  <si>
    <t>Totaal lunch type B incl. BTW</t>
  </si>
  <si>
    <t>Lunch type C</t>
  </si>
  <si>
    <t>Totaal lunch type C incl. BTW</t>
  </si>
  <si>
    <t>Lunch type A (geschat)</t>
  </si>
  <si>
    <t>Lunch type B (geschat)</t>
  </si>
  <si>
    <t>Lunch type C (geschat)</t>
  </si>
  <si>
    <t>Lunch C (intern)</t>
  </si>
  <si>
    <t>extra aanvulling sauzijnen-/kaasbroodje</t>
  </si>
  <si>
    <t>extra aanvulling tosti</t>
  </si>
  <si>
    <t>Gemiddeld 208 lunches per maand verdeeld over A, B en C</t>
  </si>
  <si>
    <t>Per lunch zijn we uitgegaan van gemiddeld 13 personen per keer</t>
  </si>
  <si>
    <t>Bijlage E.2: Invulformulier lunches</t>
  </si>
  <si>
    <t>Bijlage E.3: Totaal Catering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</si>
</sst>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&quot;fl&quot;\ * #,##0.00_-;_-&quot;fl&quot;\ * #,##0.00\-;_-&quot;fl&quot;\ * &quot;-&quot;??_-;_-@_-"/>
    <numFmt numFmtId="167" formatCode="_-[$€-2]\ * #,##0.00_-;_-[$€-2]\ * #,##0.00\-;_-[$€-2]\ * &quot;-&quot;??_-;_-@_-"/>
    <numFmt numFmtId="168" formatCode="#,##0.00_ ;\-#,##0.00\ "/>
    <numFmt numFmtId="169" formatCode="&quot;€&quot;\ #,##0.00_-"/>
    <numFmt numFmtId="170" formatCode="_-* #,##0_-;_-* #,##0\-;_-* &quot;-&quot;??_-;_-@_-"/>
  </numFmts>
  <fonts count="14" x14ac:knownFonts="1">
    <font>
      <sz val="10"/>
      <name val="Arial"/>
    </font>
    <font>
      <sz val="10"/>
      <name val="Arial"/>
    </font>
    <font>
      <b/>
      <sz val="10"/>
      <name val="Trebuchet MS"/>
      <family val="2"/>
    </font>
    <font>
      <b/>
      <sz val="11"/>
      <name val="Trebuchet MS"/>
      <family val="2"/>
    </font>
    <font>
      <sz val="10"/>
      <name val="Trebuchet MS"/>
      <family val="2"/>
    </font>
    <font>
      <b/>
      <i/>
      <sz val="9"/>
      <name val="Trebuchet MS"/>
      <family val="2"/>
    </font>
    <font>
      <u/>
      <sz val="9"/>
      <name val="Trebuchet MS"/>
      <family val="2"/>
    </font>
    <font>
      <b/>
      <u/>
      <sz val="9"/>
      <name val="Trebuchet MS"/>
      <family val="2"/>
    </font>
    <font>
      <i/>
      <sz val="9"/>
      <name val="Trebuchet MS"/>
      <family val="2"/>
    </font>
    <font>
      <sz val="9"/>
      <name val="Trebuchet MS"/>
      <family val="2"/>
    </font>
    <font>
      <b/>
      <sz val="10"/>
      <name val="Arial"/>
      <family val="2"/>
    </font>
    <font>
      <sz val="8"/>
      <name val="Trebuchet MS"/>
      <family val="2"/>
    </font>
    <font>
      <b/>
      <u/>
      <sz val="8"/>
      <name val="Trebuchet MS"/>
      <family val="2"/>
    </font>
    <font>
      <sz val="10"/>
      <color indexed="1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98">
    <xf numFmtId="0" fontId="0" fillId="0" borderId="0" xfId="0"/>
    <xf numFmtId="0" fontId="4" fillId="0" borderId="0" xfId="0" applyFont="1"/>
    <xf numFmtId="0" fontId="2" fillId="0" borderId="0" xfId="0" applyFont="1"/>
    <xf numFmtId="167" fontId="4" fillId="0" borderId="0" xfId="0" applyNumberFormat="1" applyFont="1"/>
    <xf numFmtId="0" fontId="4" fillId="0" borderId="1" xfId="0" applyFont="1" applyBorder="1"/>
    <xf numFmtId="167" fontId="4" fillId="0" borderId="1" xfId="0" applyNumberFormat="1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167" fontId="4" fillId="2" borderId="1" xfId="0" applyNumberFormat="1" applyFont="1" applyFill="1" applyBorder="1"/>
    <xf numFmtId="168" fontId="4" fillId="0" borderId="0" xfId="1" applyNumberFormat="1" applyFont="1"/>
    <xf numFmtId="168" fontId="4" fillId="2" borderId="1" xfId="1" applyNumberFormat="1" applyFont="1" applyFill="1" applyBorder="1"/>
    <xf numFmtId="168" fontId="4" fillId="0" borderId="1" xfId="1" applyNumberFormat="1" applyFont="1" applyBorder="1"/>
    <xf numFmtId="167" fontId="2" fillId="2" borderId="1" xfId="0" applyNumberFormat="1" applyFont="1" applyFill="1" applyBorder="1"/>
    <xf numFmtId="0" fontId="2" fillId="2" borderId="1" xfId="0" applyFont="1" applyFill="1" applyBorder="1"/>
    <xf numFmtId="168" fontId="2" fillId="2" borderId="1" xfId="1" applyNumberFormat="1" applyFont="1" applyFill="1" applyBorder="1"/>
    <xf numFmtId="167" fontId="4" fillId="0" borderId="1" xfId="0" applyNumberFormat="1" applyFont="1" applyFill="1" applyBorder="1"/>
    <xf numFmtId="167" fontId="4" fillId="2" borderId="1" xfId="0" applyNumberFormat="1" applyFont="1" applyFill="1" applyBorder="1" applyAlignment="1">
      <alignment horizontal="center" wrapText="1"/>
    </xf>
    <xf numFmtId="0" fontId="4" fillId="2" borderId="2" xfId="0" applyFont="1" applyFill="1" applyBorder="1"/>
    <xf numFmtId="167" fontId="4" fillId="2" borderId="3" xfId="0" applyNumberFormat="1" applyFont="1" applyFill="1" applyBorder="1" applyAlignment="1">
      <alignment horizontal="center" wrapText="1"/>
    </xf>
    <xf numFmtId="0" fontId="4" fillId="0" borderId="2" xfId="0" applyFont="1" applyBorder="1"/>
    <xf numFmtId="0" fontId="2" fillId="2" borderId="2" xfId="0" applyFont="1" applyFill="1" applyBorder="1"/>
    <xf numFmtId="167" fontId="2" fillId="2" borderId="3" xfId="0" applyNumberFormat="1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168" fontId="2" fillId="2" borderId="5" xfId="1" applyNumberFormat="1" applyFont="1" applyFill="1" applyBorder="1"/>
    <xf numFmtId="167" fontId="2" fillId="2" borderId="5" xfId="0" applyNumberFormat="1" applyFont="1" applyFill="1" applyBorder="1"/>
    <xf numFmtId="167" fontId="2" fillId="2" borderId="6" xfId="0" applyNumberFormat="1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68" fontId="2" fillId="2" borderId="8" xfId="1" applyNumberFormat="1" applyFont="1" applyFill="1" applyBorder="1"/>
    <xf numFmtId="167" fontId="2" fillId="2" borderId="8" xfId="0" applyNumberFormat="1" applyFont="1" applyFill="1" applyBorder="1"/>
    <xf numFmtId="167" fontId="2" fillId="2" borderId="9" xfId="0" applyNumberFormat="1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68" fontId="2" fillId="2" borderId="11" xfId="1" applyNumberFormat="1" applyFont="1" applyFill="1" applyBorder="1"/>
    <xf numFmtId="167" fontId="2" fillId="2" borderId="11" xfId="0" applyNumberFormat="1" applyFont="1" applyFill="1" applyBorder="1"/>
    <xf numFmtId="167" fontId="2" fillId="2" borderId="12" xfId="0" applyNumberFormat="1" applyFont="1" applyFill="1" applyBorder="1"/>
    <xf numFmtId="0" fontId="2" fillId="3" borderId="13" xfId="0" applyFont="1" applyFill="1" applyBorder="1"/>
    <xf numFmtId="0" fontId="4" fillId="3" borderId="14" xfId="0" applyFont="1" applyFill="1" applyBorder="1"/>
    <xf numFmtId="168" fontId="4" fillId="3" borderId="14" xfId="1" applyNumberFormat="1" applyFont="1" applyFill="1" applyBorder="1"/>
    <xf numFmtId="167" fontId="4" fillId="3" borderId="14" xfId="0" applyNumberFormat="1" applyFont="1" applyFill="1" applyBorder="1"/>
    <xf numFmtId="167" fontId="2" fillId="3" borderId="15" xfId="0" applyNumberFormat="1" applyFont="1" applyFill="1" applyBorder="1"/>
    <xf numFmtId="0" fontId="4" fillId="3" borderId="13" xfId="0" applyFont="1" applyFill="1" applyBorder="1"/>
    <xf numFmtId="167" fontId="4" fillId="3" borderId="15" xfId="0" applyNumberFormat="1" applyFont="1" applyFill="1" applyBorder="1"/>
    <xf numFmtId="9" fontId="4" fillId="0" borderId="0" xfId="2" applyFont="1"/>
    <xf numFmtId="9" fontId="4" fillId="2" borderId="16" xfId="2" applyFont="1" applyFill="1" applyBorder="1" applyAlignment="1">
      <alignment horizontal="center" wrapText="1"/>
    </xf>
    <xf numFmtId="9" fontId="2" fillId="2" borderId="16" xfId="2" applyFont="1" applyFill="1" applyBorder="1"/>
    <xf numFmtId="9" fontId="2" fillId="2" borderId="17" xfId="2" applyFont="1" applyFill="1" applyBorder="1"/>
    <xf numFmtId="9" fontId="4" fillId="0" borderId="16" xfId="2" applyFont="1" applyFill="1" applyBorder="1"/>
    <xf numFmtId="9" fontId="2" fillId="2" borderId="18" xfId="2" applyFont="1" applyFill="1" applyBorder="1"/>
    <xf numFmtId="9" fontId="4" fillId="3" borderId="14" xfId="2" applyFont="1" applyFill="1" applyBorder="1"/>
    <xf numFmtId="9" fontId="2" fillId="2" borderId="19" xfId="2" applyFont="1" applyFill="1" applyBorder="1"/>
    <xf numFmtId="168" fontId="4" fillId="2" borderId="1" xfId="1" applyNumberFormat="1" applyFont="1" applyFill="1" applyBorder="1" applyAlignment="1">
      <alignment wrapText="1"/>
    </xf>
    <xf numFmtId="0" fontId="2" fillId="3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168" fontId="4" fillId="3" borderId="14" xfId="1" applyNumberFormat="1" applyFont="1" applyFill="1" applyBorder="1" applyAlignment="1">
      <alignment vertical="center"/>
    </xf>
    <xf numFmtId="167" fontId="4" fillId="3" borderId="14" xfId="0" applyNumberFormat="1" applyFont="1" applyFill="1" applyBorder="1" applyAlignment="1">
      <alignment vertical="center"/>
    </xf>
    <xf numFmtId="167" fontId="2" fillId="3" borderId="15" xfId="0" applyNumberFormat="1" applyFont="1" applyFill="1" applyBorder="1" applyAlignment="1">
      <alignment vertical="center"/>
    </xf>
    <xf numFmtId="0" fontId="4" fillId="0" borderId="1" xfId="0" applyFont="1" applyFill="1" applyBorder="1"/>
    <xf numFmtId="0" fontId="3" fillId="0" borderId="0" xfId="0" applyFont="1"/>
    <xf numFmtId="167" fontId="4" fillId="0" borderId="3" xfId="0" applyNumberFormat="1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168" fontId="2" fillId="2" borderId="21" xfId="1" applyNumberFormat="1" applyFont="1" applyFill="1" applyBorder="1"/>
    <xf numFmtId="167" fontId="2" fillId="2" borderId="21" xfId="0" applyNumberFormat="1" applyFont="1" applyFill="1" applyBorder="1"/>
    <xf numFmtId="167" fontId="2" fillId="2" borderId="22" xfId="0" applyNumberFormat="1" applyFont="1" applyFill="1" applyBorder="1"/>
    <xf numFmtId="0" fontId="2" fillId="3" borderId="14" xfId="0" applyFont="1" applyFill="1" applyBorder="1"/>
    <xf numFmtId="168" fontId="2" fillId="3" borderId="14" xfId="1" applyNumberFormat="1" applyFont="1" applyFill="1" applyBorder="1"/>
    <xf numFmtId="167" fontId="2" fillId="3" borderId="14" xfId="0" applyNumberFormat="1" applyFont="1" applyFill="1" applyBorder="1"/>
    <xf numFmtId="9" fontId="2" fillId="3" borderId="14" xfId="2" applyFont="1" applyFill="1" applyBorder="1"/>
    <xf numFmtId="0" fontId="2" fillId="3" borderId="23" xfId="0" applyFont="1" applyFill="1" applyBorder="1"/>
    <xf numFmtId="0" fontId="2" fillId="3" borderId="24" xfId="0" applyFont="1" applyFill="1" applyBorder="1"/>
    <xf numFmtId="168" fontId="2" fillId="3" borderId="24" xfId="1" applyNumberFormat="1" applyFont="1" applyFill="1" applyBorder="1"/>
    <xf numFmtId="167" fontId="2" fillId="3" borderId="24" xfId="0" applyNumberFormat="1" applyFont="1" applyFill="1" applyBorder="1"/>
    <xf numFmtId="167" fontId="2" fillId="3" borderId="25" xfId="0" applyNumberFormat="1" applyFont="1" applyFill="1" applyBorder="1"/>
    <xf numFmtId="9" fontId="2" fillId="2" borderId="21" xfId="2" applyFont="1" applyFill="1" applyBorder="1"/>
    <xf numFmtId="0" fontId="4" fillId="0" borderId="2" xfId="0" applyFont="1" applyBorder="1" applyAlignment="1">
      <alignment wrapText="1"/>
    </xf>
    <xf numFmtId="167" fontId="2" fillId="3" borderId="26" xfId="0" applyNumberFormat="1" applyFont="1" applyFill="1" applyBorder="1"/>
    <xf numFmtId="167" fontId="2" fillId="3" borderId="26" xfId="0" applyNumberFormat="1" applyFont="1" applyFill="1" applyBorder="1" applyAlignment="1">
      <alignment vertical="center"/>
    </xf>
    <xf numFmtId="9" fontId="2" fillId="3" borderId="26" xfId="2" applyFont="1" applyFill="1" applyBorder="1"/>
    <xf numFmtId="9" fontId="4" fillId="3" borderId="26" xfId="2" applyFont="1" applyFill="1" applyBorder="1"/>
    <xf numFmtId="9" fontId="4" fillId="3" borderId="26" xfId="2" applyFont="1" applyFill="1" applyBorder="1" applyAlignment="1">
      <alignment vertical="center"/>
    </xf>
    <xf numFmtId="0" fontId="3" fillId="0" borderId="0" xfId="0" applyFont="1" applyBorder="1" applyAlignment="1"/>
    <xf numFmtId="0" fontId="4" fillId="0" borderId="0" xfId="0" applyFont="1" applyBorder="1"/>
    <xf numFmtId="167" fontId="4" fillId="0" borderId="0" xfId="3" applyNumberFormat="1" applyFont="1" applyBorder="1"/>
    <xf numFmtId="9" fontId="4" fillId="0" borderId="0" xfId="2" applyFont="1" applyBorder="1"/>
    <xf numFmtId="0" fontId="4" fillId="0" borderId="0" xfId="0" applyFont="1" applyBorder="1" applyAlignment="1"/>
    <xf numFmtId="0" fontId="3" fillId="3" borderId="1" xfId="0" applyNumberFormat="1" applyFont="1" applyFill="1" applyBorder="1" applyAlignment="1">
      <alignment vertical="top"/>
    </xf>
    <xf numFmtId="0" fontId="5" fillId="2" borderId="1" xfId="0" applyNumberFormat="1" applyFont="1" applyFill="1" applyBorder="1" applyAlignment="1">
      <alignment horizontal="center" vertical="top" wrapText="1"/>
    </xf>
    <xf numFmtId="0" fontId="5" fillId="2" borderId="1" xfId="3" applyNumberFormat="1" applyFont="1" applyFill="1" applyBorder="1" applyAlignment="1">
      <alignment horizontal="center" wrapText="1"/>
    </xf>
    <xf numFmtId="9" fontId="5" fillId="2" borderId="1" xfId="2" applyFont="1" applyFill="1" applyBorder="1" applyAlignment="1">
      <alignment horizontal="center" wrapText="1"/>
    </xf>
    <xf numFmtId="0" fontId="5" fillId="2" borderId="1" xfId="2" applyNumberFormat="1" applyFont="1" applyFill="1" applyBorder="1" applyAlignment="1">
      <alignment horizontal="center" wrapText="1"/>
    </xf>
    <xf numFmtId="0" fontId="2" fillId="0" borderId="0" xfId="0" applyNumberFormat="1" applyFont="1"/>
    <xf numFmtId="0" fontId="6" fillId="3" borderId="1" xfId="0" applyFont="1" applyFill="1" applyBorder="1" applyAlignment="1">
      <alignment vertical="top"/>
    </xf>
    <xf numFmtId="0" fontId="6" fillId="3" borderId="1" xfId="0" applyFont="1" applyFill="1" applyBorder="1" applyAlignment="1">
      <alignment vertical="top" wrapText="1"/>
    </xf>
    <xf numFmtId="167" fontId="4" fillId="3" borderId="1" xfId="3" applyNumberFormat="1" applyFont="1" applyFill="1" applyBorder="1"/>
    <xf numFmtId="9" fontId="4" fillId="3" borderId="1" xfId="2" applyFont="1" applyFill="1" applyBorder="1"/>
    <xf numFmtId="0" fontId="7" fillId="3" borderId="1" xfId="0" applyFont="1" applyFill="1" applyBorder="1" applyAlignment="1">
      <alignment vertical="top"/>
    </xf>
    <xf numFmtId="0" fontId="7" fillId="3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vertical="top" wrapText="1"/>
    </xf>
    <xf numFmtId="167" fontId="4" fillId="2" borderId="1" xfId="3" applyNumberFormat="1" applyFont="1" applyFill="1" applyBorder="1"/>
    <xf numFmtId="9" fontId="4" fillId="2" borderId="1" xfId="2" applyFont="1" applyFill="1" applyBorder="1"/>
    <xf numFmtId="0" fontId="9" fillId="3" borderId="1" xfId="0" applyFont="1" applyFill="1" applyBorder="1" applyAlignment="1">
      <alignment vertical="top"/>
    </xf>
    <xf numFmtId="0" fontId="9" fillId="3" borderId="1" xfId="0" applyFont="1" applyFill="1" applyBorder="1" applyAlignment="1">
      <alignment vertical="top" wrapText="1"/>
    </xf>
    <xf numFmtId="167" fontId="4" fillId="0" borderId="1" xfId="3" applyNumberFormat="1" applyFont="1" applyFill="1" applyBorder="1"/>
    <xf numFmtId="9" fontId="4" fillId="0" borderId="1" xfId="2" applyFont="1" applyFill="1" applyBorder="1"/>
    <xf numFmtId="0" fontId="9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vertical="top" wrapText="1"/>
    </xf>
    <xf numFmtId="167" fontId="9" fillId="2" borderId="1" xfId="3" applyNumberFormat="1" applyFont="1" applyFill="1" applyBorder="1"/>
    <xf numFmtId="9" fontId="9" fillId="2" borderId="1" xfId="2" applyFont="1" applyFill="1" applyBorder="1"/>
    <xf numFmtId="0" fontId="9" fillId="0" borderId="0" xfId="0" applyFont="1"/>
    <xf numFmtId="0" fontId="9" fillId="3" borderId="1" xfId="0" applyFont="1" applyFill="1" applyBorder="1" applyAlignment="1">
      <alignment horizontal="center" vertical="top" wrapText="1"/>
    </xf>
    <xf numFmtId="0" fontId="9" fillId="3" borderId="1" xfId="0" quotePrefix="1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4" fillId="3" borderId="1" xfId="0" applyFont="1" applyFill="1" applyBorder="1"/>
    <xf numFmtId="0" fontId="8" fillId="2" borderId="1" xfId="0" applyNumberFormat="1" applyFont="1" applyFill="1" applyBorder="1" applyAlignment="1">
      <alignment vertical="top"/>
    </xf>
    <xf numFmtId="0" fontId="8" fillId="2" borderId="1" xfId="0" applyNumberFormat="1" applyFont="1" applyFill="1" applyBorder="1" applyAlignment="1">
      <alignment vertical="top" wrapText="1"/>
    </xf>
    <xf numFmtId="0" fontId="8" fillId="2" borderId="1" xfId="0" applyNumberFormat="1" applyFont="1" applyFill="1" applyBorder="1" applyAlignment="1">
      <alignment horizontal="center" vertical="top" wrapText="1"/>
    </xf>
    <xf numFmtId="0" fontId="8" fillId="2" borderId="1" xfId="3" applyNumberFormat="1" applyFont="1" applyFill="1" applyBorder="1" applyAlignment="1">
      <alignment horizontal="center" wrapText="1"/>
    </xf>
    <xf numFmtId="9" fontId="8" fillId="2" borderId="1" xfId="2" applyFont="1" applyFill="1" applyBorder="1" applyAlignment="1">
      <alignment horizontal="center"/>
    </xf>
    <xf numFmtId="9" fontId="8" fillId="2" borderId="1" xfId="2" applyFont="1" applyFill="1" applyBorder="1" applyAlignment="1">
      <alignment horizontal="center" wrapText="1"/>
    </xf>
    <xf numFmtId="0" fontId="4" fillId="2" borderId="1" xfId="0" applyNumberFormat="1" applyFont="1" applyFill="1" applyBorder="1"/>
    <xf numFmtId="0" fontId="4" fillId="0" borderId="0" xfId="0" applyNumberFormat="1" applyFont="1"/>
    <xf numFmtId="167" fontId="4" fillId="0" borderId="1" xfId="3" applyNumberFormat="1" applyFont="1" applyBorder="1"/>
    <xf numFmtId="9" fontId="4" fillId="0" borderId="1" xfId="2" applyFont="1" applyBorder="1"/>
    <xf numFmtId="0" fontId="4" fillId="0" borderId="0" xfId="0" applyFont="1" applyAlignment="1"/>
    <xf numFmtId="167" fontId="4" fillId="0" borderId="0" xfId="3" applyNumberFormat="1" applyFont="1"/>
    <xf numFmtId="164" fontId="0" fillId="0" borderId="0" xfId="0" applyNumberFormat="1"/>
    <xf numFmtId="0" fontId="10" fillId="3" borderId="7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164" fontId="10" fillId="3" borderId="8" xfId="0" applyNumberFormat="1" applyFont="1" applyFill="1" applyBorder="1" applyAlignment="1">
      <alignment horizontal="center" wrapText="1"/>
    </xf>
    <xf numFmtId="164" fontId="10" fillId="3" borderId="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0" fillId="3" borderId="10" xfId="0" applyFont="1" applyFill="1" applyBorder="1"/>
    <xf numFmtId="0" fontId="0" fillId="3" borderId="1" xfId="0" applyFill="1" applyBorder="1"/>
    <xf numFmtId="0" fontId="0" fillId="3" borderId="27" xfId="0" applyFill="1" applyBorder="1"/>
    <xf numFmtId="0" fontId="0" fillId="3" borderId="28" xfId="0" applyFill="1" applyBorder="1"/>
    <xf numFmtId="164" fontId="0" fillId="3" borderId="29" xfId="0" applyNumberFormat="1" applyFill="1" applyBorder="1"/>
    <xf numFmtId="164" fontId="0" fillId="3" borderId="3" xfId="0" applyNumberFormat="1" applyFill="1" applyBorder="1"/>
    <xf numFmtId="164" fontId="0" fillId="3" borderId="28" xfId="0" applyNumberFormat="1" applyFill="1" applyBorder="1"/>
    <xf numFmtId="0" fontId="0" fillId="3" borderId="29" xfId="0" applyFill="1" applyBorder="1"/>
    <xf numFmtId="0" fontId="10" fillId="3" borderId="16" xfId="0" applyFont="1" applyFill="1" applyBorder="1"/>
    <xf numFmtId="0" fontId="11" fillId="0" borderId="0" xfId="0" applyFont="1" applyAlignment="1"/>
    <xf numFmtId="169" fontId="0" fillId="0" borderId="0" xfId="0" applyNumberFormat="1"/>
    <xf numFmtId="0" fontId="10" fillId="3" borderId="1" xfId="0" applyFont="1" applyFill="1" applyBorder="1"/>
    <xf numFmtId="0" fontId="10" fillId="3" borderId="29" xfId="0" applyFont="1" applyFill="1" applyBorder="1"/>
    <xf numFmtId="169" fontId="10" fillId="3" borderId="1" xfId="0" applyNumberFormat="1" applyFont="1" applyFill="1" applyBorder="1"/>
    <xf numFmtId="0" fontId="0" fillId="3" borderId="30" xfId="0" applyFill="1" applyBorder="1"/>
    <xf numFmtId="0" fontId="0" fillId="3" borderId="16" xfId="0" applyFill="1" applyBorder="1"/>
    <xf numFmtId="169" fontId="0" fillId="3" borderId="29" xfId="0" applyNumberFormat="1" applyFill="1" applyBorder="1"/>
    <xf numFmtId="0" fontId="0" fillId="0" borderId="0" xfId="0" applyFill="1"/>
    <xf numFmtId="169" fontId="0" fillId="0" borderId="0" xfId="0" applyNumberFormat="1" applyFill="1"/>
    <xf numFmtId="169" fontId="10" fillId="3" borderId="29" xfId="0" applyNumberFormat="1" applyFont="1" applyFill="1" applyBorder="1"/>
    <xf numFmtId="167" fontId="8" fillId="2" borderId="1" xfId="3" applyNumberFormat="1" applyFont="1" applyFill="1" applyBorder="1" applyAlignment="1">
      <alignment horizontal="center" vertical="top" wrapText="1"/>
    </xf>
    <xf numFmtId="9" fontId="8" fillId="2" borderId="1" xfId="2" applyFont="1" applyFill="1" applyBorder="1" applyAlignment="1">
      <alignment horizontal="center" vertical="top" wrapText="1"/>
    </xf>
    <xf numFmtId="167" fontId="8" fillId="2" borderId="1" xfId="3" applyNumberFormat="1" applyFont="1" applyFill="1" applyBorder="1"/>
    <xf numFmtId="0" fontId="8" fillId="2" borderId="1" xfId="0" applyFont="1" applyFill="1" applyBorder="1"/>
    <xf numFmtId="0" fontId="8" fillId="0" borderId="0" xfId="0" applyFont="1"/>
    <xf numFmtId="164" fontId="4" fillId="0" borderId="1" xfId="3" applyNumberFormat="1" applyFont="1" applyBorder="1"/>
    <xf numFmtId="0" fontId="12" fillId="0" borderId="0" xfId="0" applyFont="1" applyAlignment="1"/>
    <xf numFmtId="0" fontId="1" fillId="3" borderId="16" xfId="0" applyFont="1" applyFill="1" applyBorder="1"/>
    <xf numFmtId="0" fontId="4" fillId="0" borderId="2" xfId="0" applyFont="1" applyFill="1" applyBorder="1"/>
    <xf numFmtId="170" fontId="0" fillId="3" borderId="28" xfId="0" applyNumberFormat="1" applyFill="1" applyBorder="1"/>
    <xf numFmtId="165" fontId="2" fillId="2" borderId="1" xfId="1" applyFont="1" applyFill="1" applyBorder="1"/>
    <xf numFmtId="0" fontId="10" fillId="3" borderId="31" xfId="0" applyFont="1" applyFill="1" applyBorder="1"/>
    <xf numFmtId="9" fontId="13" fillId="0" borderId="1" xfId="2" applyFont="1" applyFill="1" applyBorder="1"/>
    <xf numFmtId="0" fontId="10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/>
    <xf numFmtId="0" fontId="1" fillId="0" borderId="0" xfId="0" applyFont="1"/>
    <xf numFmtId="164" fontId="1" fillId="0" borderId="0" xfId="0" applyNumberFormat="1" applyFont="1"/>
    <xf numFmtId="2" fontId="0" fillId="0" borderId="0" xfId="0" applyNumberFormat="1" applyFill="1"/>
    <xf numFmtId="2" fontId="10" fillId="3" borderId="29" xfId="0" applyNumberFormat="1" applyFont="1" applyFill="1" applyBorder="1"/>
    <xf numFmtId="2" fontId="0" fillId="3" borderId="29" xfId="0" applyNumberFormat="1" applyFill="1" applyBorder="1"/>
    <xf numFmtId="2" fontId="0" fillId="3" borderId="28" xfId="0" applyNumberFormat="1" applyFill="1" applyBorder="1"/>
    <xf numFmtId="2" fontId="0" fillId="0" borderId="0" xfId="0" applyNumberFormat="1"/>
    <xf numFmtId="165" fontId="0" fillId="3" borderId="1" xfId="1" applyFont="1" applyFill="1" applyBorder="1"/>
    <xf numFmtId="44" fontId="0" fillId="0" borderId="0" xfId="0" applyNumberFormat="1"/>
    <xf numFmtId="0" fontId="11" fillId="0" borderId="0" xfId="0" applyFont="1" applyFill="1" applyAlignment="1"/>
    <xf numFmtId="0" fontId="1" fillId="0" borderId="0" xfId="0" applyFont="1" applyFill="1"/>
    <xf numFmtId="165" fontId="0" fillId="4" borderId="1" xfId="0" applyNumberFormat="1" applyFill="1" applyBorder="1"/>
    <xf numFmtId="169" fontId="0" fillId="4" borderId="1" xfId="0" applyNumberFormat="1" applyFill="1" applyBorder="1"/>
    <xf numFmtId="170" fontId="0" fillId="4" borderId="1" xfId="1" applyNumberFormat="1" applyFont="1" applyFill="1" applyBorder="1"/>
    <xf numFmtId="164" fontId="0" fillId="4" borderId="1" xfId="0" applyNumberFormat="1" applyFill="1" applyBorder="1"/>
    <xf numFmtId="164" fontId="0" fillId="4" borderId="3" xfId="0" applyNumberFormat="1" applyFill="1" applyBorder="1"/>
    <xf numFmtId="165" fontId="4" fillId="4" borderId="1" xfId="1" applyFont="1" applyFill="1" applyBorder="1"/>
    <xf numFmtId="167" fontId="4" fillId="4" borderId="1" xfId="0" applyNumberFormat="1" applyFont="1" applyFill="1" applyBorder="1"/>
    <xf numFmtId="167" fontId="4" fillId="4" borderId="3" xfId="0" applyNumberFormat="1" applyFont="1" applyFill="1" applyBorder="1"/>
    <xf numFmtId="0" fontId="4" fillId="4" borderId="1" xfId="0" applyFont="1" applyFill="1" applyBorder="1"/>
    <xf numFmtId="168" fontId="4" fillId="4" borderId="1" xfId="1" applyNumberFormat="1" applyFont="1" applyFill="1" applyBorder="1"/>
    <xf numFmtId="9" fontId="4" fillId="4" borderId="1" xfId="2" applyFont="1" applyFill="1" applyBorder="1"/>
    <xf numFmtId="0" fontId="2" fillId="2" borderId="32" xfId="0" applyFont="1" applyFill="1" applyBorder="1" applyAlignment="1">
      <alignment horizontal="left"/>
    </xf>
    <xf numFmtId="0" fontId="2" fillId="2" borderId="33" xfId="0" applyFont="1" applyFill="1" applyBorder="1" applyAlignment="1">
      <alignment horizontal="left"/>
    </xf>
    <xf numFmtId="0" fontId="2" fillId="2" borderId="34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</cellXfs>
  <cellStyles count="4">
    <cellStyle name="Komma" xfId="1" builtinId="3"/>
    <cellStyle name="Procent" xfId="2" builtinId="5"/>
    <cellStyle name="Standaard" xfId="0" builtinId="0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3"/>
  <sheetViews>
    <sheetView workbookViewId="0">
      <selection activeCell="D2" sqref="D2"/>
    </sheetView>
  </sheetViews>
  <sheetFormatPr defaultRowHeight="15" x14ac:dyDescent="0.3"/>
  <cols>
    <col min="1" max="1" width="24.85546875" style="126" customWidth="1"/>
    <col min="2" max="2" width="13.140625" style="1" customWidth="1"/>
    <col min="3" max="3" width="16.7109375" style="1" customWidth="1"/>
    <col min="4" max="4" width="14.42578125" style="127" customWidth="1"/>
    <col min="5" max="6" width="7.42578125" style="44" customWidth="1"/>
    <col min="7" max="7" width="5.28515625" style="44" bestFit="1" customWidth="1"/>
    <col min="8" max="8" width="14.42578125" style="127" customWidth="1"/>
    <col min="9" max="16384" width="9.140625" style="1"/>
  </cols>
  <sheetData>
    <row r="1" spans="1:8" ht="16.5" x14ac:dyDescent="0.3">
      <c r="A1" s="82" t="s">
        <v>250</v>
      </c>
      <c r="B1" s="83"/>
      <c r="C1" s="83"/>
      <c r="D1" s="84"/>
      <c r="E1" s="85"/>
      <c r="F1" s="85"/>
      <c r="G1" s="85"/>
      <c r="H1" s="84"/>
    </row>
    <row r="2" spans="1:8" x14ac:dyDescent="0.3">
      <c r="A2" s="86"/>
      <c r="B2" s="83"/>
      <c r="C2" s="83"/>
      <c r="D2" s="84"/>
      <c r="E2" s="85"/>
      <c r="F2" s="85"/>
      <c r="G2" s="85"/>
      <c r="H2" s="84"/>
    </row>
    <row r="3" spans="1:8" s="92" customFormat="1" ht="31.5" customHeight="1" x14ac:dyDescent="0.35">
      <c r="A3" s="87"/>
      <c r="B3" s="88" t="s">
        <v>24</v>
      </c>
      <c r="C3" s="88" t="s">
        <v>25</v>
      </c>
      <c r="D3" s="89" t="s">
        <v>26</v>
      </c>
      <c r="E3" s="90" t="s">
        <v>27</v>
      </c>
      <c r="F3" s="91" t="s">
        <v>28</v>
      </c>
      <c r="G3" s="91" t="s">
        <v>29</v>
      </c>
      <c r="H3" s="89" t="s">
        <v>30</v>
      </c>
    </row>
    <row r="4" spans="1:8" ht="15" customHeight="1" x14ac:dyDescent="0.3">
      <c r="A4" s="93"/>
      <c r="B4" s="94"/>
      <c r="C4" s="94"/>
      <c r="D4" s="95"/>
      <c r="E4" s="96"/>
      <c r="F4" s="96"/>
      <c r="G4" s="96"/>
      <c r="H4" s="95"/>
    </row>
    <row r="5" spans="1:8" ht="15" customHeight="1" x14ac:dyDescent="0.3">
      <c r="A5" s="97" t="s">
        <v>31</v>
      </c>
      <c r="B5" s="98"/>
      <c r="C5" s="98"/>
      <c r="D5" s="95"/>
      <c r="E5" s="96"/>
      <c r="F5" s="96"/>
      <c r="G5" s="96"/>
      <c r="H5" s="95"/>
    </row>
    <row r="6" spans="1:8" ht="15" customHeight="1" x14ac:dyDescent="0.3">
      <c r="A6" s="99" t="s">
        <v>32</v>
      </c>
      <c r="B6" s="100"/>
      <c r="C6" s="100"/>
      <c r="D6" s="101"/>
      <c r="E6" s="102"/>
      <c r="F6" s="102"/>
      <c r="G6" s="102"/>
      <c r="H6" s="101"/>
    </row>
    <row r="7" spans="1:8" ht="15" customHeight="1" x14ac:dyDescent="0.3">
      <c r="A7" s="103" t="s">
        <v>33</v>
      </c>
      <c r="B7" s="104" t="s">
        <v>34</v>
      </c>
      <c r="C7" s="104"/>
      <c r="D7" s="105"/>
      <c r="E7" s="106">
        <v>0.04</v>
      </c>
      <c r="F7" s="106">
        <v>0</v>
      </c>
      <c r="G7" s="106">
        <v>0.09</v>
      </c>
      <c r="H7" s="105">
        <f t="shared" ref="H7:H12" si="0">D7*(1+E7)*(1+G7)*(1+F7)</f>
        <v>0</v>
      </c>
    </row>
    <row r="8" spans="1:8" x14ac:dyDescent="0.3">
      <c r="A8" s="103" t="s">
        <v>35</v>
      </c>
      <c r="B8" s="104" t="s">
        <v>34</v>
      </c>
      <c r="C8" s="104"/>
      <c r="D8" s="105"/>
      <c r="E8" s="106">
        <v>0.04</v>
      </c>
      <c r="F8" s="106">
        <v>0</v>
      </c>
      <c r="G8" s="106">
        <v>0.09</v>
      </c>
      <c r="H8" s="105">
        <f t="shared" si="0"/>
        <v>0</v>
      </c>
    </row>
    <row r="9" spans="1:8" x14ac:dyDescent="0.3">
      <c r="A9" s="103" t="s">
        <v>36</v>
      </c>
      <c r="B9" s="104" t="s">
        <v>34</v>
      </c>
      <c r="C9" s="104"/>
      <c r="D9" s="105"/>
      <c r="E9" s="106">
        <v>0.04</v>
      </c>
      <c r="F9" s="106">
        <v>0</v>
      </c>
      <c r="G9" s="106">
        <v>0.09</v>
      </c>
      <c r="H9" s="105">
        <f t="shared" si="0"/>
        <v>0</v>
      </c>
    </row>
    <row r="10" spans="1:8" x14ac:dyDescent="0.3">
      <c r="A10" s="103" t="s">
        <v>176</v>
      </c>
      <c r="B10" s="104" t="s">
        <v>37</v>
      </c>
      <c r="C10" s="104"/>
      <c r="D10" s="105"/>
      <c r="E10" s="106">
        <v>0.04</v>
      </c>
      <c r="F10" s="106">
        <v>0</v>
      </c>
      <c r="G10" s="106">
        <v>0.09</v>
      </c>
      <c r="H10" s="105">
        <f t="shared" si="0"/>
        <v>0</v>
      </c>
    </row>
    <row r="11" spans="1:8" x14ac:dyDescent="0.3">
      <c r="A11" s="103" t="s">
        <v>177</v>
      </c>
      <c r="B11" s="104" t="s">
        <v>37</v>
      </c>
      <c r="C11" s="104"/>
      <c r="D11" s="105"/>
      <c r="E11" s="106">
        <v>0.04</v>
      </c>
      <c r="F11" s="106">
        <v>0</v>
      </c>
      <c r="G11" s="106">
        <v>0.09</v>
      </c>
      <c r="H11" s="105">
        <f t="shared" si="0"/>
        <v>0</v>
      </c>
    </row>
    <row r="12" spans="1:8" x14ac:dyDescent="0.3">
      <c r="A12" s="103" t="s">
        <v>38</v>
      </c>
      <c r="B12" s="104" t="s">
        <v>37</v>
      </c>
      <c r="C12" s="104"/>
      <c r="D12" s="105"/>
      <c r="E12" s="106">
        <v>0.04</v>
      </c>
      <c r="F12" s="106">
        <v>0</v>
      </c>
      <c r="G12" s="106">
        <v>0.09</v>
      </c>
      <c r="H12" s="105">
        <f t="shared" si="0"/>
        <v>0</v>
      </c>
    </row>
    <row r="13" spans="1:8" s="111" customFormat="1" x14ac:dyDescent="0.35">
      <c r="A13" s="107" t="s">
        <v>180</v>
      </c>
      <c r="B13" s="108"/>
      <c r="C13" s="108"/>
      <c r="D13" s="109"/>
      <c r="E13" s="110"/>
      <c r="F13" s="110"/>
      <c r="G13" s="110"/>
      <c r="H13" s="109"/>
    </row>
    <row r="14" spans="1:8" x14ac:dyDescent="0.3">
      <c r="A14" s="103" t="s">
        <v>178</v>
      </c>
      <c r="B14" s="104" t="s">
        <v>181</v>
      </c>
      <c r="C14" s="104" t="s">
        <v>39</v>
      </c>
      <c r="D14" s="105"/>
      <c r="E14" s="106">
        <v>0.04</v>
      </c>
      <c r="F14" s="106">
        <v>0</v>
      </c>
      <c r="G14" s="106">
        <v>0.09</v>
      </c>
      <c r="H14" s="105">
        <f>D14*(1+E14)*(1+G14)*(1+F14)</f>
        <v>0</v>
      </c>
    </row>
    <row r="15" spans="1:8" x14ac:dyDescent="0.3">
      <c r="A15" s="103" t="s">
        <v>179</v>
      </c>
      <c r="B15" s="104" t="s">
        <v>181</v>
      </c>
      <c r="C15" s="104" t="s">
        <v>39</v>
      </c>
      <c r="D15" s="105"/>
      <c r="E15" s="106">
        <v>0.04</v>
      </c>
      <c r="F15" s="106">
        <v>0</v>
      </c>
      <c r="G15" s="106">
        <v>0.09</v>
      </c>
      <c r="H15" s="105">
        <f>D15*(1+E15)*(1+G15)*(1+F15)</f>
        <v>0</v>
      </c>
    </row>
    <row r="16" spans="1:8" x14ac:dyDescent="0.3">
      <c r="A16" s="99" t="s">
        <v>40</v>
      </c>
      <c r="B16" s="100"/>
      <c r="C16" s="100"/>
      <c r="D16" s="101"/>
      <c r="E16" s="102"/>
      <c r="F16" s="102"/>
      <c r="G16" s="102"/>
      <c r="H16" s="101"/>
    </row>
    <row r="17" spans="1:8" x14ac:dyDescent="0.3">
      <c r="A17" s="103" t="s">
        <v>41</v>
      </c>
      <c r="B17" s="104" t="s">
        <v>42</v>
      </c>
      <c r="C17" s="104" t="s">
        <v>43</v>
      </c>
      <c r="D17" s="105"/>
      <c r="E17" s="106">
        <v>0.04</v>
      </c>
      <c r="F17" s="106">
        <v>0</v>
      </c>
      <c r="G17" s="106">
        <v>0.09</v>
      </c>
      <c r="H17" s="105">
        <f>D17*(1+E17)*(1+G17)*(1+F17)</f>
        <v>0</v>
      </c>
    </row>
    <row r="18" spans="1:8" x14ac:dyDescent="0.3">
      <c r="A18" s="103" t="s">
        <v>44</v>
      </c>
      <c r="B18" s="104" t="s">
        <v>42</v>
      </c>
      <c r="C18" s="104" t="s">
        <v>43</v>
      </c>
      <c r="D18" s="105"/>
      <c r="E18" s="106">
        <v>0.04</v>
      </c>
      <c r="F18" s="106">
        <v>0</v>
      </c>
      <c r="G18" s="106">
        <v>0.09</v>
      </c>
      <c r="H18" s="105">
        <f>D18*(1+E18)*(1+G18)*(1+F18)</f>
        <v>0</v>
      </c>
    </row>
    <row r="19" spans="1:8" x14ac:dyDescent="0.3">
      <c r="A19" s="103" t="s">
        <v>45</v>
      </c>
      <c r="B19" s="104" t="s">
        <v>42</v>
      </c>
      <c r="C19" s="104" t="s">
        <v>43</v>
      </c>
      <c r="D19" s="105"/>
      <c r="E19" s="106">
        <v>0.04</v>
      </c>
      <c r="F19" s="106">
        <v>0</v>
      </c>
      <c r="G19" s="106">
        <v>0.09</v>
      </c>
      <c r="H19" s="105">
        <f>D19*(1+E19)*(1+G19)*(1+F19)</f>
        <v>0</v>
      </c>
    </row>
    <row r="20" spans="1:8" ht="16.5" customHeight="1" x14ac:dyDescent="0.3">
      <c r="A20" s="99" t="s">
        <v>46</v>
      </c>
      <c r="B20" s="100"/>
      <c r="C20" s="100"/>
      <c r="D20" s="101"/>
      <c r="E20" s="102"/>
      <c r="F20" s="102"/>
      <c r="G20" s="102"/>
      <c r="H20" s="101"/>
    </row>
    <row r="21" spans="1:8" x14ac:dyDescent="0.3">
      <c r="A21" s="103" t="s">
        <v>47</v>
      </c>
      <c r="B21" s="104" t="s">
        <v>42</v>
      </c>
      <c r="C21" s="104" t="s">
        <v>43</v>
      </c>
      <c r="D21" s="105"/>
      <c r="E21" s="106">
        <v>0.04</v>
      </c>
      <c r="F21" s="106">
        <v>0</v>
      </c>
      <c r="G21" s="106">
        <v>0.09</v>
      </c>
      <c r="H21" s="105">
        <f>D21*(1+E21)*(1+G21)*(1+F21)</f>
        <v>0</v>
      </c>
    </row>
    <row r="22" spans="1:8" x14ac:dyDescent="0.3">
      <c r="A22" s="103" t="s">
        <v>182</v>
      </c>
      <c r="B22" s="104" t="s">
        <v>42</v>
      </c>
      <c r="C22" s="104" t="s">
        <v>43</v>
      </c>
      <c r="D22" s="105"/>
      <c r="E22" s="106">
        <v>0.04</v>
      </c>
      <c r="F22" s="106">
        <v>0</v>
      </c>
      <c r="G22" s="106">
        <v>0.09</v>
      </c>
      <c r="H22" s="105">
        <f>D22*(1+E22)*(1+G22)*(1+F22)</f>
        <v>0</v>
      </c>
    </row>
    <row r="23" spans="1:8" ht="16.5" customHeight="1" x14ac:dyDescent="0.3">
      <c r="A23" s="103" t="s">
        <v>48</v>
      </c>
      <c r="B23" s="104" t="s">
        <v>42</v>
      </c>
      <c r="C23" s="104" t="s">
        <v>43</v>
      </c>
      <c r="D23" s="105"/>
      <c r="E23" s="106">
        <v>0.04</v>
      </c>
      <c r="F23" s="106">
        <v>0</v>
      </c>
      <c r="G23" s="106">
        <v>0.09</v>
      </c>
      <c r="H23" s="105">
        <f>D23*(1+E23)*(1+G23)*(1+F23)</f>
        <v>0</v>
      </c>
    </row>
    <row r="24" spans="1:8" ht="16.5" customHeight="1" x14ac:dyDescent="0.3">
      <c r="A24" s="103" t="s">
        <v>183</v>
      </c>
      <c r="B24" s="104" t="s">
        <v>42</v>
      </c>
      <c r="C24" s="104" t="s">
        <v>43</v>
      </c>
      <c r="D24" s="105"/>
      <c r="E24" s="106">
        <v>0.04</v>
      </c>
      <c r="F24" s="106">
        <v>0</v>
      </c>
      <c r="G24" s="106">
        <v>0.09</v>
      </c>
      <c r="H24" s="105">
        <f>D24*(1+E24)*(1+G24)*(1+F24)</f>
        <v>0</v>
      </c>
    </row>
    <row r="25" spans="1:8" ht="16.5" customHeight="1" x14ac:dyDescent="0.3">
      <c r="A25" s="103" t="s">
        <v>49</v>
      </c>
      <c r="B25" s="104" t="s">
        <v>42</v>
      </c>
      <c r="C25" s="104" t="s">
        <v>43</v>
      </c>
      <c r="D25" s="105"/>
      <c r="E25" s="106">
        <v>0.04</v>
      </c>
      <c r="F25" s="106">
        <v>0</v>
      </c>
      <c r="G25" s="106">
        <v>0.09</v>
      </c>
      <c r="H25" s="105">
        <f>D25*(1+E25)*(1+G25)*(1+F25)</f>
        <v>0</v>
      </c>
    </row>
    <row r="26" spans="1:8" x14ac:dyDescent="0.3">
      <c r="A26" s="99" t="s">
        <v>50</v>
      </c>
      <c r="B26" s="100"/>
      <c r="C26" s="100"/>
      <c r="D26" s="101"/>
      <c r="E26" s="102"/>
      <c r="F26" s="102"/>
      <c r="G26" s="102"/>
      <c r="H26" s="101"/>
    </row>
    <row r="27" spans="1:8" ht="16.5" customHeight="1" x14ac:dyDescent="0.3">
      <c r="A27" s="103" t="s">
        <v>51</v>
      </c>
      <c r="B27" s="104" t="s">
        <v>52</v>
      </c>
      <c r="C27" s="104" t="s">
        <v>53</v>
      </c>
      <c r="D27" s="105"/>
      <c r="E27" s="106">
        <v>0.04</v>
      </c>
      <c r="F27" s="106">
        <v>0</v>
      </c>
      <c r="G27" s="106">
        <v>0.09</v>
      </c>
      <c r="H27" s="105">
        <f>D27*(1+E27)*(1+G27)*(1+F27)</f>
        <v>0</v>
      </c>
    </row>
    <row r="28" spans="1:8" ht="16.5" customHeight="1" x14ac:dyDescent="0.3">
      <c r="A28" s="103" t="s">
        <v>203</v>
      </c>
      <c r="B28" s="104" t="s">
        <v>52</v>
      </c>
      <c r="C28" s="104" t="s">
        <v>53</v>
      </c>
      <c r="D28" s="105"/>
      <c r="E28" s="106">
        <v>0.04</v>
      </c>
      <c r="F28" s="106">
        <v>0</v>
      </c>
      <c r="G28" s="106">
        <v>0.09</v>
      </c>
      <c r="H28" s="105">
        <f>D28*(1+E28)*(1+G28)*(1+F28)</f>
        <v>0</v>
      </c>
    </row>
    <row r="29" spans="1:8" ht="16.5" customHeight="1" x14ac:dyDescent="0.3">
      <c r="A29" s="103" t="s">
        <v>54</v>
      </c>
      <c r="B29" s="104" t="s">
        <v>52</v>
      </c>
      <c r="C29" s="104" t="s">
        <v>53</v>
      </c>
      <c r="D29" s="105"/>
      <c r="E29" s="106">
        <v>0.04</v>
      </c>
      <c r="F29" s="106">
        <v>0</v>
      </c>
      <c r="G29" s="106">
        <v>0.09</v>
      </c>
      <c r="H29" s="105">
        <f>D29*(1+E29)*(1+G29)*(1+F29)</f>
        <v>0</v>
      </c>
    </row>
    <row r="30" spans="1:8" ht="16.5" customHeight="1" x14ac:dyDescent="0.3">
      <c r="A30" s="103" t="s">
        <v>56</v>
      </c>
      <c r="B30" s="104" t="s">
        <v>42</v>
      </c>
      <c r="C30" s="104" t="s">
        <v>43</v>
      </c>
      <c r="D30" s="105"/>
      <c r="E30" s="106">
        <v>0.04</v>
      </c>
      <c r="F30" s="106">
        <v>0</v>
      </c>
      <c r="G30" s="106">
        <v>0.09</v>
      </c>
      <c r="H30" s="105">
        <f>D30*(1+E30)*(1+G30)*(1+F30)</f>
        <v>0</v>
      </c>
    </row>
    <row r="31" spans="1:8" ht="16.5" customHeight="1" x14ac:dyDescent="0.3">
      <c r="A31" s="99" t="s">
        <v>57</v>
      </c>
      <c r="B31" s="100"/>
      <c r="C31" s="100"/>
      <c r="D31" s="101"/>
      <c r="E31" s="102"/>
      <c r="F31" s="102"/>
      <c r="G31" s="102"/>
      <c r="H31" s="101"/>
    </row>
    <row r="32" spans="1:8" ht="16.5" customHeight="1" x14ac:dyDescent="0.3">
      <c r="A32" s="103" t="s">
        <v>58</v>
      </c>
      <c r="B32" s="104" t="s">
        <v>52</v>
      </c>
      <c r="C32" s="104" t="s">
        <v>53</v>
      </c>
      <c r="D32" s="105"/>
      <c r="E32" s="106">
        <v>0.04</v>
      </c>
      <c r="F32" s="106">
        <v>0</v>
      </c>
      <c r="G32" s="106">
        <v>0.09</v>
      </c>
      <c r="H32" s="105">
        <f>D32*(1+E32)*(1+G32)*(1+F32)</f>
        <v>0</v>
      </c>
    </row>
    <row r="33" spans="1:8" ht="16.5" customHeight="1" x14ac:dyDescent="0.3">
      <c r="A33" s="103" t="s">
        <v>59</v>
      </c>
      <c r="B33" s="104" t="s">
        <v>52</v>
      </c>
      <c r="C33" s="104" t="s">
        <v>53</v>
      </c>
      <c r="D33" s="105"/>
      <c r="E33" s="106">
        <v>0.04</v>
      </c>
      <c r="F33" s="106">
        <v>0</v>
      </c>
      <c r="G33" s="106">
        <v>0.09</v>
      </c>
      <c r="H33" s="105">
        <f>D33*(1+E33)*(1+G33)*(1+F33)</f>
        <v>0</v>
      </c>
    </row>
    <row r="34" spans="1:8" ht="16.5" customHeight="1" x14ac:dyDescent="0.3">
      <c r="A34" s="103" t="s">
        <v>60</v>
      </c>
      <c r="B34" s="104" t="s">
        <v>52</v>
      </c>
      <c r="C34" s="104" t="s">
        <v>53</v>
      </c>
      <c r="D34" s="105"/>
      <c r="E34" s="106">
        <v>0.04</v>
      </c>
      <c r="F34" s="106">
        <v>0</v>
      </c>
      <c r="G34" s="106">
        <v>0.09</v>
      </c>
      <c r="H34" s="105">
        <f>D34*(1+E34)*(1+G34)*(1+F34)</f>
        <v>0</v>
      </c>
    </row>
    <row r="35" spans="1:8" ht="16.5" customHeight="1" x14ac:dyDescent="0.3">
      <c r="A35" s="103" t="s">
        <v>61</v>
      </c>
      <c r="B35" s="104" t="s">
        <v>52</v>
      </c>
      <c r="C35" s="104" t="s">
        <v>43</v>
      </c>
      <c r="D35" s="105"/>
      <c r="E35" s="106">
        <v>0.04</v>
      </c>
      <c r="F35" s="106">
        <v>0</v>
      </c>
      <c r="G35" s="106">
        <v>0.09</v>
      </c>
      <c r="H35" s="105">
        <f>D35*(1+E35)*(1+G35)*(1+F35)</f>
        <v>0</v>
      </c>
    </row>
    <row r="36" spans="1:8" ht="16.5" customHeight="1" x14ac:dyDescent="0.3">
      <c r="A36" s="99" t="s">
        <v>62</v>
      </c>
      <c r="B36" s="100"/>
      <c r="C36" s="100"/>
      <c r="D36" s="101"/>
      <c r="E36" s="102"/>
      <c r="F36" s="102"/>
      <c r="G36" s="102"/>
      <c r="H36" s="101"/>
    </row>
    <row r="37" spans="1:8" ht="16.5" customHeight="1" x14ac:dyDescent="0.3">
      <c r="A37" s="103" t="s">
        <v>63</v>
      </c>
      <c r="B37" s="104" t="s">
        <v>64</v>
      </c>
      <c r="C37" s="104" t="s">
        <v>89</v>
      </c>
      <c r="D37" s="105"/>
      <c r="E37" s="106">
        <v>0.04</v>
      </c>
      <c r="F37" s="106">
        <v>0</v>
      </c>
      <c r="G37" s="106">
        <v>0.09</v>
      </c>
      <c r="H37" s="105">
        <f t="shared" ref="H37:H43" si="1">D37*(1+E37)*(1+G37)*(1+F37)</f>
        <v>0</v>
      </c>
    </row>
    <row r="38" spans="1:8" ht="16.5" customHeight="1" x14ac:dyDescent="0.3">
      <c r="A38" s="103" t="s">
        <v>65</v>
      </c>
      <c r="B38" s="104" t="s">
        <v>173</v>
      </c>
      <c r="C38" s="104" t="s">
        <v>237</v>
      </c>
      <c r="D38" s="105"/>
      <c r="E38" s="106">
        <v>0.04</v>
      </c>
      <c r="F38" s="106">
        <v>0</v>
      </c>
      <c r="G38" s="106">
        <v>0.09</v>
      </c>
      <c r="H38" s="105">
        <f t="shared" si="1"/>
        <v>0</v>
      </c>
    </row>
    <row r="39" spans="1:8" ht="16.5" customHeight="1" x14ac:dyDescent="0.3">
      <c r="A39" s="103" t="s">
        <v>65</v>
      </c>
      <c r="B39" s="104" t="s">
        <v>64</v>
      </c>
      <c r="C39" s="104" t="s">
        <v>89</v>
      </c>
      <c r="D39" s="105"/>
      <c r="E39" s="106">
        <v>0.04</v>
      </c>
      <c r="F39" s="106">
        <v>0</v>
      </c>
      <c r="G39" s="106">
        <v>0.09</v>
      </c>
      <c r="H39" s="105">
        <f t="shared" si="1"/>
        <v>0</v>
      </c>
    </row>
    <row r="40" spans="1:8" ht="16.5" customHeight="1" x14ac:dyDescent="0.3">
      <c r="A40" s="103" t="s">
        <v>66</v>
      </c>
      <c r="B40" s="104" t="s">
        <v>64</v>
      </c>
      <c r="C40" s="104" t="s">
        <v>89</v>
      </c>
      <c r="D40" s="105"/>
      <c r="E40" s="106">
        <v>0.04</v>
      </c>
      <c r="F40" s="106">
        <v>0</v>
      </c>
      <c r="G40" s="106">
        <v>0.09</v>
      </c>
      <c r="H40" s="105">
        <f t="shared" si="1"/>
        <v>0</v>
      </c>
    </row>
    <row r="41" spans="1:8" ht="16.5" customHeight="1" x14ac:dyDescent="0.3">
      <c r="A41" s="103" t="s">
        <v>66</v>
      </c>
      <c r="B41" s="104" t="s">
        <v>173</v>
      </c>
      <c r="C41" s="104" t="s">
        <v>237</v>
      </c>
      <c r="D41" s="105"/>
      <c r="E41" s="106">
        <v>0.04</v>
      </c>
      <c r="F41" s="106">
        <v>0</v>
      </c>
      <c r="G41" s="106">
        <v>0.09</v>
      </c>
      <c r="H41" s="105">
        <f t="shared" si="1"/>
        <v>0</v>
      </c>
    </row>
    <row r="42" spans="1:8" ht="16.5" customHeight="1" x14ac:dyDescent="0.3">
      <c r="A42" s="103" t="s">
        <v>67</v>
      </c>
      <c r="B42" s="104" t="s">
        <v>64</v>
      </c>
      <c r="C42" s="104" t="s">
        <v>89</v>
      </c>
      <c r="D42" s="105"/>
      <c r="E42" s="106">
        <v>0.04</v>
      </c>
      <c r="F42" s="106">
        <v>0</v>
      </c>
      <c r="G42" s="106">
        <v>0.09</v>
      </c>
      <c r="H42" s="105">
        <f t="shared" si="1"/>
        <v>0</v>
      </c>
    </row>
    <row r="43" spans="1:8" ht="16.5" customHeight="1" x14ac:dyDescent="0.3">
      <c r="A43" s="103" t="s">
        <v>68</v>
      </c>
      <c r="B43" s="104" t="s">
        <v>69</v>
      </c>
      <c r="C43" s="104" t="s">
        <v>174</v>
      </c>
      <c r="D43" s="105"/>
      <c r="E43" s="106">
        <v>0.04</v>
      </c>
      <c r="F43" s="106">
        <v>0</v>
      </c>
      <c r="G43" s="106">
        <v>0.09</v>
      </c>
      <c r="H43" s="105">
        <f t="shared" si="1"/>
        <v>0</v>
      </c>
    </row>
    <row r="44" spans="1:8" ht="16.5" customHeight="1" x14ac:dyDescent="0.3">
      <c r="A44" s="103" t="s">
        <v>175</v>
      </c>
      <c r="B44" s="104" t="s">
        <v>69</v>
      </c>
      <c r="C44" s="104" t="s">
        <v>174</v>
      </c>
      <c r="D44" s="105"/>
      <c r="E44" s="106">
        <v>0.04</v>
      </c>
      <c r="F44" s="106">
        <v>0</v>
      </c>
      <c r="G44" s="106">
        <v>0.09</v>
      </c>
      <c r="H44" s="105">
        <f>D44*(1+E44)*(1+G44)*(1+F44)</f>
        <v>0</v>
      </c>
    </row>
    <row r="45" spans="1:8" x14ac:dyDescent="0.3">
      <c r="A45" s="99" t="s">
        <v>185</v>
      </c>
      <c r="B45" s="108"/>
      <c r="C45" s="108"/>
      <c r="D45" s="101"/>
      <c r="E45" s="102"/>
      <c r="F45" s="102"/>
      <c r="G45" s="102"/>
      <c r="H45" s="101"/>
    </row>
    <row r="46" spans="1:8" x14ac:dyDescent="0.3">
      <c r="A46" s="103" t="s">
        <v>70</v>
      </c>
      <c r="B46" s="112">
        <v>1</v>
      </c>
      <c r="C46" s="104" t="s">
        <v>71</v>
      </c>
      <c r="D46" s="105"/>
      <c r="E46" s="106">
        <v>0.04</v>
      </c>
      <c r="F46" s="106">
        <v>0</v>
      </c>
      <c r="G46" s="106">
        <v>0.09</v>
      </c>
      <c r="H46" s="105">
        <f>D46*(1+E46)*(1+G46)*(1+F46)</f>
        <v>0</v>
      </c>
    </row>
    <row r="47" spans="1:8" x14ac:dyDescent="0.3">
      <c r="A47" s="103" t="s">
        <v>72</v>
      </c>
      <c r="B47" s="112">
        <v>1</v>
      </c>
      <c r="C47" s="104" t="s">
        <v>71</v>
      </c>
      <c r="D47" s="105"/>
      <c r="E47" s="106">
        <v>0.04</v>
      </c>
      <c r="F47" s="106">
        <v>0</v>
      </c>
      <c r="G47" s="106">
        <v>0.09</v>
      </c>
      <c r="H47" s="105">
        <f>D47*(1+E47)*(1+G47)*(1+F47)</f>
        <v>0</v>
      </c>
    </row>
    <row r="48" spans="1:8" ht="15.75" customHeight="1" x14ac:dyDescent="0.3">
      <c r="A48" s="103" t="s">
        <v>73</v>
      </c>
      <c r="B48" s="112">
        <v>1</v>
      </c>
      <c r="C48" s="104" t="s">
        <v>71</v>
      </c>
      <c r="D48" s="105"/>
      <c r="E48" s="106">
        <v>0.04</v>
      </c>
      <c r="F48" s="106">
        <v>0</v>
      </c>
      <c r="G48" s="106">
        <v>0.09</v>
      </c>
      <c r="H48" s="105">
        <f>D48*(1+E48)*(1+G48)*(1+F48)</f>
        <v>0</v>
      </c>
    </row>
    <row r="49" spans="1:8" x14ac:dyDescent="0.3">
      <c r="A49" s="103" t="s">
        <v>184</v>
      </c>
      <c r="B49" s="112">
        <v>1</v>
      </c>
      <c r="C49" s="104" t="s">
        <v>71</v>
      </c>
      <c r="D49" s="105"/>
      <c r="E49" s="106">
        <v>0.04</v>
      </c>
      <c r="F49" s="106">
        <v>0</v>
      </c>
      <c r="G49" s="106">
        <v>0.09</v>
      </c>
      <c r="H49" s="105">
        <f>D49*(1+E49)*(1+G49)*(1+F49)</f>
        <v>0</v>
      </c>
    </row>
    <row r="50" spans="1:8" x14ac:dyDescent="0.3">
      <c r="A50" s="103" t="s">
        <v>186</v>
      </c>
      <c r="B50" s="112">
        <v>1</v>
      </c>
      <c r="C50" s="104" t="s">
        <v>71</v>
      </c>
      <c r="D50" s="105"/>
      <c r="E50" s="106">
        <v>0.04</v>
      </c>
      <c r="F50" s="106">
        <v>0</v>
      </c>
      <c r="G50" s="106">
        <v>0.09</v>
      </c>
      <c r="H50" s="105">
        <f>D50*(1+E50)*(1+G50)*(1+F50)</f>
        <v>0</v>
      </c>
    </row>
    <row r="51" spans="1:8" x14ac:dyDescent="0.3">
      <c r="A51" s="99" t="s">
        <v>88</v>
      </c>
      <c r="B51" s="100"/>
      <c r="C51" s="100"/>
      <c r="D51" s="101"/>
      <c r="E51" s="102"/>
      <c r="F51" s="102"/>
      <c r="G51" s="102"/>
      <c r="H51" s="101"/>
    </row>
    <row r="52" spans="1:8" x14ac:dyDescent="0.3">
      <c r="A52" s="103" t="s">
        <v>188</v>
      </c>
      <c r="B52" s="104" t="s">
        <v>189</v>
      </c>
      <c r="C52" s="104" t="s">
        <v>89</v>
      </c>
      <c r="D52" s="105"/>
      <c r="E52" s="106">
        <v>0.04</v>
      </c>
      <c r="F52" s="106">
        <v>0</v>
      </c>
      <c r="G52" s="106">
        <v>0.09</v>
      </c>
      <c r="H52" s="105">
        <f>D52*(1+E52)*(1+G52)*(1+F52)</f>
        <v>0</v>
      </c>
    </row>
    <row r="53" spans="1:8" x14ac:dyDescent="0.3">
      <c r="A53" s="99" t="s">
        <v>187</v>
      </c>
      <c r="B53" s="108"/>
      <c r="C53" s="108"/>
      <c r="D53" s="101"/>
      <c r="E53" s="102"/>
      <c r="F53" s="102"/>
      <c r="G53" s="102"/>
      <c r="H53" s="101"/>
    </row>
    <row r="54" spans="1:8" x14ac:dyDescent="0.3">
      <c r="A54" s="103" t="s">
        <v>83</v>
      </c>
      <c r="B54" s="112">
        <v>1</v>
      </c>
      <c r="C54" s="104" t="s">
        <v>71</v>
      </c>
      <c r="D54" s="105"/>
      <c r="E54" s="106">
        <v>0.04</v>
      </c>
      <c r="F54" s="106">
        <v>0</v>
      </c>
      <c r="G54" s="106">
        <v>0.09</v>
      </c>
      <c r="H54" s="105">
        <f>D54*(1+E54)*(1+G54)*(1+F54)</f>
        <v>0</v>
      </c>
    </row>
    <row r="55" spans="1:8" x14ac:dyDescent="0.3">
      <c r="A55" s="97" t="s">
        <v>233</v>
      </c>
      <c r="B55" s="98"/>
      <c r="C55" s="98"/>
      <c r="D55" s="95"/>
      <c r="E55" s="96"/>
      <c r="F55" s="96"/>
      <c r="G55" s="96"/>
      <c r="H55" s="95"/>
    </row>
    <row r="56" spans="1:8" ht="15" customHeight="1" x14ac:dyDescent="0.3">
      <c r="A56" s="99" t="s">
        <v>32</v>
      </c>
      <c r="B56" s="100"/>
      <c r="C56" s="100"/>
      <c r="D56" s="101"/>
      <c r="E56" s="102"/>
      <c r="F56" s="102"/>
      <c r="G56" s="102"/>
      <c r="H56" s="101"/>
    </row>
    <row r="57" spans="1:8" ht="15" customHeight="1" x14ac:dyDescent="0.3">
      <c r="A57" s="103" t="s">
        <v>33</v>
      </c>
      <c r="B57" s="104" t="s">
        <v>34</v>
      </c>
      <c r="C57" s="104"/>
      <c r="D57" s="105"/>
      <c r="E57" s="106">
        <v>0.04</v>
      </c>
      <c r="F57" s="106">
        <v>0</v>
      </c>
      <c r="G57" s="106">
        <v>0.09</v>
      </c>
      <c r="H57" s="105">
        <f t="shared" ref="H57:H62" si="2">D57*(1+E57)*(1+G57)*(1+F57)</f>
        <v>0</v>
      </c>
    </row>
    <row r="58" spans="1:8" x14ac:dyDescent="0.3">
      <c r="A58" s="103" t="s">
        <v>35</v>
      </c>
      <c r="B58" s="104" t="s">
        <v>34</v>
      </c>
      <c r="C58" s="104"/>
      <c r="D58" s="105"/>
      <c r="E58" s="106">
        <v>0.04</v>
      </c>
      <c r="F58" s="106">
        <v>0</v>
      </c>
      <c r="G58" s="106">
        <v>0.09</v>
      </c>
      <c r="H58" s="105">
        <f t="shared" si="2"/>
        <v>0</v>
      </c>
    </row>
    <row r="59" spans="1:8" x14ac:dyDescent="0.3">
      <c r="A59" s="103" t="s">
        <v>36</v>
      </c>
      <c r="B59" s="104" t="s">
        <v>34</v>
      </c>
      <c r="C59" s="104"/>
      <c r="D59" s="105"/>
      <c r="E59" s="106">
        <v>0.04</v>
      </c>
      <c r="F59" s="106">
        <v>0</v>
      </c>
      <c r="G59" s="106">
        <v>0.09</v>
      </c>
      <c r="H59" s="105">
        <f t="shared" si="2"/>
        <v>0</v>
      </c>
    </row>
    <row r="60" spans="1:8" x14ac:dyDescent="0.3">
      <c r="A60" s="103" t="s">
        <v>176</v>
      </c>
      <c r="B60" s="104" t="s">
        <v>37</v>
      </c>
      <c r="C60" s="104"/>
      <c r="D60" s="105"/>
      <c r="E60" s="106">
        <v>0.04</v>
      </c>
      <c r="F60" s="106">
        <v>0</v>
      </c>
      <c r="G60" s="106">
        <v>0.09</v>
      </c>
      <c r="H60" s="105">
        <f t="shared" si="2"/>
        <v>0</v>
      </c>
    </row>
    <row r="61" spans="1:8" x14ac:dyDescent="0.3">
      <c r="A61" s="103" t="s">
        <v>177</v>
      </c>
      <c r="B61" s="104" t="s">
        <v>37</v>
      </c>
      <c r="C61" s="104"/>
      <c r="D61" s="105"/>
      <c r="E61" s="106">
        <v>0.04</v>
      </c>
      <c r="F61" s="106">
        <v>0</v>
      </c>
      <c r="G61" s="106">
        <v>0.09</v>
      </c>
      <c r="H61" s="105">
        <f t="shared" si="2"/>
        <v>0</v>
      </c>
    </row>
    <row r="62" spans="1:8" x14ac:dyDescent="0.3">
      <c r="A62" s="103" t="s">
        <v>38</v>
      </c>
      <c r="B62" s="104" t="s">
        <v>37</v>
      </c>
      <c r="C62" s="104"/>
      <c r="D62" s="105"/>
      <c r="E62" s="106">
        <v>0.04</v>
      </c>
      <c r="F62" s="106">
        <v>0</v>
      </c>
      <c r="G62" s="106">
        <v>0.09</v>
      </c>
      <c r="H62" s="105">
        <f t="shared" si="2"/>
        <v>0</v>
      </c>
    </row>
    <row r="63" spans="1:8" s="111" customFormat="1" x14ac:dyDescent="0.35">
      <c r="A63" s="107" t="s">
        <v>180</v>
      </c>
      <c r="B63" s="108"/>
      <c r="C63" s="108"/>
      <c r="D63" s="109"/>
      <c r="E63" s="110"/>
      <c r="F63" s="110"/>
      <c r="G63" s="110"/>
      <c r="H63" s="109"/>
    </row>
    <row r="64" spans="1:8" x14ac:dyDescent="0.3">
      <c r="A64" s="103" t="s">
        <v>178</v>
      </c>
      <c r="B64" s="104" t="s">
        <v>181</v>
      </c>
      <c r="C64" s="104" t="s">
        <v>39</v>
      </c>
      <c r="D64" s="105"/>
      <c r="E64" s="106">
        <v>0.04</v>
      </c>
      <c r="F64" s="106">
        <v>0</v>
      </c>
      <c r="G64" s="106">
        <v>0.09</v>
      </c>
      <c r="H64" s="105">
        <f>D64*(1+E64)*(1+G64)*(1+F64)</f>
        <v>0</v>
      </c>
    </row>
    <row r="65" spans="1:8" x14ac:dyDescent="0.3">
      <c r="A65" s="103" t="s">
        <v>179</v>
      </c>
      <c r="B65" s="104" t="s">
        <v>181</v>
      </c>
      <c r="C65" s="104" t="s">
        <v>39</v>
      </c>
      <c r="D65" s="105"/>
      <c r="E65" s="106">
        <v>0.04</v>
      </c>
      <c r="F65" s="106">
        <v>0</v>
      </c>
      <c r="G65" s="106">
        <v>0.09</v>
      </c>
      <c r="H65" s="105">
        <f>D65*(1+E65)*(1+G65)*(1+F65)</f>
        <v>0</v>
      </c>
    </row>
    <row r="66" spans="1:8" x14ac:dyDescent="0.3">
      <c r="A66" s="99" t="s">
        <v>40</v>
      </c>
      <c r="B66" s="100"/>
      <c r="C66" s="100"/>
      <c r="D66" s="101"/>
      <c r="E66" s="102"/>
      <c r="F66" s="102"/>
      <c r="G66" s="102"/>
      <c r="H66" s="101"/>
    </row>
    <row r="67" spans="1:8" x14ac:dyDescent="0.3">
      <c r="A67" s="103" t="s">
        <v>41</v>
      </c>
      <c r="B67" s="104" t="s">
        <v>42</v>
      </c>
      <c r="C67" s="104" t="s">
        <v>43</v>
      </c>
      <c r="D67" s="105"/>
      <c r="E67" s="106">
        <v>0.04</v>
      </c>
      <c r="F67" s="106">
        <v>0</v>
      </c>
      <c r="G67" s="106">
        <v>0.09</v>
      </c>
      <c r="H67" s="105">
        <f>D67*(1+E67)*(1+G67)*(1+F67)</f>
        <v>0</v>
      </c>
    </row>
    <row r="68" spans="1:8" x14ac:dyDescent="0.3">
      <c r="A68" s="103" t="s">
        <v>44</v>
      </c>
      <c r="B68" s="104" t="s">
        <v>42</v>
      </c>
      <c r="C68" s="104" t="s">
        <v>43</v>
      </c>
      <c r="D68" s="105"/>
      <c r="E68" s="106">
        <v>0.04</v>
      </c>
      <c r="F68" s="106">
        <v>0</v>
      </c>
      <c r="G68" s="106">
        <v>0.09</v>
      </c>
      <c r="H68" s="105">
        <f>D68*(1+E68)*(1+G68)*(1+F68)</f>
        <v>0</v>
      </c>
    </row>
    <row r="69" spans="1:8" x14ac:dyDescent="0.3">
      <c r="A69" s="103" t="s">
        <v>45</v>
      </c>
      <c r="B69" s="104" t="s">
        <v>42</v>
      </c>
      <c r="C69" s="104" t="s">
        <v>43</v>
      </c>
      <c r="D69" s="105"/>
      <c r="E69" s="106">
        <v>0.04</v>
      </c>
      <c r="F69" s="106">
        <v>0</v>
      </c>
      <c r="G69" s="106">
        <v>0.09</v>
      </c>
      <c r="H69" s="105">
        <f>D69*(1+E69)*(1+G69)*(1+F69)</f>
        <v>0</v>
      </c>
    </row>
    <row r="70" spans="1:8" ht="16.5" customHeight="1" x14ac:dyDescent="0.3">
      <c r="A70" s="99" t="s">
        <v>46</v>
      </c>
      <c r="B70" s="100"/>
      <c r="C70" s="100"/>
      <c r="D70" s="101"/>
      <c r="E70" s="102"/>
      <c r="F70" s="102"/>
      <c r="G70" s="102"/>
      <c r="H70" s="101"/>
    </row>
    <row r="71" spans="1:8" x14ac:dyDescent="0.3">
      <c r="A71" s="103" t="s">
        <v>47</v>
      </c>
      <c r="B71" s="104" t="s">
        <v>42</v>
      </c>
      <c r="C71" s="104" t="s">
        <v>43</v>
      </c>
      <c r="D71" s="105"/>
      <c r="E71" s="106">
        <v>0.04</v>
      </c>
      <c r="F71" s="106">
        <v>0</v>
      </c>
      <c r="G71" s="106">
        <v>0.09</v>
      </c>
      <c r="H71" s="105">
        <f>D71*(1+E71)*(1+G71)*(1+F71)</f>
        <v>0</v>
      </c>
    </row>
    <row r="72" spans="1:8" x14ac:dyDescent="0.3">
      <c r="A72" s="103" t="s">
        <v>182</v>
      </c>
      <c r="B72" s="104" t="s">
        <v>42</v>
      </c>
      <c r="C72" s="104" t="s">
        <v>43</v>
      </c>
      <c r="D72" s="105"/>
      <c r="E72" s="106">
        <v>0.04</v>
      </c>
      <c r="F72" s="106">
        <v>0</v>
      </c>
      <c r="G72" s="106">
        <v>0.09</v>
      </c>
      <c r="H72" s="105">
        <f>D72*(1+E72)*(1+G72)*(1+F72)</f>
        <v>0</v>
      </c>
    </row>
    <row r="73" spans="1:8" ht="16.5" customHeight="1" x14ac:dyDescent="0.3">
      <c r="A73" s="103" t="s">
        <v>48</v>
      </c>
      <c r="B73" s="104" t="s">
        <v>42</v>
      </c>
      <c r="C73" s="104" t="s">
        <v>43</v>
      </c>
      <c r="D73" s="105"/>
      <c r="E73" s="106">
        <v>0.04</v>
      </c>
      <c r="F73" s="106">
        <v>0</v>
      </c>
      <c r="G73" s="106">
        <v>0.09</v>
      </c>
      <c r="H73" s="105">
        <f>D73*(1+E73)*(1+G73)*(1+F73)</f>
        <v>0</v>
      </c>
    </row>
    <row r="74" spans="1:8" ht="16.5" customHeight="1" x14ac:dyDescent="0.3">
      <c r="A74" s="103" t="s">
        <v>183</v>
      </c>
      <c r="B74" s="104" t="s">
        <v>42</v>
      </c>
      <c r="C74" s="104" t="s">
        <v>43</v>
      </c>
      <c r="D74" s="105"/>
      <c r="E74" s="106">
        <v>0.04</v>
      </c>
      <c r="F74" s="106">
        <v>0</v>
      </c>
      <c r="G74" s="106">
        <v>0.09</v>
      </c>
      <c r="H74" s="105">
        <f>D74*(1+E74)*(1+G74)*(1+F74)</f>
        <v>0</v>
      </c>
    </row>
    <row r="75" spans="1:8" ht="16.5" customHeight="1" x14ac:dyDescent="0.3">
      <c r="A75" s="103" t="s">
        <v>49</v>
      </c>
      <c r="B75" s="104" t="s">
        <v>42</v>
      </c>
      <c r="C75" s="104" t="s">
        <v>43</v>
      </c>
      <c r="D75" s="105"/>
      <c r="E75" s="106">
        <v>0.04</v>
      </c>
      <c r="F75" s="106">
        <v>0</v>
      </c>
      <c r="G75" s="106">
        <v>0.09</v>
      </c>
      <c r="H75" s="105">
        <f>D75*(1+E75)*(1+G75)*(1+F75)</f>
        <v>0</v>
      </c>
    </row>
    <row r="76" spans="1:8" x14ac:dyDescent="0.3">
      <c r="A76" s="99" t="s">
        <v>50</v>
      </c>
      <c r="B76" s="100"/>
      <c r="C76" s="100"/>
      <c r="D76" s="101"/>
      <c r="E76" s="102"/>
      <c r="F76" s="102"/>
      <c r="G76" s="102"/>
      <c r="H76" s="101"/>
    </row>
    <row r="77" spans="1:8" ht="16.5" customHeight="1" x14ac:dyDescent="0.3">
      <c r="A77" s="103" t="s">
        <v>51</v>
      </c>
      <c r="B77" s="104" t="s">
        <v>52</v>
      </c>
      <c r="C77" s="104" t="s">
        <v>53</v>
      </c>
      <c r="D77" s="105"/>
      <c r="E77" s="106">
        <v>0.04</v>
      </c>
      <c r="F77" s="106">
        <v>0</v>
      </c>
      <c r="G77" s="106">
        <v>0.09</v>
      </c>
      <c r="H77" s="105">
        <f>D77*(1+E77)*(1+G77)*(1+F77)</f>
        <v>0</v>
      </c>
    </row>
    <row r="78" spans="1:8" ht="16.5" customHeight="1" x14ac:dyDescent="0.3">
      <c r="A78" s="103" t="s">
        <v>203</v>
      </c>
      <c r="B78" s="104" t="s">
        <v>52</v>
      </c>
      <c r="C78" s="104" t="s">
        <v>53</v>
      </c>
      <c r="D78" s="105"/>
      <c r="E78" s="106">
        <v>0.04</v>
      </c>
      <c r="F78" s="106">
        <v>0</v>
      </c>
      <c r="G78" s="106">
        <v>0.09</v>
      </c>
      <c r="H78" s="105">
        <f>D78*(1+E78)*(1+G78)*(1+F78)</f>
        <v>0</v>
      </c>
    </row>
    <row r="79" spans="1:8" ht="16.5" customHeight="1" x14ac:dyDescent="0.3">
      <c r="A79" s="103" t="s">
        <v>54</v>
      </c>
      <c r="B79" s="104" t="s">
        <v>52</v>
      </c>
      <c r="C79" s="104" t="s">
        <v>53</v>
      </c>
      <c r="D79" s="105"/>
      <c r="E79" s="106">
        <v>0.04</v>
      </c>
      <c r="F79" s="106">
        <v>0</v>
      </c>
      <c r="G79" s="106">
        <v>0.09</v>
      </c>
      <c r="H79" s="105">
        <f>D79*(1+E79)*(1+G79)*(1+F79)</f>
        <v>0</v>
      </c>
    </row>
    <row r="80" spans="1:8" ht="16.5" customHeight="1" x14ac:dyDescent="0.3">
      <c r="A80" s="103" t="s">
        <v>56</v>
      </c>
      <c r="B80" s="104" t="s">
        <v>42</v>
      </c>
      <c r="C80" s="104" t="s">
        <v>43</v>
      </c>
      <c r="D80" s="105"/>
      <c r="E80" s="106">
        <v>0.04</v>
      </c>
      <c r="F80" s="106">
        <v>0</v>
      </c>
      <c r="G80" s="106">
        <v>0.09</v>
      </c>
      <c r="H80" s="105">
        <f>D80*(1+E80)*(1+G80)*(1+F80)</f>
        <v>0</v>
      </c>
    </row>
    <row r="81" spans="1:8" ht="16.5" customHeight="1" x14ac:dyDescent="0.3">
      <c r="A81" s="99" t="s">
        <v>57</v>
      </c>
      <c r="B81" s="100"/>
      <c r="C81" s="100"/>
      <c r="D81" s="101"/>
      <c r="E81" s="102"/>
      <c r="F81" s="102"/>
      <c r="G81" s="102"/>
      <c r="H81" s="101"/>
    </row>
    <row r="82" spans="1:8" ht="16.5" customHeight="1" x14ac:dyDescent="0.3">
      <c r="A82" s="103" t="s">
        <v>58</v>
      </c>
      <c r="B82" s="104" t="s">
        <v>52</v>
      </c>
      <c r="C82" s="104" t="s">
        <v>53</v>
      </c>
      <c r="D82" s="105"/>
      <c r="E82" s="106">
        <v>0.04</v>
      </c>
      <c r="F82" s="106">
        <v>0</v>
      </c>
      <c r="G82" s="106">
        <v>0.09</v>
      </c>
      <c r="H82" s="105">
        <f>D82*(1+E82)*(1+G82)*(1+F82)</f>
        <v>0</v>
      </c>
    </row>
    <row r="83" spans="1:8" ht="16.5" customHeight="1" x14ac:dyDescent="0.3">
      <c r="A83" s="103" t="s">
        <v>59</v>
      </c>
      <c r="B83" s="104" t="s">
        <v>52</v>
      </c>
      <c r="C83" s="104" t="s">
        <v>53</v>
      </c>
      <c r="D83" s="105"/>
      <c r="E83" s="106">
        <v>0.04</v>
      </c>
      <c r="F83" s="106">
        <v>0</v>
      </c>
      <c r="G83" s="106">
        <v>0.09</v>
      </c>
      <c r="H83" s="105">
        <f>D83*(1+E83)*(1+G83)*(1+F83)</f>
        <v>0</v>
      </c>
    </row>
    <row r="84" spans="1:8" ht="16.5" customHeight="1" x14ac:dyDescent="0.3">
      <c r="A84" s="103" t="s">
        <v>60</v>
      </c>
      <c r="B84" s="104" t="s">
        <v>52</v>
      </c>
      <c r="C84" s="104" t="s">
        <v>53</v>
      </c>
      <c r="D84" s="105"/>
      <c r="E84" s="106">
        <v>0.04</v>
      </c>
      <c r="F84" s="106">
        <v>0</v>
      </c>
      <c r="G84" s="106">
        <v>0.09</v>
      </c>
      <c r="H84" s="105">
        <f>D84*(1+E84)*(1+G84)*(1+F84)</f>
        <v>0</v>
      </c>
    </row>
    <row r="85" spans="1:8" ht="16.5" customHeight="1" x14ac:dyDescent="0.3">
      <c r="A85" s="103" t="s">
        <v>61</v>
      </c>
      <c r="B85" s="104" t="s">
        <v>52</v>
      </c>
      <c r="C85" s="104" t="s">
        <v>43</v>
      </c>
      <c r="D85" s="105"/>
      <c r="E85" s="106">
        <v>0.04</v>
      </c>
      <c r="F85" s="106">
        <v>0</v>
      </c>
      <c r="G85" s="106">
        <v>0.09</v>
      </c>
      <c r="H85" s="105">
        <f>D85*(1+E85)*(1+G85)*(1+F85)</f>
        <v>0</v>
      </c>
    </row>
    <row r="86" spans="1:8" ht="16.5" customHeight="1" x14ac:dyDescent="0.3">
      <c r="A86" s="99" t="s">
        <v>62</v>
      </c>
      <c r="B86" s="100"/>
      <c r="C86" s="100"/>
      <c r="D86" s="101"/>
      <c r="E86" s="102"/>
      <c r="F86" s="102"/>
      <c r="G86" s="102"/>
      <c r="H86" s="101"/>
    </row>
    <row r="87" spans="1:8" ht="16.5" customHeight="1" x14ac:dyDescent="0.3">
      <c r="A87" s="103" t="s">
        <v>63</v>
      </c>
      <c r="B87" s="104" t="s">
        <v>64</v>
      </c>
      <c r="C87" s="104" t="s">
        <v>89</v>
      </c>
      <c r="D87" s="105"/>
      <c r="E87" s="106">
        <v>0.04</v>
      </c>
      <c r="F87" s="106">
        <v>0</v>
      </c>
      <c r="G87" s="106">
        <v>0.09</v>
      </c>
      <c r="H87" s="105">
        <f t="shared" ref="H87:H93" si="3">D87*(1+E87)*(1+G87)*(1+F87)</f>
        <v>0</v>
      </c>
    </row>
    <row r="88" spans="1:8" ht="16.5" customHeight="1" x14ac:dyDescent="0.3">
      <c r="A88" s="103" t="s">
        <v>65</v>
      </c>
      <c r="B88" s="104" t="s">
        <v>173</v>
      </c>
      <c r="C88" s="104" t="s">
        <v>237</v>
      </c>
      <c r="D88" s="105"/>
      <c r="E88" s="106">
        <v>0.04</v>
      </c>
      <c r="F88" s="106">
        <v>0</v>
      </c>
      <c r="G88" s="106">
        <v>0.09</v>
      </c>
      <c r="H88" s="105">
        <f t="shared" si="3"/>
        <v>0</v>
      </c>
    </row>
    <row r="89" spans="1:8" ht="16.5" customHeight="1" x14ac:dyDescent="0.3">
      <c r="A89" s="103" t="s">
        <v>65</v>
      </c>
      <c r="B89" s="104" t="s">
        <v>64</v>
      </c>
      <c r="C89" s="104" t="s">
        <v>89</v>
      </c>
      <c r="D89" s="105"/>
      <c r="E89" s="106">
        <v>0.04</v>
      </c>
      <c r="F89" s="106">
        <v>0</v>
      </c>
      <c r="G89" s="106">
        <v>0.09</v>
      </c>
      <c r="H89" s="105">
        <f t="shared" si="3"/>
        <v>0</v>
      </c>
    </row>
    <row r="90" spans="1:8" ht="16.5" customHeight="1" x14ac:dyDescent="0.3">
      <c r="A90" s="103" t="s">
        <v>66</v>
      </c>
      <c r="B90" s="104" t="s">
        <v>64</v>
      </c>
      <c r="C90" s="104" t="s">
        <v>89</v>
      </c>
      <c r="D90" s="105"/>
      <c r="E90" s="106">
        <v>0.04</v>
      </c>
      <c r="F90" s="106">
        <v>0</v>
      </c>
      <c r="G90" s="106">
        <v>0.09</v>
      </c>
      <c r="H90" s="105">
        <f t="shared" si="3"/>
        <v>0</v>
      </c>
    </row>
    <row r="91" spans="1:8" ht="16.5" customHeight="1" x14ac:dyDescent="0.3">
      <c r="A91" s="103" t="s">
        <v>66</v>
      </c>
      <c r="B91" s="104" t="s">
        <v>173</v>
      </c>
      <c r="C91" s="104" t="s">
        <v>237</v>
      </c>
      <c r="D91" s="105"/>
      <c r="E91" s="106">
        <v>0.04</v>
      </c>
      <c r="F91" s="106">
        <v>0</v>
      </c>
      <c r="G91" s="106">
        <v>0.09</v>
      </c>
      <c r="H91" s="105">
        <f t="shared" si="3"/>
        <v>0</v>
      </c>
    </row>
    <row r="92" spans="1:8" ht="16.5" customHeight="1" x14ac:dyDescent="0.3">
      <c r="A92" s="103" t="s">
        <v>67</v>
      </c>
      <c r="B92" s="104" t="s">
        <v>64</v>
      </c>
      <c r="C92" s="104" t="s">
        <v>89</v>
      </c>
      <c r="D92" s="105"/>
      <c r="E92" s="106">
        <v>0.04</v>
      </c>
      <c r="F92" s="106">
        <v>0</v>
      </c>
      <c r="G92" s="106">
        <v>0.09</v>
      </c>
      <c r="H92" s="105">
        <f t="shared" si="3"/>
        <v>0</v>
      </c>
    </row>
    <row r="93" spans="1:8" ht="16.5" customHeight="1" x14ac:dyDescent="0.3">
      <c r="A93" s="103" t="s">
        <v>68</v>
      </c>
      <c r="B93" s="104" t="s">
        <v>69</v>
      </c>
      <c r="C93" s="104" t="s">
        <v>174</v>
      </c>
      <c r="D93" s="105"/>
      <c r="E93" s="106">
        <v>0.04</v>
      </c>
      <c r="F93" s="106">
        <v>0</v>
      </c>
      <c r="G93" s="106">
        <v>0.09</v>
      </c>
      <c r="H93" s="105">
        <f t="shared" si="3"/>
        <v>0</v>
      </c>
    </row>
    <row r="94" spans="1:8" ht="16.5" customHeight="1" x14ac:dyDescent="0.3">
      <c r="A94" s="103" t="s">
        <v>175</v>
      </c>
      <c r="B94" s="104" t="s">
        <v>69</v>
      </c>
      <c r="C94" s="104" t="s">
        <v>174</v>
      </c>
      <c r="D94" s="105"/>
      <c r="E94" s="106">
        <v>0.04</v>
      </c>
      <c r="F94" s="106">
        <v>0</v>
      </c>
      <c r="G94" s="106">
        <v>0.09</v>
      </c>
      <c r="H94" s="105">
        <f>D94*(1+E94)*(1+G94)*(1+F94)</f>
        <v>0</v>
      </c>
    </row>
    <row r="95" spans="1:8" x14ac:dyDescent="0.3">
      <c r="A95" s="99" t="s">
        <v>185</v>
      </c>
      <c r="B95" s="108"/>
      <c r="C95" s="108"/>
      <c r="D95" s="101"/>
      <c r="E95" s="102"/>
      <c r="F95" s="102"/>
      <c r="G95" s="102"/>
      <c r="H95" s="101"/>
    </row>
    <row r="96" spans="1:8" x14ac:dyDescent="0.3">
      <c r="A96" s="103" t="s">
        <v>70</v>
      </c>
      <c r="B96" s="112">
        <v>1</v>
      </c>
      <c r="C96" s="104" t="s">
        <v>71</v>
      </c>
      <c r="D96" s="105"/>
      <c r="E96" s="106">
        <v>0.04</v>
      </c>
      <c r="F96" s="106">
        <v>0</v>
      </c>
      <c r="G96" s="106">
        <v>0.09</v>
      </c>
      <c r="H96" s="105">
        <f>D96*(1+E96)*(1+G96)*(1+F96)</f>
        <v>0</v>
      </c>
    </row>
    <row r="97" spans="1:8" x14ac:dyDescent="0.3">
      <c r="A97" s="103" t="s">
        <v>72</v>
      </c>
      <c r="B97" s="112">
        <v>1</v>
      </c>
      <c r="C97" s="104" t="s">
        <v>71</v>
      </c>
      <c r="D97" s="105"/>
      <c r="E97" s="106">
        <v>0.04</v>
      </c>
      <c r="F97" s="106">
        <v>0</v>
      </c>
      <c r="G97" s="106">
        <v>0.09</v>
      </c>
      <c r="H97" s="105">
        <f>D97*(1+E97)*(1+G97)*(1+F97)</f>
        <v>0</v>
      </c>
    </row>
    <row r="98" spans="1:8" ht="15.75" customHeight="1" x14ac:dyDescent="0.3">
      <c r="A98" s="103" t="s">
        <v>73</v>
      </c>
      <c r="B98" s="112">
        <v>1</v>
      </c>
      <c r="C98" s="104" t="s">
        <v>71</v>
      </c>
      <c r="D98" s="105"/>
      <c r="E98" s="106">
        <v>0.04</v>
      </c>
      <c r="F98" s="106">
        <v>0</v>
      </c>
      <c r="G98" s="106">
        <v>0.09</v>
      </c>
      <c r="H98" s="105">
        <f>D98*(1+E98)*(1+G98)*(1+F98)</f>
        <v>0</v>
      </c>
    </row>
    <row r="99" spans="1:8" x14ac:dyDescent="0.3">
      <c r="A99" s="103" t="s">
        <v>184</v>
      </c>
      <c r="B99" s="112">
        <v>1</v>
      </c>
      <c r="C99" s="104" t="s">
        <v>71</v>
      </c>
      <c r="D99" s="105"/>
      <c r="E99" s="106">
        <v>0.04</v>
      </c>
      <c r="F99" s="106">
        <v>0</v>
      </c>
      <c r="G99" s="106">
        <v>0.09</v>
      </c>
      <c r="H99" s="105">
        <f>D99*(1+E99)*(1+G99)*(1+F99)</f>
        <v>0</v>
      </c>
    </row>
    <row r="100" spans="1:8" x14ac:dyDescent="0.3">
      <c r="A100" s="103" t="s">
        <v>186</v>
      </c>
      <c r="B100" s="112">
        <v>1</v>
      </c>
      <c r="C100" s="104" t="s">
        <v>71</v>
      </c>
      <c r="D100" s="105"/>
      <c r="E100" s="106">
        <v>0.04</v>
      </c>
      <c r="F100" s="106">
        <v>0</v>
      </c>
      <c r="G100" s="106">
        <v>0.09</v>
      </c>
      <c r="H100" s="105">
        <f>D100*(1+E100)*(1+G100)*(1+F100)</f>
        <v>0</v>
      </c>
    </row>
    <row r="101" spans="1:8" x14ac:dyDescent="0.3">
      <c r="A101" s="99" t="s">
        <v>88</v>
      </c>
      <c r="B101" s="100"/>
      <c r="C101" s="100"/>
      <c r="D101" s="101"/>
      <c r="E101" s="102"/>
      <c r="F101" s="102"/>
      <c r="G101" s="102"/>
      <c r="H101" s="101"/>
    </row>
    <row r="102" spans="1:8" x14ac:dyDescent="0.3">
      <c r="A102" s="103" t="s">
        <v>188</v>
      </c>
      <c r="B102" s="104" t="s">
        <v>189</v>
      </c>
      <c r="C102" s="104" t="s">
        <v>89</v>
      </c>
      <c r="D102" s="105"/>
      <c r="E102" s="106">
        <v>0.04</v>
      </c>
      <c r="F102" s="106">
        <v>0</v>
      </c>
      <c r="G102" s="106">
        <v>0.09</v>
      </c>
      <c r="H102" s="105">
        <f>D102*(1+E102)*(1+G102)*(1+F102)</f>
        <v>0</v>
      </c>
    </row>
    <row r="103" spans="1:8" x14ac:dyDescent="0.3">
      <c r="A103" s="99" t="s">
        <v>187</v>
      </c>
      <c r="B103" s="108"/>
      <c r="C103" s="108"/>
      <c r="D103" s="101"/>
      <c r="E103" s="102"/>
      <c r="F103" s="102"/>
      <c r="G103" s="102"/>
      <c r="H103" s="101"/>
    </row>
    <row r="104" spans="1:8" x14ac:dyDescent="0.3">
      <c r="A104" s="103" t="s">
        <v>83</v>
      </c>
      <c r="B104" s="112">
        <v>1</v>
      </c>
      <c r="C104" s="104" t="s">
        <v>71</v>
      </c>
      <c r="D104" s="105"/>
      <c r="E104" s="106">
        <v>0.04</v>
      </c>
      <c r="F104" s="106">
        <v>0</v>
      </c>
      <c r="G104" s="106">
        <v>0.09</v>
      </c>
      <c r="H104" s="105">
        <f>D104*(1+E104)*(1+G104)*(1+F104)</f>
        <v>0</v>
      </c>
    </row>
    <row r="105" spans="1:8" x14ac:dyDescent="0.3">
      <c r="A105" s="97" t="s">
        <v>74</v>
      </c>
      <c r="B105" s="98"/>
      <c r="C105" s="98"/>
      <c r="D105" s="95"/>
      <c r="E105" s="96"/>
      <c r="F105" s="96"/>
      <c r="G105" s="96"/>
      <c r="H105" s="95"/>
    </row>
    <row r="106" spans="1:8" s="111" customFormat="1" x14ac:dyDescent="0.35">
      <c r="A106" s="99" t="s">
        <v>32</v>
      </c>
      <c r="B106" s="100"/>
      <c r="C106" s="100"/>
      <c r="D106" s="109"/>
      <c r="E106" s="110"/>
      <c r="F106" s="110"/>
      <c r="G106" s="110"/>
      <c r="H106" s="109"/>
    </row>
    <row r="107" spans="1:8" s="111" customFormat="1" ht="15.75" x14ac:dyDescent="0.35">
      <c r="A107" s="103" t="s">
        <v>75</v>
      </c>
      <c r="B107" s="104" t="s">
        <v>76</v>
      </c>
      <c r="C107" s="104"/>
      <c r="D107" s="105"/>
      <c r="E107" s="106">
        <v>0.04</v>
      </c>
      <c r="F107" s="106">
        <v>0.25</v>
      </c>
      <c r="G107" s="106">
        <v>0.09</v>
      </c>
      <c r="H107" s="105">
        <f t="shared" ref="H107:H112" si="4">D107*(1+E107)*(1+G107)*(1+F107)</f>
        <v>0</v>
      </c>
    </row>
    <row r="108" spans="1:8" s="111" customFormat="1" ht="15.75" x14ac:dyDescent="0.35">
      <c r="A108" s="103" t="s">
        <v>78</v>
      </c>
      <c r="B108" s="104" t="s">
        <v>37</v>
      </c>
      <c r="C108" s="104"/>
      <c r="D108" s="105"/>
      <c r="E108" s="106">
        <v>0.04</v>
      </c>
      <c r="F108" s="106">
        <v>0.25</v>
      </c>
      <c r="G108" s="106">
        <v>0.09</v>
      </c>
      <c r="H108" s="105">
        <f t="shared" si="4"/>
        <v>0</v>
      </c>
    </row>
    <row r="109" spans="1:8" s="111" customFormat="1" ht="15.75" x14ac:dyDescent="0.35">
      <c r="A109" s="103" t="s">
        <v>190</v>
      </c>
      <c r="B109" s="104" t="s">
        <v>37</v>
      </c>
      <c r="C109" s="104"/>
      <c r="D109" s="105"/>
      <c r="E109" s="106">
        <v>0.04</v>
      </c>
      <c r="F109" s="106">
        <v>0.25</v>
      </c>
      <c r="G109" s="106">
        <v>0.09</v>
      </c>
      <c r="H109" s="105">
        <f t="shared" si="4"/>
        <v>0</v>
      </c>
    </row>
    <row r="110" spans="1:8" s="111" customFormat="1" ht="15.75" x14ac:dyDescent="0.35">
      <c r="A110" s="103" t="s">
        <v>191</v>
      </c>
      <c r="B110" s="104" t="s">
        <v>37</v>
      </c>
      <c r="C110" s="104"/>
      <c r="D110" s="105"/>
      <c r="E110" s="106">
        <v>0.04</v>
      </c>
      <c r="F110" s="106">
        <v>0.25</v>
      </c>
      <c r="G110" s="106">
        <v>0.09</v>
      </c>
      <c r="H110" s="105">
        <f t="shared" si="4"/>
        <v>0</v>
      </c>
    </row>
    <row r="111" spans="1:8" s="111" customFormat="1" ht="30" x14ac:dyDescent="0.35">
      <c r="A111" s="104" t="s">
        <v>193</v>
      </c>
      <c r="B111" s="104" t="s">
        <v>37</v>
      </c>
      <c r="C111" s="104"/>
      <c r="D111" s="105"/>
      <c r="E111" s="106">
        <v>0.04</v>
      </c>
      <c r="F111" s="106">
        <v>0.25</v>
      </c>
      <c r="G111" s="106">
        <v>0.09</v>
      </c>
      <c r="H111" s="105">
        <f t="shared" si="4"/>
        <v>0</v>
      </c>
    </row>
    <row r="112" spans="1:8" s="111" customFormat="1" ht="15.75" x14ac:dyDescent="0.35">
      <c r="A112" s="103" t="s">
        <v>192</v>
      </c>
      <c r="B112" s="104"/>
      <c r="C112" s="104" t="s">
        <v>53</v>
      </c>
      <c r="D112" s="105"/>
      <c r="E112" s="106">
        <v>0.04</v>
      </c>
      <c r="F112" s="106">
        <v>0.25</v>
      </c>
      <c r="G112" s="106">
        <v>0.09</v>
      </c>
      <c r="H112" s="105">
        <f t="shared" si="4"/>
        <v>0</v>
      </c>
    </row>
    <row r="113" spans="1:8" x14ac:dyDescent="0.3">
      <c r="A113" s="99" t="s">
        <v>79</v>
      </c>
      <c r="B113" s="100"/>
      <c r="C113" s="100"/>
      <c r="D113" s="101"/>
      <c r="E113" s="102"/>
      <c r="F113" s="102"/>
      <c r="G113" s="102"/>
      <c r="H113" s="101"/>
    </row>
    <row r="114" spans="1:8" x14ac:dyDescent="0.3">
      <c r="A114" s="103" t="s">
        <v>80</v>
      </c>
      <c r="B114" s="104"/>
      <c r="C114" s="104"/>
      <c r="D114" s="105"/>
      <c r="E114" s="106">
        <v>0.04</v>
      </c>
      <c r="F114" s="106">
        <v>0.25</v>
      </c>
      <c r="G114" s="106">
        <v>0.09</v>
      </c>
      <c r="H114" s="105">
        <f>D114*(1+E114)*(1+G114)*(1+F114)</f>
        <v>0</v>
      </c>
    </row>
    <row r="115" spans="1:8" x14ac:dyDescent="0.3">
      <c r="A115" s="99" t="s">
        <v>81</v>
      </c>
      <c r="B115" s="100"/>
      <c r="C115" s="100"/>
      <c r="D115" s="101"/>
      <c r="E115" s="102"/>
      <c r="F115" s="102"/>
      <c r="G115" s="102"/>
      <c r="H115" s="101"/>
    </row>
    <row r="116" spans="1:8" ht="30" x14ac:dyDescent="0.3">
      <c r="A116" s="103" t="s">
        <v>82</v>
      </c>
      <c r="B116" s="104" t="s">
        <v>194</v>
      </c>
      <c r="C116" s="104" t="s">
        <v>195</v>
      </c>
      <c r="D116" s="105"/>
      <c r="E116" s="106">
        <v>0.04</v>
      </c>
      <c r="F116" s="106">
        <v>0.25</v>
      </c>
      <c r="G116" s="106">
        <v>0.09</v>
      </c>
      <c r="H116" s="105">
        <f t="shared" ref="H116:H121" si="5">D116*(1+E116)*(1+G116)*(1+F116)</f>
        <v>0</v>
      </c>
    </row>
    <row r="117" spans="1:8" ht="30" x14ac:dyDescent="0.3">
      <c r="A117" s="103" t="s">
        <v>196</v>
      </c>
      <c r="B117" s="104" t="s">
        <v>194</v>
      </c>
      <c r="C117" s="104" t="s">
        <v>195</v>
      </c>
      <c r="D117" s="105"/>
      <c r="E117" s="106">
        <v>0.04</v>
      </c>
      <c r="F117" s="106">
        <v>0.25</v>
      </c>
      <c r="G117" s="106">
        <v>0.09</v>
      </c>
      <c r="H117" s="105">
        <f t="shared" si="5"/>
        <v>0</v>
      </c>
    </row>
    <row r="118" spans="1:8" x14ac:dyDescent="0.3">
      <c r="A118" s="103" t="s">
        <v>197</v>
      </c>
      <c r="B118" s="104" t="s">
        <v>201</v>
      </c>
      <c r="C118" s="104" t="s">
        <v>202</v>
      </c>
      <c r="D118" s="105"/>
      <c r="E118" s="106">
        <v>0.04</v>
      </c>
      <c r="F118" s="106">
        <v>0.25</v>
      </c>
      <c r="G118" s="106">
        <v>0.09</v>
      </c>
      <c r="H118" s="105">
        <f t="shared" si="5"/>
        <v>0</v>
      </c>
    </row>
    <row r="119" spans="1:8" x14ac:dyDescent="0.3">
      <c r="A119" s="103" t="s">
        <v>198</v>
      </c>
      <c r="B119" s="104" t="s">
        <v>201</v>
      </c>
      <c r="C119" s="104" t="s">
        <v>202</v>
      </c>
      <c r="D119" s="105"/>
      <c r="E119" s="106">
        <v>0.04</v>
      </c>
      <c r="F119" s="106">
        <v>0.25</v>
      </c>
      <c r="G119" s="106">
        <v>0.09</v>
      </c>
      <c r="H119" s="105">
        <f t="shared" si="5"/>
        <v>0</v>
      </c>
    </row>
    <row r="120" spans="1:8" x14ac:dyDescent="0.3">
      <c r="A120" s="103" t="s">
        <v>199</v>
      </c>
      <c r="B120" s="104" t="s">
        <v>201</v>
      </c>
      <c r="C120" s="104" t="s">
        <v>202</v>
      </c>
      <c r="D120" s="105"/>
      <c r="E120" s="106">
        <v>0.04</v>
      </c>
      <c r="F120" s="106">
        <v>0.25</v>
      </c>
      <c r="G120" s="106">
        <v>0.09</v>
      </c>
      <c r="H120" s="105">
        <f t="shared" si="5"/>
        <v>0</v>
      </c>
    </row>
    <row r="121" spans="1:8" x14ac:dyDescent="0.3">
      <c r="A121" s="103" t="s">
        <v>200</v>
      </c>
      <c r="B121" s="104" t="s">
        <v>201</v>
      </c>
      <c r="C121" s="104" t="s">
        <v>202</v>
      </c>
      <c r="D121" s="105"/>
      <c r="E121" s="106">
        <v>0.04</v>
      </c>
      <c r="F121" s="106">
        <v>0.25</v>
      </c>
      <c r="G121" s="106">
        <v>0.09</v>
      </c>
      <c r="H121" s="105">
        <f t="shared" si="5"/>
        <v>0</v>
      </c>
    </row>
    <row r="122" spans="1:8" x14ac:dyDescent="0.3">
      <c r="A122" s="99" t="s">
        <v>50</v>
      </c>
      <c r="B122" s="100"/>
      <c r="C122" s="100"/>
      <c r="D122" s="101"/>
      <c r="E122" s="102"/>
      <c r="F122" s="102"/>
      <c r="G122" s="102"/>
      <c r="H122" s="101"/>
    </row>
    <row r="123" spans="1:8" ht="16.5" customHeight="1" x14ac:dyDescent="0.3">
      <c r="A123" s="103" t="s">
        <v>55</v>
      </c>
      <c r="B123" s="104" t="s">
        <v>52</v>
      </c>
      <c r="C123" s="104" t="s">
        <v>53</v>
      </c>
      <c r="D123" s="105"/>
      <c r="E123" s="106">
        <v>0.04</v>
      </c>
      <c r="F123" s="106">
        <v>0.25</v>
      </c>
      <c r="G123" s="106">
        <v>0.09</v>
      </c>
      <c r="H123" s="105">
        <f>D123*(1+E123)*(1+G123)*(1+F123)</f>
        <v>0</v>
      </c>
    </row>
    <row r="124" spans="1:8" ht="16.5" customHeight="1" x14ac:dyDescent="0.3">
      <c r="A124" s="103" t="s">
        <v>204</v>
      </c>
      <c r="B124" s="104" t="s">
        <v>52</v>
      </c>
      <c r="C124" s="104" t="s">
        <v>53</v>
      </c>
      <c r="D124" s="105"/>
      <c r="E124" s="106">
        <v>0.04</v>
      </c>
      <c r="F124" s="106">
        <v>0.25</v>
      </c>
      <c r="G124" s="106">
        <v>0.09</v>
      </c>
      <c r="H124" s="105">
        <f>D124*(1+E124)*(1+G124)*(1+F124)</f>
        <v>0</v>
      </c>
    </row>
    <row r="125" spans="1:8" ht="16.5" customHeight="1" x14ac:dyDescent="0.3">
      <c r="A125" s="103" t="s">
        <v>205</v>
      </c>
      <c r="B125" s="104" t="s">
        <v>52</v>
      </c>
      <c r="C125" s="104" t="s">
        <v>53</v>
      </c>
      <c r="D125" s="105"/>
      <c r="E125" s="106">
        <v>0.04</v>
      </c>
      <c r="F125" s="106">
        <v>0.25</v>
      </c>
      <c r="G125" s="106">
        <v>0.09</v>
      </c>
      <c r="H125" s="105">
        <f>D125*(1+E125)*(1+G125)*(1+F125)</f>
        <v>0</v>
      </c>
    </row>
    <row r="126" spans="1:8" ht="16.5" customHeight="1" x14ac:dyDescent="0.3">
      <c r="A126" s="103" t="s">
        <v>206</v>
      </c>
      <c r="B126" s="104" t="s">
        <v>42</v>
      </c>
      <c r="C126" s="104" t="s">
        <v>43</v>
      </c>
      <c r="D126" s="105"/>
      <c r="E126" s="106">
        <v>0.04</v>
      </c>
      <c r="F126" s="106">
        <v>0.25</v>
      </c>
      <c r="G126" s="106">
        <v>0.09</v>
      </c>
      <c r="H126" s="105">
        <f>D126*(1+E126)*(1+G126)*(1+F126)</f>
        <v>0</v>
      </c>
    </row>
    <row r="127" spans="1:8" x14ac:dyDescent="0.3">
      <c r="A127" s="99" t="s">
        <v>57</v>
      </c>
      <c r="B127" s="100"/>
      <c r="C127" s="100"/>
      <c r="D127" s="101"/>
      <c r="E127" s="102"/>
      <c r="F127" s="102"/>
      <c r="G127" s="102"/>
      <c r="H127" s="101"/>
    </row>
    <row r="128" spans="1:8" x14ac:dyDescent="0.3">
      <c r="A128" s="103" t="s">
        <v>84</v>
      </c>
      <c r="B128" s="104" t="s">
        <v>52</v>
      </c>
      <c r="C128" s="104" t="s">
        <v>53</v>
      </c>
      <c r="D128" s="105"/>
      <c r="E128" s="106">
        <v>0.04</v>
      </c>
      <c r="F128" s="106">
        <v>0.25</v>
      </c>
      <c r="G128" s="106">
        <v>0.09</v>
      </c>
      <c r="H128" s="105">
        <f t="shared" ref="H128:H134" si="6">D128*(1+E128)*(1+G128)*(1+F128)</f>
        <v>0</v>
      </c>
    </row>
    <row r="129" spans="1:8" x14ac:dyDescent="0.3">
      <c r="A129" s="103" t="s">
        <v>85</v>
      </c>
      <c r="B129" s="104" t="s">
        <v>52</v>
      </c>
      <c r="C129" s="104" t="s">
        <v>53</v>
      </c>
      <c r="D129" s="105"/>
      <c r="E129" s="106">
        <v>0.04</v>
      </c>
      <c r="F129" s="106">
        <v>0.25</v>
      </c>
      <c r="G129" s="106">
        <v>0.09</v>
      </c>
      <c r="H129" s="105">
        <f t="shared" si="6"/>
        <v>0</v>
      </c>
    </row>
    <row r="130" spans="1:8" x14ac:dyDescent="0.3">
      <c r="A130" s="103" t="s">
        <v>86</v>
      </c>
      <c r="B130" s="104" t="s">
        <v>52</v>
      </c>
      <c r="C130" s="104" t="s">
        <v>53</v>
      </c>
      <c r="D130" s="105"/>
      <c r="E130" s="106">
        <v>0.04</v>
      </c>
      <c r="F130" s="106">
        <v>0.25</v>
      </c>
      <c r="G130" s="106">
        <v>0.09</v>
      </c>
      <c r="H130" s="105">
        <f t="shared" si="6"/>
        <v>0</v>
      </c>
    </row>
    <row r="131" spans="1:8" x14ac:dyDescent="0.3">
      <c r="A131" s="103" t="s">
        <v>87</v>
      </c>
      <c r="B131" s="104" t="s">
        <v>52</v>
      </c>
      <c r="C131" s="104" t="s">
        <v>53</v>
      </c>
      <c r="D131" s="105"/>
      <c r="E131" s="106">
        <v>0.04</v>
      </c>
      <c r="F131" s="106">
        <v>0.25</v>
      </c>
      <c r="G131" s="106">
        <v>0.09</v>
      </c>
      <c r="H131" s="105">
        <f t="shared" si="6"/>
        <v>0</v>
      </c>
    </row>
    <row r="132" spans="1:8" x14ac:dyDescent="0.3">
      <c r="A132" s="103" t="s">
        <v>207</v>
      </c>
      <c r="B132" s="104" t="s">
        <v>77</v>
      </c>
      <c r="C132" s="104" t="s">
        <v>43</v>
      </c>
      <c r="D132" s="105"/>
      <c r="E132" s="106">
        <v>0.04</v>
      </c>
      <c r="F132" s="106">
        <v>0.25</v>
      </c>
      <c r="G132" s="106">
        <v>0.09</v>
      </c>
      <c r="H132" s="105">
        <f t="shared" si="6"/>
        <v>0</v>
      </c>
    </row>
    <row r="133" spans="1:8" x14ac:dyDescent="0.3">
      <c r="A133" s="103" t="s">
        <v>208</v>
      </c>
      <c r="B133" s="104" t="s">
        <v>52</v>
      </c>
      <c r="C133" s="104" t="s">
        <v>53</v>
      </c>
      <c r="D133" s="105"/>
      <c r="E133" s="106">
        <v>0.04</v>
      </c>
      <c r="F133" s="106">
        <v>0.25</v>
      </c>
      <c r="G133" s="106">
        <v>0.09</v>
      </c>
      <c r="H133" s="105">
        <f t="shared" si="6"/>
        <v>0</v>
      </c>
    </row>
    <row r="134" spans="1:8" x14ac:dyDescent="0.3">
      <c r="A134" s="103" t="s">
        <v>209</v>
      </c>
      <c r="B134" s="104" t="s">
        <v>52</v>
      </c>
      <c r="C134" s="104" t="s">
        <v>53</v>
      </c>
      <c r="D134" s="105"/>
      <c r="E134" s="106">
        <v>0.04</v>
      </c>
      <c r="F134" s="106">
        <v>0.25</v>
      </c>
      <c r="G134" s="106">
        <v>0.09</v>
      </c>
      <c r="H134" s="105">
        <f t="shared" si="6"/>
        <v>0</v>
      </c>
    </row>
    <row r="135" spans="1:8" x14ac:dyDescent="0.3">
      <c r="A135" s="99" t="s">
        <v>88</v>
      </c>
      <c r="B135" s="100"/>
      <c r="C135" s="100"/>
      <c r="D135" s="101"/>
      <c r="E135" s="102"/>
      <c r="F135" s="102"/>
      <c r="G135" s="102"/>
      <c r="H135" s="101"/>
    </row>
    <row r="136" spans="1:8" x14ac:dyDescent="0.3">
      <c r="A136" s="103" t="s">
        <v>211</v>
      </c>
      <c r="B136" s="104" t="s">
        <v>189</v>
      </c>
      <c r="C136" s="104" t="s">
        <v>89</v>
      </c>
      <c r="D136" s="105"/>
      <c r="E136" s="106">
        <v>0.04</v>
      </c>
      <c r="F136" s="106">
        <v>0.25</v>
      </c>
      <c r="G136" s="106">
        <v>0.09</v>
      </c>
      <c r="H136" s="105">
        <f>D136*(1+E136)*(1+G136)*(1+F136)</f>
        <v>0</v>
      </c>
    </row>
    <row r="137" spans="1:8" x14ac:dyDescent="0.3">
      <c r="A137" s="103" t="s">
        <v>90</v>
      </c>
      <c r="B137" s="104" t="s">
        <v>189</v>
      </c>
      <c r="C137" s="104" t="s">
        <v>89</v>
      </c>
      <c r="D137" s="105"/>
      <c r="E137" s="106">
        <v>0.04</v>
      </c>
      <c r="F137" s="106">
        <v>0.25</v>
      </c>
      <c r="G137" s="106">
        <v>0.09</v>
      </c>
      <c r="H137" s="105">
        <f>D137*(1+E137)*(1+G137)*(1+F137)</f>
        <v>0</v>
      </c>
    </row>
    <row r="138" spans="1:8" x14ac:dyDescent="0.3">
      <c r="A138" s="103" t="s">
        <v>91</v>
      </c>
      <c r="B138" s="104" t="s">
        <v>210</v>
      </c>
      <c r="C138" s="104" t="s">
        <v>89</v>
      </c>
      <c r="D138" s="105"/>
      <c r="E138" s="106">
        <v>0.04</v>
      </c>
      <c r="F138" s="106">
        <v>0.25</v>
      </c>
      <c r="G138" s="106">
        <v>0.09</v>
      </c>
      <c r="H138" s="105">
        <f>D138*(1+E138)*(1+G138)*(1+F138)</f>
        <v>0</v>
      </c>
    </row>
    <row r="139" spans="1:8" x14ac:dyDescent="0.3">
      <c r="A139" s="99" t="s">
        <v>62</v>
      </c>
      <c r="B139" s="100"/>
      <c r="C139" s="100"/>
      <c r="D139" s="101"/>
      <c r="E139" s="102"/>
      <c r="F139" s="102"/>
      <c r="G139" s="102"/>
      <c r="H139" s="101"/>
    </row>
    <row r="140" spans="1:8" x14ac:dyDescent="0.3">
      <c r="A140" s="103" t="s">
        <v>212</v>
      </c>
      <c r="B140" s="104" t="s">
        <v>64</v>
      </c>
      <c r="C140" s="104" t="s">
        <v>89</v>
      </c>
      <c r="D140" s="105"/>
      <c r="E140" s="106">
        <v>0.04</v>
      </c>
      <c r="F140" s="106">
        <v>0.25</v>
      </c>
      <c r="G140" s="106">
        <v>0.09</v>
      </c>
      <c r="H140" s="105">
        <f t="shared" ref="H140:H147" si="7">D140*(1+E140)*(1+G140)*(1+F140)</f>
        <v>0</v>
      </c>
    </row>
    <row r="141" spans="1:8" x14ac:dyDescent="0.3">
      <c r="A141" s="103" t="s">
        <v>92</v>
      </c>
      <c r="B141" s="104" t="s">
        <v>218</v>
      </c>
      <c r="C141" s="104" t="s">
        <v>219</v>
      </c>
      <c r="D141" s="105"/>
      <c r="E141" s="106">
        <v>0.04</v>
      </c>
      <c r="F141" s="106">
        <v>0.25</v>
      </c>
      <c r="G141" s="106">
        <v>0.09</v>
      </c>
      <c r="H141" s="105">
        <f t="shared" si="7"/>
        <v>0</v>
      </c>
    </row>
    <row r="142" spans="1:8" x14ac:dyDescent="0.3">
      <c r="A142" s="103" t="s">
        <v>93</v>
      </c>
      <c r="B142" s="104" t="s">
        <v>218</v>
      </c>
      <c r="C142" s="104" t="s">
        <v>219</v>
      </c>
      <c r="D142" s="105"/>
      <c r="E142" s="106">
        <v>0.04</v>
      </c>
      <c r="F142" s="106">
        <v>0.25</v>
      </c>
      <c r="G142" s="106">
        <v>0.09</v>
      </c>
      <c r="H142" s="105">
        <f t="shared" si="7"/>
        <v>0</v>
      </c>
    </row>
    <row r="143" spans="1:8" x14ac:dyDescent="0.3">
      <c r="A143" s="103" t="s">
        <v>213</v>
      </c>
      <c r="B143" s="104" t="s">
        <v>218</v>
      </c>
      <c r="C143" s="104" t="s">
        <v>219</v>
      </c>
      <c r="D143" s="105"/>
      <c r="E143" s="106">
        <v>0.04</v>
      </c>
      <c r="F143" s="106">
        <v>0.25</v>
      </c>
      <c r="G143" s="106">
        <v>0.09</v>
      </c>
      <c r="H143" s="105">
        <f t="shared" si="7"/>
        <v>0</v>
      </c>
    </row>
    <row r="144" spans="1:8" x14ac:dyDescent="0.3">
      <c r="A144" s="103" t="s">
        <v>214</v>
      </c>
      <c r="B144" s="104" t="s">
        <v>218</v>
      </c>
      <c r="C144" s="104" t="s">
        <v>219</v>
      </c>
      <c r="D144" s="105"/>
      <c r="E144" s="106">
        <v>0.04</v>
      </c>
      <c r="F144" s="106">
        <v>0.25</v>
      </c>
      <c r="G144" s="106">
        <v>0.09</v>
      </c>
      <c r="H144" s="105">
        <f t="shared" si="7"/>
        <v>0</v>
      </c>
    </row>
    <row r="145" spans="1:8" x14ac:dyDescent="0.3">
      <c r="A145" s="103" t="s">
        <v>215</v>
      </c>
      <c r="B145" s="104" t="s">
        <v>220</v>
      </c>
      <c r="C145" s="104" t="s">
        <v>221</v>
      </c>
      <c r="D145" s="105"/>
      <c r="E145" s="106">
        <v>0.04</v>
      </c>
      <c r="F145" s="106">
        <v>0.25</v>
      </c>
      <c r="G145" s="106">
        <v>0.09</v>
      </c>
      <c r="H145" s="105">
        <f t="shared" si="7"/>
        <v>0</v>
      </c>
    </row>
    <row r="146" spans="1:8" x14ac:dyDescent="0.3">
      <c r="A146" s="103" t="s">
        <v>216</v>
      </c>
      <c r="B146" s="104" t="s">
        <v>220</v>
      </c>
      <c r="C146" s="104" t="s">
        <v>221</v>
      </c>
      <c r="D146" s="105"/>
      <c r="E146" s="106">
        <v>0.04</v>
      </c>
      <c r="F146" s="106">
        <v>0.25</v>
      </c>
      <c r="G146" s="106">
        <v>0.09</v>
      </c>
      <c r="H146" s="105">
        <f t="shared" si="7"/>
        <v>0</v>
      </c>
    </row>
    <row r="147" spans="1:8" x14ac:dyDescent="0.3">
      <c r="A147" s="103" t="s">
        <v>217</v>
      </c>
      <c r="B147" s="104" t="s">
        <v>220</v>
      </c>
      <c r="C147" s="104" t="s">
        <v>221</v>
      </c>
      <c r="D147" s="105"/>
      <c r="E147" s="106">
        <v>0.04</v>
      </c>
      <c r="F147" s="106">
        <v>0.25</v>
      </c>
      <c r="G147" s="106">
        <v>0.09</v>
      </c>
      <c r="H147" s="105">
        <f t="shared" si="7"/>
        <v>0</v>
      </c>
    </row>
    <row r="148" spans="1:8" x14ac:dyDescent="0.3">
      <c r="A148" s="97" t="s">
        <v>94</v>
      </c>
      <c r="B148" s="98"/>
      <c r="C148" s="98"/>
      <c r="D148" s="95"/>
      <c r="E148" s="96"/>
      <c r="F148" s="96"/>
      <c r="G148" s="96"/>
      <c r="H148" s="95"/>
    </row>
    <row r="149" spans="1:8" x14ac:dyDescent="0.3">
      <c r="A149" s="99" t="s">
        <v>95</v>
      </c>
      <c r="B149" s="100"/>
      <c r="C149" s="100"/>
      <c r="D149" s="101"/>
      <c r="E149" s="102"/>
      <c r="F149" s="102"/>
      <c r="G149" s="102"/>
      <c r="H149" s="101"/>
    </row>
    <row r="150" spans="1:8" x14ac:dyDescent="0.3">
      <c r="A150" s="103" t="s">
        <v>96</v>
      </c>
      <c r="B150" s="112">
        <v>1</v>
      </c>
      <c r="C150" s="104" t="s">
        <v>71</v>
      </c>
      <c r="D150" s="105"/>
      <c r="E150" s="106">
        <v>0.04</v>
      </c>
      <c r="F150" s="106"/>
      <c r="G150" s="106">
        <v>0.09</v>
      </c>
      <c r="H150" s="105">
        <f t="shared" ref="H150:H160" si="8">D150*(1+E150)*(1+G150)*(1+F150)</f>
        <v>0</v>
      </c>
    </row>
    <row r="151" spans="1:8" x14ac:dyDescent="0.3">
      <c r="A151" s="103" t="s">
        <v>97</v>
      </c>
      <c r="B151" s="112">
        <v>1</v>
      </c>
      <c r="C151" s="104" t="s">
        <v>71</v>
      </c>
      <c r="D151" s="105"/>
      <c r="E151" s="106">
        <v>0.04</v>
      </c>
      <c r="F151" s="106"/>
      <c r="G151" s="106">
        <v>0.09</v>
      </c>
      <c r="H151" s="105">
        <f t="shared" si="8"/>
        <v>0</v>
      </c>
    </row>
    <row r="152" spans="1:8" x14ac:dyDescent="0.3">
      <c r="A152" s="103" t="s">
        <v>98</v>
      </c>
      <c r="B152" s="112">
        <v>1</v>
      </c>
      <c r="C152" s="104" t="s">
        <v>71</v>
      </c>
      <c r="D152" s="105"/>
      <c r="E152" s="106">
        <v>0.04</v>
      </c>
      <c r="F152" s="106"/>
      <c r="G152" s="106">
        <v>0.09</v>
      </c>
      <c r="H152" s="105">
        <f t="shared" si="8"/>
        <v>0</v>
      </c>
    </row>
    <row r="153" spans="1:8" x14ac:dyDescent="0.3">
      <c r="A153" s="103" t="s">
        <v>222</v>
      </c>
      <c r="B153" s="112">
        <v>1</v>
      </c>
      <c r="C153" s="104" t="s">
        <v>71</v>
      </c>
      <c r="D153" s="105"/>
      <c r="E153" s="106">
        <v>0.04</v>
      </c>
      <c r="F153" s="106"/>
      <c r="G153" s="106">
        <v>0.09</v>
      </c>
      <c r="H153" s="105">
        <f t="shared" si="8"/>
        <v>0</v>
      </c>
    </row>
    <row r="154" spans="1:8" x14ac:dyDescent="0.3">
      <c r="A154" s="103" t="s">
        <v>223</v>
      </c>
      <c r="B154" s="112">
        <v>1</v>
      </c>
      <c r="C154" s="104" t="s">
        <v>71</v>
      </c>
      <c r="D154" s="105"/>
      <c r="E154" s="106">
        <v>0.04</v>
      </c>
      <c r="F154" s="106"/>
      <c r="G154" s="106">
        <v>0.09</v>
      </c>
      <c r="H154" s="105">
        <f t="shared" si="8"/>
        <v>0</v>
      </c>
    </row>
    <row r="155" spans="1:8" x14ac:dyDescent="0.3">
      <c r="A155" s="103" t="s">
        <v>224</v>
      </c>
      <c r="B155" s="112">
        <v>1</v>
      </c>
      <c r="C155" s="104" t="s">
        <v>71</v>
      </c>
      <c r="D155" s="105"/>
      <c r="E155" s="106">
        <v>0.04</v>
      </c>
      <c r="F155" s="106"/>
      <c r="G155" s="106">
        <v>0.09</v>
      </c>
      <c r="H155" s="105">
        <f t="shared" si="8"/>
        <v>0</v>
      </c>
    </row>
    <row r="156" spans="1:8" x14ac:dyDescent="0.3">
      <c r="A156" s="103" t="s">
        <v>99</v>
      </c>
      <c r="B156" s="112">
        <v>1</v>
      </c>
      <c r="C156" s="104" t="s">
        <v>71</v>
      </c>
      <c r="D156" s="105"/>
      <c r="E156" s="106">
        <v>0.04</v>
      </c>
      <c r="F156" s="106"/>
      <c r="G156" s="106">
        <v>0.09</v>
      </c>
      <c r="H156" s="105">
        <f t="shared" si="8"/>
        <v>0</v>
      </c>
    </row>
    <row r="157" spans="1:8" x14ac:dyDescent="0.3">
      <c r="A157" s="103" t="s">
        <v>100</v>
      </c>
      <c r="B157" s="112">
        <v>1</v>
      </c>
      <c r="C157" s="104" t="s">
        <v>71</v>
      </c>
      <c r="D157" s="105"/>
      <c r="E157" s="106">
        <v>0.04</v>
      </c>
      <c r="F157" s="106"/>
      <c r="G157" s="106">
        <v>0.09</v>
      </c>
      <c r="H157" s="105">
        <f t="shared" si="8"/>
        <v>0</v>
      </c>
    </row>
    <row r="158" spans="1:8" x14ac:dyDescent="0.3">
      <c r="A158" s="103" t="s">
        <v>101</v>
      </c>
      <c r="B158" s="112">
        <v>1</v>
      </c>
      <c r="C158" s="104" t="s">
        <v>71</v>
      </c>
      <c r="D158" s="105"/>
      <c r="E158" s="106">
        <v>0.04</v>
      </c>
      <c r="F158" s="106"/>
      <c r="G158" s="106">
        <v>0.09</v>
      </c>
      <c r="H158" s="105">
        <f t="shared" si="8"/>
        <v>0</v>
      </c>
    </row>
    <row r="159" spans="1:8" x14ac:dyDescent="0.3">
      <c r="A159" s="103" t="s">
        <v>225</v>
      </c>
      <c r="B159" s="112">
        <v>1</v>
      </c>
      <c r="C159" s="104" t="s">
        <v>71</v>
      </c>
      <c r="D159" s="105"/>
      <c r="E159" s="106">
        <v>0.04</v>
      </c>
      <c r="F159" s="106"/>
      <c r="G159" s="106">
        <v>0.09</v>
      </c>
      <c r="H159" s="105">
        <f t="shared" si="8"/>
        <v>0</v>
      </c>
    </row>
    <row r="160" spans="1:8" x14ac:dyDescent="0.3">
      <c r="A160" s="103" t="s">
        <v>226</v>
      </c>
      <c r="B160" s="112">
        <v>1</v>
      </c>
      <c r="C160" s="104" t="s">
        <v>71</v>
      </c>
      <c r="D160" s="105"/>
      <c r="E160" s="106">
        <v>0.04</v>
      </c>
      <c r="F160" s="106"/>
      <c r="G160" s="106">
        <v>0.09</v>
      </c>
      <c r="H160" s="105">
        <f t="shared" si="8"/>
        <v>0</v>
      </c>
    </row>
    <row r="161" spans="1:8" x14ac:dyDescent="0.3">
      <c r="A161" s="103" t="s">
        <v>234</v>
      </c>
      <c r="B161" s="112">
        <v>1</v>
      </c>
      <c r="C161" s="104" t="s">
        <v>71</v>
      </c>
      <c r="D161" s="105"/>
      <c r="E161" s="106">
        <v>0.04</v>
      </c>
      <c r="F161" s="106"/>
      <c r="G161" s="106">
        <v>0.09</v>
      </c>
      <c r="H161" s="105">
        <f>D161*(1+E161)*(1+G161)*(1+F161)</f>
        <v>0</v>
      </c>
    </row>
    <row r="162" spans="1:8" x14ac:dyDescent="0.3">
      <c r="A162" s="103" t="s">
        <v>235</v>
      </c>
      <c r="B162" s="112">
        <v>1</v>
      </c>
      <c r="C162" s="104" t="s">
        <v>71</v>
      </c>
      <c r="D162" s="105"/>
      <c r="E162" s="106">
        <v>0.04</v>
      </c>
      <c r="F162" s="106"/>
      <c r="G162" s="106">
        <v>0.09</v>
      </c>
      <c r="H162" s="105">
        <f>D162*(1+E162)*(1+G162)*(1+F162)</f>
        <v>0</v>
      </c>
    </row>
    <row r="163" spans="1:8" x14ac:dyDescent="0.3">
      <c r="A163" s="103" t="s">
        <v>236</v>
      </c>
      <c r="B163" s="112">
        <v>1</v>
      </c>
      <c r="C163" s="104" t="s">
        <v>71</v>
      </c>
      <c r="D163" s="105"/>
      <c r="E163" s="106">
        <v>0.04</v>
      </c>
      <c r="F163" s="106"/>
      <c r="G163" s="106">
        <v>0.09</v>
      </c>
      <c r="H163" s="105">
        <f>D163*(1+E163)*(1+G163)*(1+F163)</f>
        <v>0</v>
      </c>
    </row>
    <row r="164" spans="1:8" x14ac:dyDescent="0.3">
      <c r="A164" s="103"/>
      <c r="B164" s="114"/>
      <c r="C164" s="114"/>
      <c r="D164" s="95"/>
      <c r="E164" s="96"/>
      <c r="F164" s="96"/>
      <c r="G164" s="96"/>
      <c r="H164" s="95"/>
    </row>
    <row r="165" spans="1:8" ht="14.25" customHeight="1" x14ac:dyDescent="0.3">
      <c r="A165" s="99" t="s">
        <v>103</v>
      </c>
      <c r="B165" s="100"/>
      <c r="C165" s="100"/>
      <c r="D165" s="101"/>
      <c r="E165" s="102"/>
      <c r="F165" s="102"/>
      <c r="G165" s="102"/>
      <c r="H165" s="101"/>
    </row>
    <row r="166" spans="1:8" x14ac:dyDescent="0.3">
      <c r="A166" s="103" t="s">
        <v>228</v>
      </c>
      <c r="B166" s="104"/>
      <c r="C166" s="104"/>
      <c r="D166" s="105"/>
      <c r="E166" s="106">
        <v>0.04</v>
      </c>
      <c r="F166" s="106"/>
      <c r="G166" s="106">
        <v>0.09</v>
      </c>
      <c r="H166" s="105">
        <f t="shared" ref="H166:H174" si="9">D166*(1+E166)*(1+G166)*(1+F166)</f>
        <v>0</v>
      </c>
    </row>
    <row r="167" spans="1:8" x14ac:dyDescent="0.3">
      <c r="A167" s="103" t="s">
        <v>227</v>
      </c>
      <c r="B167" s="104"/>
      <c r="C167" s="104"/>
      <c r="D167" s="105"/>
      <c r="E167" s="106">
        <v>0.04</v>
      </c>
      <c r="F167" s="106"/>
      <c r="G167" s="106">
        <v>0.09</v>
      </c>
      <c r="H167" s="105">
        <f t="shared" si="9"/>
        <v>0</v>
      </c>
    </row>
    <row r="168" spans="1:8" x14ac:dyDescent="0.3">
      <c r="A168" s="103" t="s">
        <v>104</v>
      </c>
      <c r="B168" s="104"/>
      <c r="C168" s="104"/>
      <c r="D168" s="105"/>
      <c r="E168" s="106">
        <v>0.04</v>
      </c>
      <c r="F168" s="106"/>
      <c r="G168" s="106">
        <v>0.09</v>
      </c>
      <c r="H168" s="105">
        <f t="shared" si="9"/>
        <v>0</v>
      </c>
    </row>
    <row r="169" spans="1:8" x14ac:dyDescent="0.3">
      <c r="A169" s="103" t="s">
        <v>105</v>
      </c>
      <c r="B169" s="114"/>
      <c r="C169" s="114"/>
      <c r="D169" s="105"/>
      <c r="E169" s="106">
        <v>0.04</v>
      </c>
      <c r="F169" s="106"/>
      <c r="G169" s="106">
        <v>0.09</v>
      </c>
      <c r="H169" s="105">
        <f t="shared" si="9"/>
        <v>0</v>
      </c>
    </row>
    <row r="170" spans="1:8" x14ac:dyDescent="0.3">
      <c r="A170" s="103" t="s">
        <v>106</v>
      </c>
      <c r="B170" s="114"/>
      <c r="C170" s="114"/>
      <c r="D170" s="105"/>
      <c r="E170" s="106">
        <v>0.04</v>
      </c>
      <c r="F170" s="106"/>
      <c r="G170" s="106">
        <v>0.09</v>
      </c>
      <c r="H170" s="105">
        <f t="shared" si="9"/>
        <v>0</v>
      </c>
    </row>
    <row r="171" spans="1:8" x14ac:dyDescent="0.3">
      <c r="A171" s="103" t="s">
        <v>229</v>
      </c>
      <c r="B171" s="114"/>
      <c r="C171" s="114"/>
      <c r="D171" s="105"/>
      <c r="E171" s="106">
        <v>0.04</v>
      </c>
      <c r="F171" s="106"/>
      <c r="G171" s="106">
        <v>0.09</v>
      </c>
      <c r="H171" s="105">
        <f t="shared" si="9"/>
        <v>0</v>
      </c>
    </row>
    <row r="172" spans="1:8" x14ac:dyDescent="0.3">
      <c r="A172" s="103" t="s">
        <v>107</v>
      </c>
      <c r="B172" s="114"/>
      <c r="C172" s="114"/>
      <c r="D172" s="105"/>
      <c r="E172" s="106">
        <v>0.04</v>
      </c>
      <c r="F172" s="106"/>
      <c r="G172" s="106">
        <v>0.09</v>
      </c>
      <c r="H172" s="105">
        <f t="shared" si="9"/>
        <v>0</v>
      </c>
    </row>
    <row r="173" spans="1:8" x14ac:dyDescent="0.3">
      <c r="A173" s="103" t="s">
        <v>108</v>
      </c>
      <c r="B173" s="114"/>
      <c r="C173" s="114"/>
      <c r="D173" s="105"/>
      <c r="E173" s="106">
        <v>0.04</v>
      </c>
      <c r="F173" s="106"/>
      <c r="G173" s="106">
        <v>0.09</v>
      </c>
      <c r="H173" s="105">
        <f t="shared" si="9"/>
        <v>0</v>
      </c>
    </row>
    <row r="174" spans="1:8" x14ac:dyDescent="0.3">
      <c r="A174" s="103" t="s">
        <v>102</v>
      </c>
      <c r="B174" s="114"/>
      <c r="C174" s="114"/>
      <c r="D174" s="105"/>
      <c r="E174" s="106">
        <v>0.04</v>
      </c>
      <c r="F174" s="106"/>
      <c r="G174" s="106">
        <v>0.09</v>
      </c>
      <c r="H174" s="105">
        <f t="shared" si="9"/>
        <v>0</v>
      </c>
    </row>
    <row r="175" spans="1:8" x14ac:dyDescent="0.3">
      <c r="A175" s="99" t="s">
        <v>109</v>
      </c>
      <c r="B175" s="100"/>
      <c r="C175" s="100"/>
      <c r="D175" s="101"/>
      <c r="E175" s="102"/>
      <c r="F175" s="102"/>
      <c r="G175" s="102"/>
      <c r="H175" s="101"/>
    </row>
    <row r="176" spans="1:8" x14ac:dyDescent="0.3">
      <c r="A176" s="103" t="s">
        <v>110</v>
      </c>
      <c r="B176" s="114"/>
      <c r="C176" s="114"/>
      <c r="D176" s="105"/>
      <c r="E176" s="106">
        <v>0.04</v>
      </c>
      <c r="F176" s="106"/>
      <c r="G176" s="106">
        <v>0.09</v>
      </c>
      <c r="H176" s="105">
        <f>D176*(1+E176)*(1+G176)*(1+F176)</f>
        <v>0</v>
      </c>
    </row>
    <row r="177" spans="1:8" x14ac:dyDescent="0.3">
      <c r="A177" s="97" t="s">
        <v>111</v>
      </c>
      <c r="B177" s="98"/>
      <c r="C177" s="98"/>
      <c r="D177" s="95"/>
      <c r="E177" s="96"/>
      <c r="F177" s="95"/>
      <c r="G177" s="115"/>
      <c r="H177" s="115"/>
    </row>
    <row r="178" spans="1:8" x14ac:dyDescent="0.3">
      <c r="A178" s="99" t="s">
        <v>112</v>
      </c>
      <c r="B178" s="100"/>
      <c r="C178" s="100"/>
      <c r="D178" s="101"/>
      <c r="E178" s="102"/>
      <c r="F178" s="101"/>
      <c r="G178" s="6"/>
      <c r="H178" s="6"/>
    </row>
    <row r="179" spans="1:8" ht="30" x14ac:dyDescent="0.3">
      <c r="A179" s="103" t="s">
        <v>146</v>
      </c>
      <c r="B179" s="104" t="s">
        <v>238</v>
      </c>
      <c r="C179" s="104" t="s">
        <v>113</v>
      </c>
      <c r="D179" s="105"/>
      <c r="E179" s="166"/>
      <c r="F179" s="166"/>
      <c r="G179" s="106"/>
      <c r="H179" s="105">
        <f t="shared" ref="H179:H186" si="10">D179*(1+E179)*(1+G179)*(1+F179)</f>
        <v>0</v>
      </c>
    </row>
    <row r="180" spans="1:8" ht="30" x14ac:dyDescent="0.3">
      <c r="A180" s="103" t="s">
        <v>147</v>
      </c>
      <c r="B180" s="104" t="s">
        <v>238</v>
      </c>
      <c r="C180" s="104" t="s">
        <v>113</v>
      </c>
      <c r="D180" s="105"/>
      <c r="E180" s="166"/>
      <c r="F180" s="166"/>
      <c r="G180" s="106"/>
      <c r="H180" s="105">
        <f t="shared" si="10"/>
        <v>0</v>
      </c>
    </row>
    <row r="181" spans="1:8" ht="30" x14ac:dyDescent="0.3">
      <c r="A181" s="103" t="s">
        <v>262</v>
      </c>
      <c r="B181" s="104" t="s">
        <v>238</v>
      </c>
      <c r="C181" s="104" t="s">
        <v>113</v>
      </c>
      <c r="D181" s="105"/>
      <c r="E181" s="166"/>
      <c r="F181" s="166"/>
      <c r="G181" s="106"/>
      <c r="H181" s="105">
        <f>D181*(1+E181)*(1+G181)*(1+F181)</f>
        <v>0</v>
      </c>
    </row>
    <row r="182" spans="1:8" ht="30" x14ac:dyDescent="0.3">
      <c r="A182" s="104" t="s">
        <v>241</v>
      </c>
      <c r="B182" s="104" t="s">
        <v>238</v>
      </c>
      <c r="C182" s="104" t="s">
        <v>113</v>
      </c>
      <c r="D182" s="105"/>
      <c r="E182" s="166"/>
      <c r="F182" s="166"/>
      <c r="G182" s="106"/>
      <c r="H182" s="105">
        <f>D182*(1+E182)*(1+G182)*(1+F182)</f>
        <v>0</v>
      </c>
    </row>
    <row r="183" spans="1:8" ht="30" x14ac:dyDescent="0.3">
      <c r="A183" s="104" t="s">
        <v>149</v>
      </c>
      <c r="B183" s="104" t="s">
        <v>238</v>
      </c>
      <c r="C183" s="104" t="s">
        <v>113</v>
      </c>
      <c r="D183" s="105"/>
      <c r="E183" s="166"/>
      <c r="F183" s="166"/>
      <c r="G183" s="106"/>
      <c r="H183" s="105">
        <f t="shared" si="10"/>
        <v>0</v>
      </c>
    </row>
    <row r="184" spans="1:8" ht="30" x14ac:dyDescent="0.3">
      <c r="A184" s="103" t="s">
        <v>263</v>
      </c>
      <c r="B184" s="104" t="s">
        <v>238</v>
      </c>
      <c r="C184" s="104" t="s">
        <v>113</v>
      </c>
      <c r="D184" s="105"/>
      <c r="E184" s="166"/>
      <c r="F184" s="166"/>
      <c r="G184" s="106"/>
      <c r="H184" s="105">
        <f t="shared" si="10"/>
        <v>0</v>
      </c>
    </row>
    <row r="185" spans="1:8" ht="30" x14ac:dyDescent="0.3">
      <c r="A185" s="103" t="s">
        <v>264</v>
      </c>
      <c r="B185" s="104" t="s">
        <v>238</v>
      </c>
      <c r="C185" s="104" t="s">
        <v>113</v>
      </c>
      <c r="D185" s="105"/>
      <c r="E185" s="166"/>
      <c r="F185" s="166"/>
      <c r="G185" s="106"/>
      <c r="H185" s="105">
        <f>D185*(1+E185)*(1+G185)*(1+F185)</f>
        <v>0</v>
      </c>
    </row>
    <row r="186" spans="1:8" ht="30" x14ac:dyDescent="0.3">
      <c r="A186" s="104" t="s">
        <v>150</v>
      </c>
      <c r="B186" s="104" t="s">
        <v>238</v>
      </c>
      <c r="C186" s="104" t="s">
        <v>113</v>
      </c>
      <c r="D186" s="105"/>
      <c r="E186" s="166"/>
      <c r="F186" s="166"/>
      <c r="G186" s="106"/>
      <c r="H186" s="105">
        <f t="shared" si="10"/>
        <v>0</v>
      </c>
    </row>
    <row r="187" spans="1:8" x14ac:dyDescent="0.3">
      <c r="A187" s="103"/>
      <c r="B187" s="104"/>
      <c r="C187" s="104"/>
      <c r="D187" s="95"/>
      <c r="E187" s="96"/>
      <c r="F187" s="96"/>
      <c r="G187" s="96"/>
      <c r="H187" s="115"/>
    </row>
    <row r="188" spans="1:8" s="123" customFormat="1" ht="15.75" x14ac:dyDescent="0.35">
      <c r="A188" s="116" t="s">
        <v>159</v>
      </c>
      <c r="B188" s="117"/>
      <c r="C188" s="118"/>
      <c r="D188" s="119"/>
      <c r="E188" s="120"/>
      <c r="F188" s="121"/>
      <c r="G188" s="102"/>
      <c r="H188" s="122"/>
    </row>
    <row r="189" spans="1:8" x14ac:dyDescent="0.3">
      <c r="A189" s="104" t="s">
        <v>160</v>
      </c>
      <c r="B189" s="104" t="s">
        <v>162</v>
      </c>
      <c r="C189" s="104" t="s">
        <v>163</v>
      </c>
      <c r="D189" s="124"/>
      <c r="E189" s="125"/>
      <c r="F189" s="106"/>
      <c r="G189" s="125"/>
      <c r="H189" s="105">
        <f t="shared" ref="H189:H196" si="11">D189*(1+E189)*(1+G189)*(1+F189)</f>
        <v>0</v>
      </c>
    </row>
    <row r="190" spans="1:8" x14ac:dyDescent="0.3">
      <c r="A190" s="104" t="s">
        <v>161</v>
      </c>
      <c r="B190" s="104" t="s">
        <v>162</v>
      </c>
      <c r="C190" s="104" t="s">
        <v>164</v>
      </c>
      <c r="D190" s="124"/>
      <c r="E190" s="125"/>
      <c r="F190" s="106"/>
      <c r="G190" s="125"/>
      <c r="H190" s="105">
        <f t="shared" si="11"/>
        <v>0</v>
      </c>
    </row>
    <row r="191" spans="1:8" x14ac:dyDescent="0.3">
      <c r="A191" s="104" t="s">
        <v>165</v>
      </c>
      <c r="B191" s="104" t="s">
        <v>162</v>
      </c>
      <c r="C191" s="104" t="s">
        <v>169</v>
      </c>
      <c r="D191" s="124"/>
      <c r="E191" s="125"/>
      <c r="F191" s="106"/>
      <c r="G191" s="125"/>
      <c r="H191" s="105">
        <f t="shared" si="11"/>
        <v>0</v>
      </c>
    </row>
    <row r="192" spans="1:8" x14ac:dyDescent="0.3">
      <c r="A192" s="104" t="s">
        <v>166</v>
      </c>
      <c r="B192" s="104"/>
      <c r="C192" s="104" t="s">
        <v>167</v>
      </c>
      <c r="D192" s="124"/>
      <c r="E192" s="125"/>
      <c r="F192" s="106"/>
      <c r="G192" s="125"/>
      <c r="H192" s="105">
        <f t="shared" si="11"/>
        <v>0</v>
      </c>
    </row>
    <row r="193" spans="1:8" x14ac:dyDescent="0.3">
      <c r="A193" s="104" t="s">
        <v>168</v>
      </c>
      <c r="B193" s="104"/>
      <c r="C193" s="104" t="s">
        <v>71</v>
      </c>
      <c r="D193" s="124"/>
      <c r="E193" s="125"/>
      <c r="F193" s="106"/>
      <c r="G193" s="125"/>
      <c r="H193" s="105">
        <f t="shared" si="11"/>
        <v>0</v>
      </c>
    </row>
    <row r="194" spans="1:8" x14ac:dyDescent="0.3">
      <c r="A194" s="104" t="s">
        <v>170</v>
      </c>
      <c r="B194" s="104"/>
      <c r="C194" s="104" t="s">
        <v>71</v>
      </c>
      <c r="D194" s="124"/>
      <c r="E194" s="125"/>
      <c r="F194" s="106"/>
      <c r="G194" s="125"/>
      <c r="H194" s="105">
        <f t="shared" si="11"/>
        <v>0</v>
      </c>
    </row>
    <row r="195" spans="1:8" x14ac:dyDescent="0.3">
      <c r="A195" s="104" t="s">
        <v>171</v>
      </c>
      <c r="B195" s="104"/>
      <c r="C195" s="104" t="s">
        <v>71</v>
      </c>
      <c r="D195" s="124"/>
      <c r="E195" s="125"/>
      <c r="F195" s="106"/>
      <c r="G195" s="125"/>
      <c r="H195" s="105">
        <f t="shared" si="11"/>
        <v>0</v>
      </c>
    </row>
    <row r="196" spans="1:8" x14ac:dyDescent="0.3">
      <c r="A196" s="104" t="s">
        <v>172</v>
      </c>
      <c r="B196" s="104"/>
      <c r="C196" s="104" t="s">
        <v>71</v>
      </c>
      <c r="D196" s="124"/>
      <c r="E196" s="125"/>
      <c r="F196" s="106"/>
      <c r="G196" s="125"/>
      <c r="H196" s="105">
        <f t="shared" si="11"/>
        <v>0</v>
      </c>
    </row>
    <row r="197" spans="1:8" x14ac:dyDescent="0.3">
      <c r="A197" s="113"/>
      <c r="B197" s="113"/>
      <c r="C197" s="113"/>
      <c r="D197" s="95"/>
      <c r="E197" s="96"/>
      <c r="F197" s="95"/>
      <c r="G197" s="115"/>
      <c r="H197" s="115"/>
    </row>
    <row r="198" spans="1:8" s="123" customFormat="1" ht="15.75" x14ac:dyDescent="0.35">
      <c r="A198" s="116" t="s">
        <v>131</v>
      </c>
      <c r="B198" s="117"/>
      <c r="C198" s="118"/>
      <c r="D198" s="119"/>
      <c r="E198" s="120"/>
      <c r="F198" s="121"/>
      <c r="G198" s="102"/>
      <c r="H198" s="122"/>
    </row>
    <row r="199" spans="1:8" x14ac:dyDescent="0.3">
      <c r="A199" s="104" t="s">
        <v>114</v>
      </c>
      <c r="B199" s="104"/>
      <c r="C199" s="104" t="s">
        <v>113</v>
      </c>
      <c r="D199" s="124"/>
      <c r="E199" s="125"/>
      <c r="F199" s="106"/>
      <c r="G199" s="125"/>
      <c r="H199" s="105">
        <f t="shared" ref="H199:H210" si="12">D199*(1+E199)*(1+G199)*(1+F199)</f>
        <v>0</v>
      </c>
    </row>
    <row r="200" spans="1:8" x14ac:dyDescent="0.3">
      <c r="A200" s="104" t="s">
        <v>115</v>
      </c>
      <c r="B200" s="104"/>
      <c r="C200" s="104" t="s">
        <v>113</v>
      </c>
      <c r="D200" s="124"/>
      <c r="E200" s="125"/>
      <c r="F200" s="106"/>
      <c r="G200" s="125"/>
      <c r="H200" s="105">
        <f t="shared" si="12"/>
        <v>0</v>
      </c>
    </row>
    <row r="201" spans="1:8" x14ac:dyDescent="0.3">
      <c r="A201" s="104" t="s">
        <v>140</v>
      </c>
      <c r="B201" s="104"/>
      <c r="C201" s="104" t="s">
        <v>113</v>
      </c>
      <c r="D201" s="124"/>
      <c r="E201" s="125"/>
      <c r="F201" s="106"/>
      <c r="G201" s="125"/>
      <c r="H201" s="105">
        <f>D201*(1+E201)*(1+G201)*(1+F201)</f>
        <v>0</v>
      </c>
    </row>
    <row r="202" spans="1:8" x14ac:dyDescent="0.3">
      <c r="A202" s="104" t="s">
        <v>148</v>
      </c>
      <c r="B202" s="104"/>
      <c r="C202" s="104" t="s">
        <v>113</v>
      </c>
      <c r="D202" s="124"/>
      <c r="E202" s="125"/>
      <c r="F202" s="106"/>
      <c r="G202" s="125"/>
      <c r="H202" s="105">
        <f>D202*(1+E202)*(1+G202)*(1+F202)</f>
        <v>0</v>
      </c>
    </row>
    <row r="203" spans="1:8" x14ac:dyDescent="0.3">
      <c r="A203" s="104" t="s">
        <v>116</v>
      </c>
      <c r="B203" s="104"/>
      <c r="C203" s="104" t="s">
        <v>153</v>
      </c>
      <c r="D203" s="124"/>
      <c r="E203" s="125"/>
      <c r="F203" s="106"/>
      <c r="G203" s="125"/>
      <c r="H203" s="105">
        <f t="shared" si="12"/>
        <v>0</v>
      </c>
    </row>
    <row r="204" spans="1:8" x14ac:dyDescent="0.3">
      <c r="A204" s="104" t="s">
        <v>117</v>
      </c>
      <c r="B204" s="104"/>
      <c r="C204" s="104" t="s">
        <v>153</v>
      </c>
      <c r="D204" s="124"/>
      <c r="E204" s="125"/>
      <c r="F204" s="106"/>
      <c r="G204" s="125"/>
      <c r="H204" s="105">
        <f t="shared" si="12"/>
        <v>0</v>
      </c>
    </row>
    <row r="205" spans="1:8" x14ac:dyDescent="0.3">
      <c r="A205" s="104" t="s">
        <v>118</v>
      </c>
      <c r="B205" s="104"/>
      <c r="C205" s="104" t="s">
        <v>152</v>
      </c>
      <c r="D205" s="124"/>
      <c r="E205" s="125"/>
      <c r="F205" s="106"/>
      <c r="G205" s="125"/>
      <c r="H205" s="105">
        <f t="shared" si="12"/>
        <v>0</v>
      </c>
    </row>
    <row r="206" spans="1:8" x14ac:dyDescent="0.3">
      <c r="A206" s="104" t="s">
        <v>119</v>
      </c>
      <c r="B206" s="113"/>
      <c r="C206" s="104" t="s">
        <v>152</v>
      </c>
      <c r="D206" s="124"/>
      <c r="E206" s="125"/>
      <c r="F206" s="106"/>
      <c r="G206" s="125"/>
      <c r="H206" s="105">
        <f t="shared" si="12"/>
        <v>0</v>
      </c>
    </row>
    <row r="207" spans="1:8" x14ac:dyDescent="0.3">
      <c r="A207" s="104" t="s">
        <v>158</v>
      </c>
      <c r="B207" s="113"/>
      <c r="C207" s="104" t="s">
        <v>152</v>
      </c>
      <c r="D207" s="124"/>
      <c r="E207" s="125"/>
      <c r="F207" s="106"/>
      <c r="G207" s="125"/>
      <c r="H207" s="105">
        <f t="shared" si="12"/>
        <v>0</v>
      </c>
    </row>
    <row r="208" spans="1:8" x14ac:dyDescent="0.3">
      <c r="A208" s="104" t="s">
        <v>151</v>
      </c>
      <c r="B208" s="113"/>
      <c r="C208" s="104" t="s">
        <v>152</v>
      </c>
      <c r="D208" s="124"/>
      <c r="E208" s="125"/>
      <c r="F208" s="106"/>
      <c r="G208" s="125"/>
      <c r="H208" s="105">
        <f>D208*(1+E208)*(1+G208)*(1+F208)</f>
        <v>0</v>
      </c>
    </row>
    <row r="209" spans="1:8" x14ac:dyDescent="0.3">
      <c r="A209" s="104" t="s">
        <v>120</v>
      </c>
      <c r="B209" s="113"/>
      <c r="C209" s="104" t="s">
        <v>152</v>
      </c>
      <c r="D209" s="124"/>
      <c r="E209" s="125"/>
      <c r="F209" s="106"/>
      <c r="G209" s="125"/>
      <c r="H209" s="105">
        <f t="shared" si="12"/>
        <v>0</v>
      </c>
    </row>
    <row r="210" spans="1:8" x14ac:dyDescent="0.3">
      <c r="A210" s="104" t="s">
        <v>240</v>
      </c>
      <c r="B210" s="113"/>
      <c r="C210" s="104" t="s">
        <v>152</v>
      </c>
      <c r="D210" s="124"/>
      <c r="E210" s="125"/>
      <c r="F210" s="106"/>
      <c r="G210" s="125"/>
      <c r="H210" s="105">
        <f t="shared" si="12"/>
        <v>0</v>
      </c>
    </row>
    <row r="211" spans="1:8" x14ac:dyDescent="0.3">
      <c r="A211" s="104" t="s">
        <v>155</v>
      </c>
      <c r="B211" s="104"/>
      <c r="C211" s="104" t="s">
        <v>152</v>
      </c>
      <c r="D211" s="124"/>
      <c r="E211" s="125"/>
      <c r="F211" s="106"/>
      <c r="G211" s="125"/>
      <c r="H211" s="105">
        <f>D211*(1+E211)*(1+G211)*(1+F211)</f>
        <v>0</v>
      </c>
    </row>
    <row r="212" spans="1:8" x14ac:dyDescent="0.3">
      <c r="A212" s="104" t="s">
        <v>156</v>
      </c>
      <c r="B212" s="104"/>
      <c r="C212" s="104" t="s">
        <v>152</v>
      </c>
      <c r="D212" s="124"/>
      <c r="E212" s="125"/>
      <c r="F212" s="106"/>
      <c r="G212" s="125"/>
      <c r="H212" s="105">
        <f>D212*(1+E212)*(1+G212)*(1+F212)</f>
        <v>0</v>
      </c>
    </row>
    <row r="213" spans="1:8" x14ac:dyDescent="0.3">
      <c r="A213" s="104" t="s">
        <v>239</v>
      </c>
      <c r="B213" s="104"/>
      <c r="C213" s="104" t="s">
        <v>152</v>
      </c>
      <c r="D213" s="124"/>
      <c r="E213" s="125"/>
      <c r="F213" s="106"/>
      <c r="G213" s="125"/>
      <c r="H213" s="105">
        <f>D213*(1+E213)*(1+G213)*(1+F213)</f>
        <v>0</v>
      </c>
    </row>
    <row r="214" spans="1:8" x14ac:dyDescent="0.3">
      <c r="A214" s="104" t="s">
        <v>154</v>
      </c>
      <c r="B214" s="104"/>
      <c r="C214" s="104" t="s">
        <v>152</v>
      </c>
      <c r="D214" s="124"/>
      <c r="E214" s="125"/>
      <c r="F214" s="106"/>
      <c r="G214" s="125"/>
      <c r="H214" s="105">
        <f>D214*(1+E214)*(1+G214)*(1+F214)</f>
        <v>0</v>
      </c>
    </row>
    <row r="215" spans="1:8" x14ac:dyDescent="0.3">
      <c r="A215" s="104" t="s">
        <v>157</v>
      </c>
      <c r="B215" s="104"/>
      <c r="C215" s="104" t="s">
        <v>152</v>
      </c>
      <c r="D215" s="124"/>
      <c r="E215" s="125"/>
      <c r="F215" s="106"/>
      <c r="G215" s="125"/>
      <c r="H215" s="105">
        <f>D215*(1+E215)*(1+G215)*(1+F215)</f>
        <v>0</v>
      </c>
    </row>
    <row r="216" spans="1:8" x14ac:dyDescent="0.3">
      <c r="A216" s="113"/>
      <c r="B216" s="113"/>
      <c r="C216" s="113"/>
      <c r="D216" s="95"/>
      <c r="E216" s="96"/>
      <c r="F216" s="95"/>
      <c r="G216" s="115"/>
      <c r="H216" s="115"/>
    </row>
    <row r="217" spans="1:8" s="158" customFormat="1" ht="30" x14ac:dyDescent="0.35">
      <c r="A217" s="100" t="s">
        <v>230</v>
      </c>
      <c r="B217" s="100" t="s">
        <v>132</v>
      </c>
      <c r="C217" s="100" t="s">
        <v>133</v>
      </c>
      <c r="D217" s="154" t="s">
        <v>134</v>
      </c>
      <c r="E217" s="155" t="s">
        <v>135</v>
      </c>
      <c r="F217" s="156"/>
      <c r="G217" s="91" t="s">
        <v>29</v>
      </c>
      <c r="H217" s="157" t="s">
        <v>136</v>
      </c>
    </row>
    <row r="218" spans="1:8" x14ac:dyDescent="0.3">
      <c r="A218" s="104" t="s">
        <v>137</v>
      </c>
      <c r="B218" s="104">
        <v>6</v>
      </c>
      <c r="C218" s="104" t="s">
        <v>138</v>
      </c>
      <c r="D218" s="186">
        <v>20</v>
      </c>
      <c r="E218" s="159"/>
      <c r="F218" s="191"/>
      <c r="G218" s="125"/>
      <c r="H218" s="105">
        <f>D218*E218*(1+G218)</f>
        <v>0</v>
      </c>
    </row>
    <row r="219" spans="1:8" x14ac:dyDescent="0.3">
      <c r="A219" s="104" t="s">
        <v>141</v>
      </c>
      <c r="B219" s="104">
        <v>4</v>
      </c>
      <c r="C219" s="104" t="s">
        <v>139</v>
      </c>
      <c r="D219" s="186">
        <v>10</v>
      </c>
      <c r="E219" s="159"/>
      <c r="F219" s="191"/>
      <c r="G219" s="125"/>
      <c r="H219" s="105">
        <f>D219*E219*(1+F219)</f>
        <v>0</v>
      </c>
    </row>
    <row r="221" spans="1:8" x14ac:dyDescent="0.3">
      <c r="A221" s="160" t="s">
        <v>231</v>
      </c>
    </row>
    <row r="222" spans="1:8" x14ac:dyDescent="0.3">
      <c r="A222" s="143" t="s">
        <v>144</v>
      </c>
    </row>
    <row r="223" spans="1:8" x14ac:dyDescent="0.3">
      <c r="A223" s="143"/>
    </row>
  </sheetData>
  <phoneticPr fontId="0" type="noConversion"/>
  <pageMargins left="0.75" right="0.75" top="1" bottom="1" header="0.5" footer="0.5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0"/>
  <sheetViews>
    <sheetView topLeftCell="A49" workbookViewId="0">
      <selection activeCell="B53" sqref="B53"/>
    </sheetView>
  </sheetViews>
  <sheetFormatPr defaultRowHeight="15" x14ac:dyDescent="0.3"/>
  <cols>
    <col min="1" max="1" width="29.5703125" style="1" customWidth="1"/>
    <col min="2" max="2" width="7.140625" style="1" customWidth="1"/>
    <col min="3" max="3" width="6.28515625" style="9" customWidth="1"/>
    <col min="4" max="4" width="9.140625" style="3"/>
    <col min="5" max="5" width="6.5703125" style="1" customWidth="1"/>
    <col min="6" max="6" width="8.7109375" style="1" customWidth="1"/>
    <col min="7" max="7" width="16.7109375" style="3" bestFit="1" customWidth="1"/>
    <col min="8" max="8" width="6.42578125" style="44" customWidth="1"/>
    <col min="9" max="9" width="16.7109375" style="3" bestFit="1" customWidth="1"/>
    <col min="10" max="16384" width="9.140625" style="1"/>
  </cols>
  <sheetData>
    <row r="1" spans="1:9" ht="16.5" x14ac:dyDescent="0.3">
      <c r="A1" s="59" t="s">
        <v>251</v>
      </c>
    </row>
    <row r="2" spans="1:9" ht="15.75" thickBot="1" x14ac:dyDescent="0.35"/>
    <row r="3" spans="1:9" ht="15.75" thickBot="1" x14ac:dyDescent="0.35">
      <c r="A3" s="195" t="s">
        <v>19</v>
      </c>
      <c r="B3" s="196"/>
      <c r="C3" s="196"/>
      <c r="D3" s="196"/>
      <c r="E3" s="196"/>
      <c r="F3" s="196"/>
      <c r="G3" s="196"/>
      <c r="H3" s="196"/>
      <c r="I3" s="197"/>
    </row>
    <row r="4" spans="1:9" s="2" customFormat="1" x14ac:dyDescent="0.3">
      <c r="A4" s="192" t="s">
        <v>6</v>
      </c>
      <c r="B4" s="193"/>
      <c r="C4" s="193"/>
      <c r="D4" s="193"/>
      <c r="E4" s="193"/>
      <c r="F4" s="193"/>
      <c r="G4" s="193"/>
      <c r="H4" s="193"/>
      <c r="I4" s="194"/>
    </row>
    <row r="5" spans="1:9" ht="30" x14ac:dyDescent="0.3">
      <c r="A5" s="17" t="s">
        <v>2</v>
      </c>
      <c r="B5" s="7" t="s">
        <v>0</v>
      </c>
      <c r="C5" s="52" t="s">
        <v>14</v>
      </c>
      <c r="D5" s="8" t="s">
        <v>1</v>
      </c>
      <c r="E5" s="7" t="s">
        <v>3</v>
      </c>
      <c r="F5" s="7" t="s">
        <v>143</v>
      </c>
      <c r="G5" s="16" t="s">
        <v>11</v>
      </c>
      <c r="H5" s="45" t="s">
        <v>13</v>
      </c>
      <c r="I5" s="18" t="s">
        <v>12</v>
      </c>
    </row>
    <row r="6" spans="1:9" x14ac:dyDescent="0.3">
      <c r="A6" s="19"/>
      <c r="B6" s="4"/>
      <c r="C6" s="11"/>
      <c r="D6" s="5"/>
      <c r="E6" s="58">
        <v>255</v>
      </c>
      <c r="F6" s="186">
        <f>E6*C6</f>
        <v>0</v>
      </c>
      <c r="G6" s="187">
        <f>E6*D6*C6</f>
        <v>0</v>
      </c>
      <c r="H6" s="48"/>
      <c r="I6" s="188">
        <f>G6*(1+H6)</f>
        <v>0</v>
      </c>
    </row>
    <row r="7" spans="1:9" x14ac:dyDescent="0.3">
      <c r="A7" s="19"/>
      <c r="B7" s="4"/>
      <c r="C7" s="11"/>
      <c r="D7" s="5"/>
      <c r="E7" s="58">
        <v>255</v>
      </c>
      <c r="F7" s="186">
        <f>E7*C7</f>
        <v>0</v>
      </c>
      <c r="G7" s="187">
        <f>E7*D7*C7</f>
        <v>0</v>
      </c>
      <c r="H7" s="48"/>
      <c r="I7" s="188">
        <f>G7*(1+H7)</f>
        <v>0</v>
      </c>
    </row>
    <row r="8" spans="1:9" x14ac:dyDescent="0.3">
      <c r="A8" s="19"/>
      <c r="B8" s="4"/>
      <c r="C8" s="11"/>
      <c r="D8" s="5"/>
      <c r="E8" s="58">
        <v>255</v>
      </c>
      <c r="F8" s="186">
        <f>E8*C8</f>
        <v>0</v>
      </c>
      <c r="G8" s="187">
        <f>E8*D8*C8</f>
        <v>0</v>
      </c>
      <c r="H8" s="48"/>
      <c r="I8" s="188">
        <f>G8*(1+H8)</f>
        <v>0</v>
      </c>
    </row>
    <row r="9" spans="1:9" x14ac:dyDescent="0.3">
      <c r="A9" s="19"/>
      <c r="B9" s="4"/>
      <c r="C9" s="11"/>
      <c r="D9" s="5"/>
      <c r="E9" s="58">
        <v>255</v>
      </c>
      <c r="F9" s="186">
        <f>E9*C9</f>
        <v>0</v>
      </c>
      <c r="G9" s="187">
        <f>E9*D9*C9</f>
        <v>0</v>
      </c>
      <c r="H9" s="48"/>
      <c r="I9" s="188">
        <f>G9*(1+H9)</f>
        <v>0</v>
      </c>
    </row>
    <row r="10" spans="1:9" x14ac:dyDescent="0.3">
      <c r="A10" s="19"/>
      <c r="B10" s="4"/>
      <c r="C10" s="11"/>
      <c r="D10" s="5"/>
      <c r="E10" s="58">
        <v>255</v>
      </c>
      <c r="F10" s="186">
        <f>E10*C10</f>
        <v>0</v>
      </c>
      <c r="G10" s="187">
        <f>E10*D10*C10</f>
        <v>0</v>
      </c>
      <c r="H10" s="48"/>
      <c r="I10" s="188">
        <f>G10*(1+H10)</f>
        <v>0</v>
      </c>
    </row>
    <row r="11" spans="1:9" s="2" customFormat="1" ht="15.75" thickBot="1" x14ac:dyDescent="0.35">
      <c r="A11" s="20" t="s">
        <v>5</v>
      </c>
      <c r="B11" s="13"/>
      <c r="C11" s="14"/>
      <c r="D11" s="12"/>
      <c r="E11" s="13"/>
      <c r="F11" s="164">
        <f>SUM(F6:F10)</f>
        <v>0</v>
      </c>
      <c r="G11" s="12">
        <f>SUM(G6:G10)</f>
        <v>0</v>
      </c>
      <c r="H11" s="46"/>
      <c r="I11" s="21">
        <f>SUM(I6:I10)</f>
        <v>0</v>
      </c>
    </row>
    <row r="12" spans="1:9" s="2" customFormat="1" x14ac:dyDescent="0.3">
      <c r="A12" s="27" t="s">
        <v>4</v>
      </c>
      <c r="B12" s="28"/>
      <c r="C12" s="29"/>
      <c r="D12" s="30"/>
      <c r="E12" s="28"/>
      <c r="F12" s="28"/>
      <c r="G12" s="30"/>
      <c r="H12" s="47"/>
      <c r="I12" s="31"/>
    </row>
    <row r="13" spans="1:9" ht="30" x14ac:dyDescent="0.3">
      <c r="A13" s="17" t="s">
        <v>7</v>
      </c>
      <c r="B13" s="6"/>
      <c r="C13" s="10"/>
      <c r="D13" s="8"/>
      <c r="E13" s="6"/>
      <c r="F13" s="6"/>
      <c r="G13" s="16" t="s">
        <v>11</v>
      </c>
      <c r="H13" s="45" t="s">
        <v>13</v>
      </c>
      <c r="I13" s="18" t="s">
        <v>12</v>
      </c>
    </row>
    <row r="14" spans="1:9" x14ac:dyDescent="0.3">
      <c r="A14" s="19"/>
      <c r="B14" s="189"/>
      <c r="C14" s="190"/>
      <c r="D14" s="187"/>
      <c r="E14" s="189"/>
      <c r="F14" s="189"/>
      <c r="G14" s="15"/>
      <c r="H14" s="48"/>
      <c r="I14" s="188">
        <f>G14*(1+H14)</f>
        <v>0</v>
      </c>
    </row>
    <row r="15" spans="1:9" x14ac:dyDescent="0.3">
      <c r="A15" s="19"/>
      <c r="B15" s="189"/>
      <c r="C15" s="190"/>
      <c r="D15" s="187"/>
      <c r="E15" s="189"/>
      <c r="F15" s="189"/>
      <c r="G15" s="15"/>
      <c r="H15" s="48"/>
      <c r="I15" s="188">
        <f>G15*(1+H15)</f>
        <v>0</v>
      </c>
    </row>
    <row r="16" spans="1:9" x14ac:dyDescent="0.3">
      <c r="A16" s="19"/>
      <c r="B16" s="189"/>
      <c r="C16" s="190"/>
      <c r="D16" s="187"/>
      <c r="E16" s="189"/>
      <c r="F16" s="189"/>
      <c r="G16" s="15"/>
      <c r="H16" s="48"/>
      <c r="I16" s="188">
        <f>G16*(1+H16)</f>
        <v>0</v>
      </c>
    </row>
    <row r="17" spans="1:9" x14ac:dyDescent="0.3">
      <c r="A17" s="76"/>
      <c r="B17" s="189"/>
      <c r="C17" s="190"/>
      <c r="D17" s="187"/>
      <c r="E17" s="189"/>
      <c r="F17" s="189"/>
      <c r="G17" s="15"/>
      <c r="H17" s="48"/>
      <c r="I17" s="188">
        <f>G17*(1+H17)</f>
        <v>0</v>
      </c>
    </row>
    <row r="18" spans="1:9" s="2" customFormat="1" ht="15.75" thickBot="1" x14ac:dyDescent="0.35">
      <c r="A18" s="20" t="s">
        <v>8</v>
      </c>
      <c r="B18" s="13"/>
      <c r="C18" s="14"/>
      <c r="D18" s="12"/>
      <c r="E18" s="13"/>
      <c r="F18" s="13"/>
      <c r="G18" s="12">
        <f>SUM(G14:G17)</f>
        <v>0</v>
      </c>
      <c r="H18" s="46"/>
      <c r="I18" s="21">
        <f>SUM(I14:I17)</f>
        <v>0</v>
      </c>
    </row>
    <row r="19" spans="1:9" s="2" customFormat="1" x14ac:dyDescent="0.3">
      <c r="A19" s="27" t="s">
        <v>9</v>
      </c>
      <c r="B19" s="28"/>
      <c r="C19" s="29"/>
      <c r="D19" s="30"/>
      <c r="E19" s="28"/>
      <c r="F19" s="28"/>
      <c r="G19" s="30"/>
      <c r="H19" s="47"/>
      <c r="I19" s="31"/>
    </row>
    <row r="20" spans="1:9" ht="30" x14ac:dyDescent="0.3">
      <c r="A20" s="17" t="s">
        <v>7</v>
      </c>
      <c r="B20" s="6"/>
      <c r="C20" s="10"/>
      <c r="D20" s="8"/>
      <c r="E20" s="6"/>
      <c r="F20" s="6"/>
      <c r="G20" s="16" t="s">
        <v>11</v>
      </c>
      <c r="H20" s="45" t="s">
        <v>13</v>
      </c>
      <c r="I20" s="18" t="s">
        <v>12</v>
      </c>
    </row>
    <row r="21" spans="1:9" x14ac:dyDescent="0.3">
      <c r="A21" s="162"/>
      <c r="B21" s="189"/>
      <c r="C21" s="190"/>
      <c r="D21" s="187"/>
      <c r="E21" s="189"/>
      <c r="F21" s="189"/>
      <c r="G21" s="15"/>
      <c r="H21" s="48"/>
      <c r="I21" s="188">
        <f>G21*(1+H21)</f>
        <v>0</v>
      </c>
    </row>
    <row r="22" spans="1:9" x14ac:dyDescent="0.3">
      <c r="A22" s="162"/>
      <c r="B22" s="189"/>
      <c r="C22" s="190"/>
      <c r="D22" s="187"/>
      <c r="E22" s="189"/>
      <c r="F22" s="189"/>
      <c r="G22" s="15"/>
      <c r="H22" s="48"/>
      <c r="I22" s="188">
        <f t="shared" ref="I22:I29" si="0">G22*(1+H22)</f>
        <v>0</v>
      </c>
    </row>
    <row r="23" spans="1:9" x14ac:dyDescent="0.3">
      <c r="A23" s="19"/>
      <c r="B23" s="189"/>
      <c r="C23" s="190"/>
      <c r="D23" s="187"/>
      <c r="E23" s="189"/>
      <c r="F23" s="189"/>
      <c r="G23" s="15"/>
      <c r="H23" s="48"/>
      <c r="I23" s="188">
        <f t="shared" si="0"/>
        <v>0</v>
      </c>
    </row>
    <row r="24" spans="1:9" x14ac:dyDescent="0.3">
      <c r="A24" s="19"/>
      <c r="B24" s="189"/>
      <c r="C24" s="190"/>
      <c r="D24" s="187"/>
      <c r="E24" s="189"/>
      <c r="F24" s="189"/>
      <c r="G24" s="15"/>
      <c r="H24" s="48"/>
      <c r="I24" s="188">
        <f t="shared" si="0"/>
        <v>0</v>
      </c>
    </row>
    <row r="25" spans="1:9" x14ac:dyDescent="0.3">
      <c r="A25" s="19"/>
      <c r="B25" s="189"/>
      <c r="C25" s="190"/>
      <c r="D25" s="187"/>
      <c r="E25" s="189"/>
      <c r="F25" s="189"/>
      <c r="G25" s="15"/>
      <c r="H25" s="48"/>
      <c r="I25" s="188">
        <f t="shared" si="0"/>
        <v>0</v>
      </c>
    </row>
    <row r="26" spans="1:9" x14ac:dyDescent="0.3">
      <c r="A26" s="19"/>
      <c r="B26" s="189"/>
      <c r="C26" s="190"/>
      <c r="D26" s="187"/>
      <c r="E26" s="189"/>
      <c r="F26" s="189"/>
      <c r="G26" s="15"/>
      <c r="H26" s="48"/>
      <c r="I26" s="188">
        <f t="shared" si="0"/>
        <v>0</v>
      </c>
    </row>
    <row r="27" spans="1:9" x14ac:dyDescent="0.3">
      <c r="A27" s="19"/>
      <c r="B27" s="189"/>
      <c r="C27" s="190"/>
      <c r="D27" s="187"/>
      <c r="E27" s="189"/>
      <c r="F27" s="189"/>
      <c r="G27" s="15"/>
      <c r="H27" s="48"/>
      <c r="I27" s="188">
        <f t="shared" si="0"/>
        <v>0</v>
      </c>
    </row>
    <row r="28" spans="1:9" x14ac:dyDescent="0.3">
      <c r="A28" s="19"/>
      <c r="B28" s="189"/>
      <c r="C28" s="190"/>
      <c r="D28" s="187"/>
      <c r="E28" s="189"/>
      <c r="F28" s="189"/>
      <c r="G28" s="15"/>
      <c r="H28" s="48"/>
      <c r="I28" s="188">
        <f t="shared" si="0"/>
        <v>0</v>
      </c>
    </row>
    <row r="29" spans="1:9" x14ac:dyDescent="0.3">
      <c r="A29" s="19"/>
      <c r="B29" s="189"/>
      <c r="C29" s="190"/>
      <c r="D29" s="187"/>
      <c r="E29" s="189"/>
      <c r="F29" s="189"/>
      <c r="G29" s="15"/>
      <c r="H29" s="48"/>
      <c r="I29" s="188">
        <f t="shared" si="0"/>
        <v>0</v>
      </c>
    </row>
    <row r="30" spans="1:9" s="2" customFormat="1" ht="15.75" thickBot="1" x14ac:dyDescent="0.35">
      <c r="A30" s="32" t="s">
        <v>10</v>
      </c>
      <c r="B30" s="33"/>
      <c r="C30" s="34"/>
      <c r="D30" s="35"/>
      <c r="E30" s="33"/>
      <c r="F30" s="33"/>
      <c r="G30" s="35">
        <f>SUM(G21:G29)</f>
        <v>0</v>
      </c>
      <c r="H30" s="49"/>
      <c r="I30" s="36">
        <f>SUM(I21:I29)</f>
        <v>0</v>
      </c>
    </row>
    <row r="31" spans="1:9" s="2" customFormat="1" ht="15.75" thickBot="1" x14ac:dyDescent="0.35">
      <c r="A31" s="70" t="s">
        <v>18</v>
      </c>
      <c r="B31" s="71"/>
      <c r="C31" s="72"/>
      <c r="D31" s="73"/>
      <c r="E31" s="71"/>
      <c r="F31" s="71"/>
      <c r="G31" s="77">
        <f>G11+G18+G30</f>
        <v>0</v>
      </c>
      <c r="H31" s="79"/>
      <c r="I31" s="74">
        <f>I11+I18+I30</f>
        <v>0</v>
      </c>
    </row>
    <row r="32" spans="1:9" s="2" customFormat="1" ht="15.75" thickBot="1" x14ac:dyDescent="0.35">
      <c r="A32" s="37"/>
      <c r="B32" s="66"/>
      <c r="C32" s="67"/>
      <c r="D32" s="68"/>
      <c r="E32" s="66"/>
      <c r="F32" s="66"/>
      <c r="G32" s="68"/>
      <c r="H32" s="69"/>
      <c r="I32" s="41"/>
    </row>
    <row r="33" spans="1:9" ht="15.75" thickBot="1" x14ac:dyDescent="0.35">
      <c r="A33" s="195" t="s">
        <v>20</v>
      </c>
      <c r="B33" s="196"/>
      <c r="C33" s="196"/>
      <c r="D33" s="196"/>
      <c r="E33" s="196"/>
      <c r="F33" s="196"/>
      <c r="G33" s="196"/>
      <c r="H33" s="196"/>
      <c r="I33" s="197"/>
    </row>
    <row r="34" spans="1:9" s="2" customFormat="1" x14ac:dyDescent="0.3">
      <c r="A34" s="61" t="s">
        <v>21</v>
      </c>
      <c r="B34" s="62"/>
      <c r="C34" s="63"/>
      <c r="D34" s="64"/>
      <c r="E34" s="62"/>
      <c r="F34" s="62"/>
      <c r="G34" s="64"/>
      <c r="H34" s="75"/>
      <c r="I34" s="65"/>
    </row>
    <row r="35" spans="1:9" ht="30" x14ac:dyDescent="0.3">
      <c r="A35" s="17" t="s">
        <v>7</v>
      </c>
      <c r="B35" s="6"/>
      <c r="C35" s="10"/>
      <c r="D35" s="8"/>
      <c r="E35" s="6"/>
      <c r="F35" s="6"/>
      <c r="G35" s="16"/>
      <c r="H35" s="45"/>
      <c r="I35" s="18" t="s">
        <v>12</v>
      </c>
    </row>
    <row r="36" spans="1:9" x14ac:dyDescent="0.3">
      <c r="A36" s="19" t="s">
        <v>23</v>
      </c>
      <c r="B36" s="189"/>
      <c r="C36" s="190"/>
      <c r="D36" s="187"/>
      <c r="E36" s="189"/>
      <c r="F36" s="189"/>
      <c r="G36" s="15"/>
      <c r="H36" s="48"/>
      <c r="I36" s="60"/>
    </row>
    <row r="37" spans="1:9" x14ac:dyDescent="0.3">
      <c r="A37" s="19"/>
      <c r="B37" s="189"/>
      <c r="C37" s="190"/>
      <c r="D37" s="187"/>
      <c r="E37" s="189"/>
      <c r="F37" s="189"/>
      <c r="G37" s="15"/>
      <c r="H37" s="48"/>
      <c r="I37" s="60"/>
    </row>
    <row r="38" spans="1:9" x14ac:dyDescent="0.3">
      <c r="A38" s="19"/>
      <c r="B38" s="189"/>
      <c r="C38" s="190"/>
      <c r="D38" s="187"/>
      <c r="E38" s="189"/>
      <c r="F38" s="189"/>
      <c r="G38" s="15"/>
      <c r="H38" s="48"/>
      <c r="I38" s="60"/>
    </row>
    <row r="39" spans="1:9" x14ac:dyDescent="0.3">
      <c r="A39" s="19"/>
      <c r="B39" s="189"/>
      <c r="C39" s="190"/>
      <c r="D39" s="187"/>
      <c r="E39" s="189"/>
      <c r="F39" s="189"/>
      <c r="G39" s="15"/>
      <c r="H39" s="48"/>
      <c r="I39" s="60"/>
    </row>
    <row r="40" spans="1:9" s="2" customFormat="1" ht="15.75" thickBot="1" x14ac:dyDescent="0.35">
      <c r="A40" s="32" t="s">
        <v>15</v>
      </c>
      <c r="B40" s="33"/>
      <c r="C40" s="34"/>
      <c r="D40" s="35"/>
      <c r="E40" s="33"/>
      <c r="F40" s="33"/>
      <c r="G40" s="35">
        <f>SUM(G36:G39)</f>
        <v>0</v>
      </c>
      <c r="H40" s="49"/>
      <c r="I40" s="36">
        <f>SUM(I36:I39)</f>
        <v>0</v>
      </c>
    </row>
    <row r="41" spans="1:9" s="2" customFormat="1" x14ac:dyDescent="0.3">
      <c r="A41" s="27" t="s">
        <v>22</v>
      </c>
      <c r="B41" s="28"/>
      <c r="C41" s="29"/>
      <c r="D41" s="30"/>
      <c r="E41" s="28"/>
      <c r="F41" s="28"/>
      <c r="G41" s="30"/>
      <c r="H41" s="47"/>
      <c r="I41" s="31"/>
    </row>
    <row r="42" spans="1:9" ht="30" x14ac:dyDescent="0.3">
      <c r="A42" s="17" t="s">
        <v>7</v>
      </c>
      <c r="B42" s="6"/>
      <c r="C42" s="10"/>
      <c r="D42" s="8"/>
      <c r="E42" s="6"/>
      <c r="F42" s="6"/>
      <c r="G42" s="16"/>
      <c r="H42" s="45"/>
      <c r="I42" s="18" t="s">
        <v>12</v>
      </c>
    </row>
    <row r="43" spans="1:9" x14ac:dyDescent="0.3">
      <c r="A43" s="19" t="s">
        <v>23</v>
      </c>
      <c r="B43" s="189"/>
      <c r="C43" s="190"/>
      <c r="D43" s="187"/>
      <c r="E43" s="189"/>
      <c r="F43" s="189"/>
      <c r="G43" s="15"/>
      <c r="H43" s="48"/>
      <c r="I43" s="60"/>
    </row>
    <row r="44" spans="1:9" x14ac:dyDescent="0.3">
      <c r="A44" s="19"/>
      <c r="B44" s="189"/>
      <c r="C44" s="190"/>
      <c r="D44" s="187"/>
      <c r="E44" s="189"/>
      <c r="F44" s="189"/>
      <c r="G44" s="15"/>
      <c r="H44" s="48"/>
      <c r="I44" s="60"/>
    </row>
    <row r="45" spans="1:9" x14ac:dyDescent="0.3">
      <c r="A45" s="19"/>
      <c r="B45" s="189"/>
      <c r="C45" s="190"/>
      <c r="D45" s="187"/>
      <c r="E45" s="189"/>
      <c r="F45" s="189"/>
      <c r="G45" s="15"/>
      <c r="H45" s="48"/>
      <c r="I45" s="60"/>
    </row>
    <row r="46" spans="1:9" x14ac:dyDescent="0.3">
      <c r="A46" s="19"/>
      <c r="B46" s="189"/>
      <c r="C46" s="190"/>
      <c r="D46" s="187"/>
      <c r="E46" s="189"/>
      <c r="F46" s="189"/>
      <c r="G46" s="15"/>
      <c r="H46" s="48"/>
      <c r="I46" s="60"/>
    </row>
    <row r="47" spans="1:9" s="2" customFormat="1" ht="15.75" thickBot="1" x14ac:dyDescent="0.35">
      <c r="A47" s="22" t="s">
        <v>16</v>
      </c>
      <c r="B47" s="23"/>
      <c r="C47" s="24"/>
      <c r="D47" s="25"/>
      <c r="E47" s="23"/>
      <c r="F47" s="23"/>
      <c r="G47" s="25">
        <f>SUM(G43:G46)</f>
        <v>0</v>
      </c>
      <c r="H47" s="51"/>
      <c r="I47" s="26">
        <f>SUM(I43:I46)</f>
        <v>0</v>
      </c>
    </row>
    <row r="48" spans="1:9" ht="15.75" thickBot="1" x14ac:dyDescent="0.35">
      <c r="A48" s="37" t="s">
        <v>17</v>
      </c>
      <c r="B48" s="38"/>
      <c r="C48" s="39"/>
      <c r="D48" s="40"/>
      <c r="E48" s="38"/>
      <c r="F48" s="38"/>
      <c r="G48" s="77">
        <f>G47-G40</f>
        <v>0</v>
      </c>
      <c r="H48" s="80"/>
      <c r="I48" s="41">
        <f>I47-I40</f>
        <v>0</v>
      </c>
    </row>
    <row r="49" spans="1:9" ht="15.75" thickBot="1" x14ac:dyDescent="0.35">
      <c r="A49" s="42"/>
      <c r="B49" s="38"/>
      <c r="C49" s="39"/>
      <c r="D49" s="40"/>
      <c r="E49" s="38"/>
      <c r="F49" s="38"/>
      <c r="G49" s="40"/>
      <c r="H49" s="50"/>
      <c r="I49" s="43"/>
    </row>
    <row r="50" spans="1:9" ht="24.75" customHeight="1" thickBot="1" x14ac:dyDescent="0.35">
      <c r="A50" s="53" t="s">
        <v>145</v>
      </c>
      <c r="B50" s="54"/>
      <c r="C50" s="55"/>
      <c r="D50" s="56"/>
      <c r="E50" s="54"/>
      <c r="F50" s="54"/>
      <c r="G50" s="78">
        <f>G31-G48</f>
        <v>0</v>
      </c>
      <c r="H50" s="81"/>
      <c r="I50" s="57">
        <f>I31-I48</f>
        <v>0</v>
      </c>
    </row>
  </sheetData>
  <mergeCells count="3">
    <mergeCell ref="A4:I4"/>
    <mergeCell ref="A3:I3"/>
    <mergeCell ref="A33:I33"/>
  </mergeCells>
  <phoneticPr fontId="0" type="noConversion"/>
  <pageMargins left="0.78740157480314965" right="0.98425196850393704" top="0.98425196850393704" bottom="0.78740157480314965" header="0.51181102362204722" footer="0.51181102362204722"/>
  <pageSetup paperSize="9" scale="75" orientation="portrait" horizontalDpi="1200" verticalDpi="1200" r:id="rId1"/>
  <headerFooter alignWithMargins="0">
    <oddFooter>&amp;C&amp;8Gemeente  Middelburg - Aanbesteding Catering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"/>
  <sheetViews>
    <sheetView workbookViewId="0">
      <selection activeCell="D19" sqref="D19"/>
    </sheetView>
  </sheetViews>
  <sheetFormatPr defaultRowHeight="12.75" x14ac:dyDescent="0.2"/>
  <cols>
    <col min="1" max="1" width="19.85546875" customWidth="1"/>
    <col min="2" max="2" width="17" bestFit="1" customWidth="1"/>
    <col min="3" max="3" width="14" customWidth="1"/>
    <col min="4" max="4" width="14" style="128" customWidth="1"/>
    <col min="5" max="5" width="14.42578125" style="128" customWidth="1"/>
  </cols>
  <sheetData>
    <row r="1" spans="1:5" ht="16.5" x14ac:dyDescent="0.3">
      <c r="A1" s="59" t="s">
        <v>267</v>
      </c>
    </row>
    <row r="2" spans="1:5" ht="16.5" x14ac:dyDescent="0.3">
      <c r="A2" s="59"/>
    </row>
    <row r="3" spans="1:5" ht="13.5" thickBot="1" x14ac:dyDescent="0.25"/>
    <row r="4" spans="1:5" s="133" customFormat="1" ht="38.25" x14ac:dyDescent="0.2">
      <c r="A4" s="129" t="s">
        <v>121</v>
      </c>
      <c r="B4" s="130" t="s">
        <v>122</v>
      </c>
      <c r="C4" s="130" t="s">
        <v>243</v>
      </c>
      <c r="D4" s="131" t="s">
        <v>244</v>
      </c>
      <c r="E4" s="132" t="s">
        <v>142</v>
      </c>
    </row>
    <row r="5" spans="1:5" x14ac:dyDescent="0.2">
      <c r="A5" s="134" t="s">
        <v>246</v>
      </c>
      <c r="B5" s="135" t="s">
        <v>253</v>
      </c>
      <c r="C5" s="183">
        <v>936</v>
      </c>
      <c r="D5" s="184">
        <f>Assortiment!H179</f>
        <v>0</v>
      </c>
      <c r="E5" s="185">
        <f>D5*C5</f>
        <v>0</v>
      </c>
    </row>
    <row r="6" spans="1:5" x14ac:dyDescent="0.2">
      <c r="A6" s="165"/>
      <c r="B6" s="135" t="s">
        <v>254</v>
      </c>
      <c r="C6" s="183">
        <v>562</v>
      </c>
      <c r="D6" s="184">
        <f>Assortiment!H180</f>
        <v>0</v>
      </c>
      <c r="E6" s="185">
        <f>D6*C6</f>
        <v>0</v>
      </c>
    </row>
    <row r="7" spans="1:5" x14ac:dyDescent="0.2">
      <c r="A7" s="165"/>
      <c r="B7" s="135" t="s">
        <v>257</v>
      </c>
      <c r="C7" s="183">
        <v>374</v>
      </c>
      <c r="D7" s="184">
        <f>Assortiment!H181</f>
        <v>0</v>
      </c>
      <c r="E7" s="185">
        <f>D7*C7</f>
        <v>0</v>
      </c>
    </row>
    <row r="8" spans="1:5" x14ac:dyDescent="0.2">
      <c r="A8" s="136" t="s">
        <v>245</v>
      </c>
      <c r="B8" s="137"/>
      <c r="C8" s="163"/>
      <c r="D8" s="138"/>
      <c r="E8" s="139">
        <f>SUM(E5:E7)</f>
        <v>0</v>
      </c>
    </row>
    <row r="10" spans="1:5" x14ac:dyDescent="0.2">
      <c r="A10" s="142" t="s">
        <v>255</v>
      </c>
      <c r="B10" s="137"/>
      <c r="C10" s="137"/>
      <c r="D10" s="140"/>
      <c r="E10" s="138">
        <f>E5</f>
        <v>0</v>
      </c>
    </row>
    <row r="12" spans="1:5" x14ac:dyDescent="0.2">
      <c r="A12" s="142" t="s">
        <v>256</v>
      </c>
      <c r="B12" s="137"/>
      <c r="C12" s="137"/>
      <c r="D12" s="140"/>
      <c r="E12" s="138">
        <f>E6</f>
        <v>0</v>
      </c>
    </row>
    <row r="14" spans="1:5" x14ac:dyDescent="0.2">
      <c r="A14" s="142" t="s">
        <v>258</v>
      </c>
      <c r="B14" s="137"/>
      <c r="C14" s="137"/>
      <c r="D14" s="140"/>
      <c r="E14" s="138">
        <f>E7</f>
        <v>0</v>
      </c>
    </row>
    <row r="15" spans="1:5" s="151" customFormat="1" x14ac:dyDescent="0.2">
      <c r="A15" s="167"/>
      <c r="B15" s="168"/>
      <c r="C15" s="168"/>
      <c r="D15" s="169"/>
      <c r="E15" s="169"/>
    </row>
    <row r="16" spans="1:5" ht="15" customHeight="1" x14ac:dyDescent="0.3">
      <c r="A16" s="143" t="s">
        <v>123</v>
      </c>
      <c r="B16" s="170"/>
      <c r="C16" s="170"/>
      <c r="D16" s="171"/>
    </row>
    <row r="17" spans="1:7" ht="14.25" x14ac:dyDescent="0.3">
      <c r="A17" s="179" t="s">
        <v>124</v>
      </c>
      <c r="B17" s="170"/>
      <c r="C17" s="170"/>
      <c r="D17" s="171"/>
    </row>
    <row r="18" spans="1:7" ht="14.25" x14ac:dyDescent="0.3">
      <c r="A18" s="179" t="s">
        <v>232</v>
      </c>
      <c r="B18" s="170"/>
      <c r="C18" s="170"/>
      <c r="D18" s="171"/>
    </row>
    <row r="19" spans="1:7" ht="14.25" x14ac:dyDescent="0.3">
      <c r="A19" s="179" t="s">
        <v>265</v>
      </c>
      <c r="B19" s="170"/>
      <c r="C19" s="170"/>
      <c r="D19" s="171"/>
    </row>
    <row r="20" spans="1:7" ht="14.25" x14ac:dyDescent="0.3">
      <c r="A20" s="179" t="s">
        <v>266</v>
      </c>
      <c r="B20" s="170"/>
      <c r="C20" s="170"/>
      <c r="D20" s="171"/>
    </row>
    <row r="21" spans="1:7" ht="14.25" x14ac:dyDescent="0.3">
      <c r="A21" s="179" t="s">
        <v>125</v>
      </c>
      <c r="B21" s="170"/>
      <c r="C21" s="170"/>
      <c r="D21" s="171"/>
    </row>
    <row r="22" spans="1:7" x14ac:dyDescent="0.2">
      <c r="A22" s="180"/>
      <c r="B22" s="170"/>
      <c r="C22" s="170"/>
      <c r="D22" s="171"/>
    </row>
    <row r="23" spans="1:7" x14ac:dyDescent="0.2">
      <c r="A23" s="170"/>
      <c r="B23" s="170"/>
      <c r="C23" s="170"/>
      <c r="D23" s="171"/>
    </row>
    <row r="24" spans="1:7" x14ac:dyDescent="0.2">
      <c r="A24" s="170"/>
      <c r="B24" s="170"/>
      <c r="C24" s="170"/>
      <c r="D24" s="171"/>
    </row>
    <row r="25" spans="1:7" x14ac:dyDescent="0.2">
      <c r="A25" s="170"/>
      <c r="B25" s="170"/>
      <c r="C25" s="170"/>
      <c r="D25" s="171"/>
      <c r="G25" s="178"/>
    </row>
    <row r="26" spans="1:7" x14ac:dyDescent="0.2">
      <c r="A26" s="170"/>
      <c r="B26" s="170"/>
      <c r="C26" s="170"/>
      <c r="D26" s="171"/>
    </row>
    <row r="27" spans="1:7" x14ac:dyDescent="0.2">
      <c r="A27" s="170"/>
      <c r="B27" s="170"/>
      <c r="C27" s="170"/>
      <c r="D27" s="171"/>
    </row>
    <row r="28" spans="1:7" x14ac:dyDescent="0.2">
      <c r="A28" s="170"/>
      <c r="B28" s="170"/>
      <c r="C28" s="170"/>
      <c r="D28" s="171"/>
    </row>
    <row r="29" spans="1:7" x14ac:dyDescent="0.2">
      <c r="A29" s="170"/>
      <c r="B29" s="170"/>
      <c r="C29" s="170"/>
      <c r="D29" s="171"/>
    </row>
    <row r="30" spans="1:7" x14ac:dyDescent="0.2">
      <c r="A30" s="170"/>
      <c r="B30" s="170"/>
      <c r="C30" s="170"/>
      <c r="D30" s="171"/>
    </row>
    <row r="31" spans="1:7" x14ac:dyDescent="0.2">
      <c r="A31" s="170"/>
      <c r="B31" s="170"/>
      <c r="C31" s="170"/>
      <c r="D31" s="171"/>
    </row>
    <row r="32" spans="1:7" x14ac:dyDescent="0.2">
      <c r="A32" s="170"/>
      <c r="B32" s="170"/>
      <c r="C32" s="170"/>
      <c r="D32" s="17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"/>
  <sheetViews>
    <sheetView tabSelected="1" workbookViewId="0">
      <selection activeCell="D15" sqref="D15"/>
    </sheetView>
  </sheetViews>
  <sheetFormatPr defaultRowHeight="12.75" x14ac:dyDescent="0.2"/>
  <cols>
    <col min="1" max="1" width="20.7109375" customWidth="1"/>
    <col min="2" max="2" width="21.7109375" customWidth="1"/>
    <col min="3" max="3" width="13.140625" customWidth="1"/>
    <col min="4" max="4" width="22.140625" style="144" customWidth="1"/>
    <col min="5" max="5" width="17.5703125" bestFit="1" customWidth="1"/>
  </cols>
  <sheetData>
    <row r="1" spans="1:4" ht="16.5" x14ac:dyDescent="0.3">
      <c r="A1" s="59" t="s">
        <v>268</v>
      </c>
    </row>
    <row r="3" spans="1:4" x14ac:dyDescent="0.2">
      <c r="A3" s="145" t="s">
        <v>122</v>
      </c>
      <c r="B3" s="146" t="s">
        <v>126</v>
      </c>
      <c r="C3" s="145" t="s">
        <v>247</v>
      </c>
      <c r="D3" s="147" t="s">
        <v>127</v>
      </c>
    </row>
    <row r="4" spans="1:4" x14ac:dyDescent="0.2">
      <c r="A4" s="135" t="s">
        <v>128</v>
      </c>
      <c r="B4" s="148" t="s">
        <v>242</v>
      </c>
      <c r="C4" s="181">
        <f>'Aanneemsom restaurant'!F11</f>
        <v>0</v>
      </c>
      <c r="D4" s="182">
        <f>'Aanneemsom restaurant'!I50</f>
        <v>0</v>
      </c>
    </row>
    <row r="5" spans="1:4" x14ac:dyDescent="0.2">
      <c r="A5" s="149" t="s">
        <v>248</v>
      </c>
      <c r="B5" s="137"/>
      <c r="C5" s="177">
        <f>C4</f>
        <v>0</v>
      </c>
      <c r="D5" s="150">
        <f>SUM(D4:D4)</f>
        <v>0</v>
      </c>
    </row>
    <row r="6" spans="1:4" s="151" customFormat="1" x14ac:dyDescent="0.2">
      <c r="C6" s="172"/>
      <c r="D6" s="152"/>
    </row>
    <row r="7" spans="1:4" x14ac:dyDescent="0.2">
      <c r="A7" s="142" t="s">
        <v>122</v>
      </c>
      <c r="B7" s="146"/>
      <c r="C7" s="173"/>
      <c r="D7" s="147" t="s">
        <v>127</v>
      </c>
    </row>
    <row r="8" spans="1:4" x14ac:dyDescent="0.2">
      <c r="A8" s="149" t="s">
        <v>259</v>
      </c>
      <c r="B8" s="141"/>
      <c r="C8" s="174"/>
      <c r="D8" s="182">
        <f>Lunchservice!E5</f>
        <v>0</v>
      </c>
    </row>
    <row r="9" spans="1:4" x14ac:dyDescent="0.2">
      <c r="A9" s="149" t="s">
        <v>260</v>
      </c>
      <c r="B9" s="141"/>
      <c r="C9" s="174"/>
      <c r="D9" s="182">
        <f>Lunchservice!E6</f>
        <v>0</v>
      </c>
    </row>
    <row r="10" spans="1:4" x14ac:dyDescent="0.2">
      <c r="A10" s="149" t="s">
        <v>261</v>
      </c>
      <c r="B10" s="141"/>
      <c r="C10" s="174"/>
      <c r="D10" s="182">
        <f>Lunchservice!E7</f>
        <v>0</v>
      </c>
    </row>
    <row r="11" spans="1:4" x14ac:dyDescent="0.2">
      <c r="A11" s="161" t="s">
        <v>129</v>
      </c>
      <c r="B11" s="141"/>
      <c r="C11" s="174"/>
      <c r="D11" s="182">
        <f>Assortiment!H218</f>
        <v>0</v>
      </c>
    </row>
    <row r="12" spans="1:4" x14ac:dyDescent="0.2">
      <c r="A12" s="161" t="s">
        <v>130</v>
      </c>
      <c r="B12" s="141"/>
      <c r="C12" s="174"/>
      <c r="D12" s="182">
        <f>Assortiment!H219</f>
        <v>0</v>
      </c>
    </row>
    <row r="13" spans="1:4" x14ac:dyDescent="0.2">
      <c r="A13" s="149" t="s">
        <v>252</v>
      </c>
      <c r="B13" s="137"/>
      <c r="C13" s="175"/>
      <c r="D13" s="150">
        <f>SUM(D8:D12)</f>
        <v>0</v>
      </c>
    </row>
    <row r="14" spans="1:4" x14ac:dyDescent="0.2">
      <c r="C14" s="176"/>
    </row>
    <row r="15" spans="1:4" x14ac:dyDescent="0.2">
      <c r="A15" s="142" t="s">
        <v>249</v>
      </c>
      <c r="B15" s="137"/>
      <c r="C15" s="177">
        <f>C4</f>
        <v>0</v>
      </c>
      <c r="D15" s="153">
        <f>D5+D13</f>
        <v>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Assortiment</vt:lpstr>
      <vt:lpstr>Aanneemsom restaurant</vt:lpstr>
      <vt:lpstr>Lunchservice</vt:lpstr>
      <vt:lpstr>Totaal catering</vt:lpstr>
      <vt:lpstr>'Aanneemsom restaurant'!Afdruktitels</vt:lpstr>
    </vt:vector>
  </TitlesOfParts>
  <Company>Veric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en Vera</dc:creator>
  <cp:lastModifiedBy>Maaike Schmelling</cp:lastModifiedBy>
  <cp:lastPrinted>2009-07-14T15:57:39Z</cp:lastPrinted>
  <dcterms:created xsi:type="dcterms:W3CDTF">2002-11-26T20:08:27Z</dcterms:created>
  <dcterms:modified xsi:type="dcterms:W3CDTF">2023-08-01T06:24:10Z</dcterms:modified>
</cp:coreProperties>
</file>