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VDHAABFPS01\CompendaArchief$\CRMAlphaAdviesBureauDB\Archief\00030000\"/>
    </mc:Choice>
  </mc:AlternateContent>
  <xr:revisionPtr revIDLastSave="0" documentId="13_ncr:1_{EE5C6EC1-915C-4BA3-8C4E-7E5B6646056B}" xr6:coauthVersionLast="47" xr6:coauthVersionMax="47" xr10:uidLastSave="{00000000-0000-0000-0000-000000000000}"/>
  <bookViews>
    <workbookView xWindow="-120" yWindow="-120" windowWidth="29040" windowHeight="15840" tabRatio="688" activeTab="1" xr2:uid="{00000000-000D-0000-FFFF-FFFF00000000}"/>
  </bookViews>
  <sheets>
    <sheet name="Basisgegevens" sheetId="2" r:id="rId1"/>
    <sheet name="Prijzenblad Multifunctionals" sheetId="5" r:id="rId2"/>
    <sheet name="Prijzenblad verbruiksgoederen" sheetId="6" r:id="rId3"/>
    <sheet name="Totaalblad " sheetId="3" r:id="rId4"/>
    <sheet name="Informatie" sheetId="7" r:id="rId5"/>
  </sheets>
  <externalReferences>
    <externalReference r:id="rId6"/>
  </externalReferences>
  <definedNames>
    <definedName name="_xlnm.Print_Area" localSheetId="0">Basisgegevens!$A$1:$B$25</definedName>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Basisgegevens!$B$15</definedName>
    <definedName name="opdrachtnemerplaats">Basisgegevens!$B$16</definedName>
    <definedName name="plaatsopdrnmr">Basisgegevens!$B$16</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5" i="3" l="1"/>
  <c r="C34" i="5"/>
  <c r="D9" i="3"/>
  <c r="E9" i="3" s="1"/>
  <c r="E93" i="6" l="1"/>
  <c r="E14" i="6" l="1"/>
  <c r="D35" i="3" s="1"/>
  <c r="C62" i="5"/>
  <c r="D30" i="3" s="1"/>
  <c r="D93" i="6"/>
  <c r="C93" i="6"/>
  <c r="E43" i="3"/>
  <c r="N82" i="7"/>
  <c r="R82" i="7"/>
  <c r="B91" i="6"/>
  <c r="C91" i="6"/>
  <c r="D91" i="6"/>
  <c r="E91" i="6"/>
  <c r="B92" i="6"/>
  <c r="C92" i="6"/>
  <c r="D92" i="6"/>
  <c r="E92" i="6"/>
  <c r="B80" i="6"/>
  <c r="C80" i="6"/>
  <c r="E80" i="6" s="1"/>
  <c r="D80" i="6"/>
  <c r="B81" i="6"/>
  <c r="C81" i="6"/>
  <c r="D81" i="6"/>
  <c r="B82" i="6"/>
  <c r="C82" i="6"/>
  <c r="D82" i="6"/>
  <c r="B83" i="6"/>
  <c r="C83" i="6"/>
  <c r="D83" i="6"/>
  <c r="E83" i="6" s="1"/>
  <c r="B84" i="6"/>
  <c r="C84" i="6"/>
  <c r="D84" i="6"/>
  <c r="B85" i="6"/>
  <c r="C85" i="6"/>
  <c r="D85" i="6"/>
  <c r="E85" i="6" s="1"/>
  <c r="B86" i="6"/>
  <c r="C86" i="6"/>
  <c r="D86" i="6"/>
  <c r="B87" i="6"/>
  <c r="C87" i="6"/>
  <c r="D87" i="6"/>
  <c r="E87" i="6" s="1"/>
  <c r="B88" i="6"/>
  <c r="C88" i="6"/>
  <c r="D88" i="6"/>
  <c r="B89" i="6"/>
  <c r="C89" i="6"/>
  <c r="D89" i="6"/>
  <c r="E89" i="6" s="1"/>
  <c r="B90" i="6"/>
  <c r="C90" i="6"/>
  <c r="D90" i="6"/>
  <c r="B64" i="6"/>
  <c r="C64" i="6"/>
  <c r="D64" i="6"/>
  <c r="B65" i="6"/>
  <c r="C65" i="6"/>
  <c r="D65" i="6"/>
  <c r="B66" i="6"/>
  <c r="C66" i="6"/>
  <c r="D66" i="6"/>
  <c r="B67" i="6"/>
  <c r="C67" i="6"/>
  <c r="D67" i="6"/>
  <c r="B68" i="6"/>
  <c r="C68" i="6"/>
  <c r="D68" i="6"/>
  <c r="B69" i="6"/>
  <c r="C69" i="6"/>
  <c r="D69" i="6"/>
  <c r="B70" i="6"/>
  <c r="C70" i="6"/>
  <c r="D70" i="6"/>
  <c r="B71" i="6"/>
  <c r="C71" i="6"/>
  <c r="D71" i="6"/>
  <c r="B72" i="6"/>
  <c r="C72" i="6"/>
  <c r="D72" i="6"/>
  <c r="B73" i="6"/>
  <c r="C73" i="6"/>
  <c r="D73" i="6"/>
  <c r="B74" i="6"/>
  <c r="C74" i="6"/>
  <c r="D74" i="6"/>
  <c r="B75" i="6"/>
  <c r="C75" i="6"/>
  <c r="D75" i="6"/>
  <c r="B76" i="6"/>
  <c r="C76" i="6"/>
  <c r="D76" i="6"/>
  <c r="B77" i="6"/>
  <c r="C77" i="6"/>
  <c r="D77" i="6"/>
  <c r="B78" i="6"/>
  <c r="C78" i="6"/>
  <c r="D78" i="6"/>
  <c r="B79" i="6"/>
  <c r="C79" i="6"/>
  <c r="D79"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C15" i="6"/>
  <c r="D15" i="6"/>
  <c r="C16" i="6"/>
  <c r="D16" i="6"/>
  <c r="C17" i="6"/>
  <c r="D17" i="6"/>
  <c r="C18" i="6"/>
  <c r="D18" i="6"/>
  <c r="C19" i="6"/>
  <c r="D19" i="6"/>
  <c r="C20" i="6"/>
  <c r="D20" i="6"/>
  <c r="C21" i="6"/>
  <c r="D21" i="6"/>
  <c r="C22" i="6"/>
  <c r="D22" i="6"/>
  <c r="C23" i="6"/>
  <c r="D23"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31" i="3"/>
  <c r="C30" i="3"/>
  <c r="C20" i="3"/>
  <c r="C19" i="3"/>
  <c r="Q82" i="7"/>
  <c r="F62" i="5"/>
  <c r="D31" i="3" s="1"/>
  <c r="F51" i="5"/>
  <c r="D20" i="3" s="1"/>
  <c r="C51" i="5"/>
  <c r="D19" i="3" s="1"/>
  <c r="K4" i="7"/>
  <c r="L4" i="7"/>
  <c r="K5" i="7"/>
  <c r="L5" i="7"/>
  <c r="K6" i="7"/>
  <c r="L6" i="7"/>
  <c r="K7" i="7"/>
  <c r="L7" i="7"/>
  <c r="K8" i="7"/>
  <c r="L8" i="7"/>
  <c r="K9" i="7"/>
  <c r="L9" i="7"/>
  <c r="K10" i="7"/>
  <c r="L10" i="7"/>
  <c r="K11" i="7"/>
  <c r="L11" i="7"/>
  <c r="K12" i="7"/>
  <c r="L12" i="7"/>
  <c r="K13" i="7"/>
  <c r="L13" i="7"/>
  <c r="K14" i="7"/>
  <c r="L14" i="7"/>
  <c r="K15" i="7"/>
  <c r="L15" i="7"/>
  <c r="K16" i="7"/>
  <c r="L16" i="7"/>
  <c r="K17" i="7"/>
  <c r="L17" i="7"/>
  <c r="K18" i="7"/>
  <c r="L18" i="7"/>
  <c r="K19" i="7"/>
  <c r="L19" i="7"/>
  <c r="K20" i="7"/>
  <c r="L20" i="7"/>
  <c r="K21" i="7"/>
  <c r="L21" i="7"/>
  <c r="K22" i="7"/>
  <c r="L22" i="7"/>
  <c r="K23" i="7"/>
  <c r="L23" i="7"/>
  <c r="K24" i="7"/>
  <c r="L24" i="7"/>
  <c r="K25" i="7"/>
  <c r="L25" i="7"/>
  <c r="K26" i="7"/>
  <c r="L26" i="7"/>
  <c r="K27" i="7"/>
  <c r="L27" i="7"/>
  <c r="K28" i="7"/>
  <c r="L28" i="7"/>
  <c r="K29" i="7"/>
  <c r="L29" i="7"/>
  <c r="K30" i="7"/>
  <c r="L30" i="7"/>
  <c r="K31" i="7"/>
  <c r="L31" i="7"/>
  <c r="K32" i="7"/>
  <c r="L32" i="7"/>
  <c r="K33" i="7"/>
  <c r="L33" i="7"/>
  <c r="K34" i="7"/>
  <c r="L34" i="7"/>
  <c r="K35" i="7"/>
  <c r="L35" i="7"/>
  <c r="K36" i="7"/>
  <c r="L36" i="7"/>
  <c r="K37" i="7"/>
  <c r="L37" i="7"/>
  <c r="K38" i="7"/>
  <c r="L38" i="7"/>
  <c r="K39" i="7"/>
  <c r="L39" i="7"/>
  <c r="K40" i="7"/>
  <c r="L40" i="7"/>
  <c r="K41" i="7"/>
  <c r="L41" i="7"/>
  <c r="K42" i="7"/>
  <c r="L42" i="7"/>
  <c r="K43" i="7"/>
  <c r="L43" i="7"/>
  <c r="K44" i="7"/>
  <c r="L44" i="7"/>
  <c r="K45" i="7"/>
  <c r="L45" i="7"/>
  <c r="K46" i="7"/>
  <c r="L46" i="7"/>
  <c r="K47" i="7"/>
  <c r="L47" i="7"/>
  <c r="K48" i="7"/>
  <c r="L48" i="7"/>
  <c r="K49" i="7"/>
  <c r="L49" i="7"/>
  <c r="K50" i="7"/>
  <c r="L50" i="7"/>
  <c r="K51" i="7"/>
  <c r="L51" i="7"/>
  <c r="K52" i="7"/>
  <c r="L52" i="7"/>
  <c r="K53" i="7"/>
  <c r="L53" i="7"/>
  <c r="K54" i="7"/>
  <c r="L54" i="7"/>
  <c r="K55" i="7"/>
  <c r="L55" i="7"/>
  <c r="K56" i="7"/>
  <c r="L56" i="7"/>
  <c r="K57" i="7"/>
  <c r="L57" i="7"/>
  <c r="K58" i="7"/>
  <c r="L58" i="7"/>
  <c r="K59" i="7"/>
  <c r="L59" i="7"/>
  <c r="K60" i="7"/>
  <c r="L60" i="7"/>
  <c r="K61" i="7"/>
  <c r="L61" i="7"/>
  <c r="K62" i="7"/>
  <c r="L62" i="7"/>
  <c r="K63" i="7"/>
  <c r="L63" i="7"/>
  <c r="K64" i="7"/>
  <c r="L64" i="7"/>
  <c r="K65" i="7"/>
  <c r="L65" i="7"/>
  <c r="K66" i="7"/>
  <c r="L66" i="7"/>
  <c r="K67" i="7"/>
  <c r="L67" i="7"/>
  <c r="K68" i="7"/>
  <c r="L68" i="7"/>
  <c r="K69" i="7"/>
  <c r="L69" i="7"/>
  <c r="K70" i="7"/>
  <c r="L70" i="7"/>
  <c r="K71" i="7"/>
  <c r="L71" i="7"/>
  <c r="K72" i="7"/>
  <c r="L72" i="7"/>
  <c r="K73" i="7"/>
  <c r="L73" i="7"/>
  <c r="K74" i="7"/>
  <c r="L74" i="7"/>
  <c r="K75" i="7"/>
  <c r="L75" i="7"/>
  <c r="K76" i="7"/>
  <c r="L76" i="7"/>
  <c r="K77" i="7"/>
  <c r="L77" i="7"/>
  <c r="K78" i="7"/>
  <c r="L78" i="7"/>
  <c r="K79" i="7"/>
  <c r="L79" i="7"/>
  <c r="K80" i="7"/>
  <c r="L80" i="7"/>
  <c r="K81" i="7"/>
  <c r="L81" i="7"/>
  <c r="L3" i="7"/>
  <c r="K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G77" i="7"/>
  <c r="G78" i="7"/>
  <c r="F34" i="5"/>
  <c r="D25" i="3" s="1"/>
  <c r="I34" i="5"/>
  <c r="D26" i="3" s="1"/>
  <c r="D24" i="3"/>
  <c r="I23" i="5"/>
  <c r="F23" i="5"/>
  <c r="C23" i="5"/>
  <c r="E31" i="3" l="1"/>
  <c r="E30" i="3"/>
  <c r="E81" i="6"/>
  <c r="E88" i="6"/>
  <c r="E84" i="6"/>
  <c r="E78" i="6"/>
  <c r="E74" i="6"/>
  <c r="E70" i="6"/>
  <c r="E66" i="6"/>
  <c r="E90" i="6"/>
  <c r="E86" i="6"/>
  <c r="E82" i="6"/>
  <c r="E79" i="6"/>
  <c r="E75" i="6"/>
  <c r="E71" i="6"/>
  <c r="E67" i="6"/>
  <c r="E76" i="6"/>
  <c r="E72" i="6"/>
  <c r="E68" i="6"/>
  <c r="E64" i="6"/>
  <c r="E77" i="6"/>
  <c r="E73" i="6"/>
  <c r="E69" i="6"/>
  <c r="E65" i="6"/>
  <c r="E20" i="3"/>
  <c r="E19" i="3"/>
  <c r="M72" i="7"/>
  <c r="M46" i="7"/>
  <c r="M30" i="7"/>
  <c r="M53" i="7"/>
  <c r="M21" i="7"/>
  <c r="M7" i="7"/>
  <c r="M26" i="7"/>
  <c r="M76" i="7"/>
  <c r="M18" i="7"/>
  <c r="M11" i="7"/>
  <c r="M49" i="7"/>
  <c r="M47" i="7"/>
  <c r="M37" i="7"/>
  <c r="M33" i="7"/>
  <c r="M69" i="7"/>
  <c r="M63" i="7"/>
  <c r="M57" i="7"/>
  <c r="M41" i="7"/>
  <c r="M31" i="7"/>
  <c r="M79" i="7"/>
  <c r="M70" i="7"/>
  <c r="M68" i="7"/>
  <c r="M64" i="7"/>
  <c r="M62" i="7"/>
  <c r="M15" i="7"/>
  <c r="M8" i="7"/>
  <c r="M4" i="7"/>
  <c r="M77" i="7"/>
  <c r="M73" i="7"/>
  <c r="M67" i="7"/>
  <c r="M61" i="7"/>
  <c r="M54" i="7"/>
  <c r="M52" i="7"/>
  <c r="M48" i="7"/>
  <c r="M39" i="7"/>
  <c r="M23" i="7"/>
  <c r="M12" i="7"/>
  <c r="M5" i="7"/>
  <c r="M60" i="7"/>
  <c r="M55" i="7"/>
  <c r="M45" i="7"/>
  <c r="M38" i="7"/>
  <c r="M36" i="7"/>
  <c r="M29" i="7"/>
  <c r="M24" i="7"/>
  <c r="M22" i="7"/>
  <c r="M20" i="7"/>
  <c r="M17" i="7"/>
  <c r="M78" i="7"/>
  <c r="M71" i="7"/>
  <c r="M66" i="7"/>
  <c r="M58" i="7"/>
  <c r="M56" i="7"/>
  <c r="M51" i="7"/>
  <c r="M42" i="7"/>
  <c r="M40" i="7"/>
  <c r="M35" i="7"/>
  <c r="M27" i="7"/>
  <c r="M25" i="7"/>
  <c r="M10" i="7"/>
  <c r="M80" i="7"/>
  <c r="M74" i="7"/>
  <c r="M65" i="7"/>
  <c r="M59" i="7"/>
  <c r="M50" i="7"/>
  <c r="M43" i="7"/>
  <c r="M34" i="7"/>
  <c r="M32" i="7"/>
  <c r="M28" i="7"/>
  <c r="M19" i="7"/>
  <c r="M13" i="7"/>
  <c r="M6" i="7"/>
  <c r="M81" i="7"/>
  <c r="M75" i="7"/>
  <c r="M44" i="7"/>
  <c r="M16" i="7"/>
  <c r="M14" i="7"/>
  <c r="M9" i="7"/>
  <c r="G31" i="7"/>
  <c r="G33" i="7"/>
  <c r="G35" i="7"/>
  <c r="G39" i="7"/>
  <c r="G41" i="7"/>
  <c r="G43" i="7"/>
  <c r="G46" i="7"/>
  <c r="G48" i="7"/>
  <c r="G53" i="7"/>
  <c r="G57" i="7"/>
  <c r="G59" i="7"/>
  <c r="G60" i="7"/>
  <c r="G62" i="7"/>
  <c r="G64" i="7"/>
  <c r="G66" i="7"/>
  <c r="G67" i="7"/>
  <c r="G69" i="7"/>
  <c r="G73" i="7"/>
  <c r="G74" i="7"/>
  <c r="G76" i="7"/>
  <c r="G79" i="7"/>
  <c r="G80" i="7"/>
  <c r="G81" i="7"/>
  <c r="C39" i="3"/>
  <c r="G28" i="7"/>
  <c r="E38" i="6" l="1"/>
  <c r="E36" i="6"/>
  <c r="E50" i="6"/>
  <c r="E48" i="6"/>
  <c r="E32" i="6"/>
  <c r="E56" i="6"/>
  <c r="E54" i="6"/>
  <c r="E34" i="6"/>
  <c r="E40" i="6"/>
  <c r="E58" i="6"/>
  <c r="E46" i="6"/>
  <c r="E45" i="6"/>
  <c r="E42" i="6"/>
  <c r="E55" i="6"/>
  <c r="E60" i="6"/>
  <c r="E51" i="6"/>
  <c r="E52" i="6"/>
  <c r="E44" i="6"/>
  <c r="E57" i="6"/>
  <c r="E53" i="6"/>
  <c r="E47" i="6"/>
  <c r="E43" i="6"/>
  <c r="E39" i="6"/>
  <c r="E35" i="6"/>
  <c r="E62" i="6"/>
  <c r="E61" i="6"/>
  <c r="E49" i="6"/>
  <c r="E41" i="6"/>
  <c r="E37" i="6"/>
  <c r="E33" i="6"/>
  <c r="E59" i="6"/>
  <c r="J3" i="7"/>
  <c r="G5" i="7"/>
  <c r="G6" i="7"/>
  <c r="G7" i="7"/>
  <c r="G8" i="7"/>
  <c r="G9" i="7"/>
  <c r="G10" i="7"/>
  <c r="G11" i="7"/>
  <c r="G14" i="7"/>
  <c r="G15" i="7"/>
  <c r="G18" i="7"/>
  <c r="G20" i="7"/>
  <c r="G22" i="7"/>
  <c r="G24" i="7"/>
  <c r="G26" i="7"/>
  <c r="G29" i="7"/>
  <c r="G3" i="7"/>
  <c r="F82" i="7" l="1"/>
  <c r="H82" i="7"/>
  <c r="I82" i="7"/>
  <c r="E82" i="7"/>
  <c r="E63" i="6" l="1"/>
  <c r="E27" i="6"/>
  <c r="U82" i="7" l="1"/>
  <c r="P82" i="7"/>
  <c r="C15" i="3" s="1"/>
  <c r="O82" i="7"/>
  <c r="C25" i="3" s="1"/>
  <c r="C13" i="3"/>
  <c r="D43" i="3"/>
  <c r="B14" i="6"/>
  <c r="D14" i="6"/>
  <c r="C14" i="6"/>
  <c r="E30" i="6" l="1"/>
  <c r="E28" i="6"/>
  <c r="E31" i="6"/>
  <c r="E29" i="6"/>
  <c r="K82" i="7"/>
  <c r="L82" i="7"/>
  <c r="C14" i="3"/>
  <c r="C24" i="3"/>
  <c r="C26" i="3"/>
  <c r="M3" i="7"/>
  <c r="E26" i="6" l="1"/>
  <c r="D39" i="3"/>
  <c r="E39" i="3" s="1"/>
  <c r="E15" i="6" l="1"/>
  <c r="E16" i="6"/>
  <c r="E17" i="6"/>
  <c r="E18" i="6"/>
  <c r="E19" i="6"/>
  <c r="E20" i="6"/>
  <c r="E21" i="6"/>
  <c r="E22" i="6"/>
  <c r="E23" i="6"/>
  <c r="E24" i="6"/>
  <c r="E25" i="6"/>
  <c r="E35" i="3" l="1"/>
  <c r="E25" i="3"/>
  <c r="E26" i="3"/>
  <c r="D15" i="3"/>
  <c r="E15" i="3" s="1"/>
  <c r="E24" i="3"/>
  <c r="D14" i="3"/>
  <c r="E14" i="3" s="1"/>
  <c r="D13" i="3" l="1"/>
  <c r="E13" i="3" s="1"/>
</calcChain>
</file>

<file path=xl/sharedStrings.xml><?xml version="1.0" encoding="utf-8"?>
<sst xmlns="http://schemas.openxmlformats.org/spreadsheetml/2006/main" count="540" uniqueCount="219">
  <si>
    <t>Kvk-nummer</t>
  </si>
  <si>
    <t>Functie</t>
  </si>
  <si>
    <t>Contactpersoon offerte</t>
  </si>
  <si>
    <t>Apparaat 1</t>
  </si>
  <si>
    <t>Apparaat 2</t>
  </si>
  <si>
    <t>Apparaat 3</t>
  </si>
  <si>
    <t xml:space="preserve">Minimaal aantal afdrukken per minuut </t>
  </si>
  <si>
    <t xml:space="preserve">Maximaal aantal afdrukken per maand </t>
  </si>
  <si>
    <t>Aangeboden machine</t>
  </si>
  <si>
    <t>Huurprijs per maand, op basis van 60 maanden</t>
  </si>
  <si>
    <t>Service en onderhoud, op basis van 60 maanden</t>
  </si>
  <si>
    <t>Software licentie, op basis van 60 maanden</t>
  </si>
  <si>
    <t>Totaal prijs per maand</t>
  </si>
  <si>
    <t xml:space="preserve">Prijzen vaste jaren </t>
  </si>
  <si>
    <t xml:space="preserve">Prijzen optie jaren </t>
  </si>
  <si>
    <t>Service en onderhoud, op basis van 12 maanden</t>
  </si>
  <si>
    <t>Software licentie, op basis van 12 maanden</t>
  </si>
  <si>
    <t>Huurprijs per maand, op basis van 12 maanden</t>
  </si>
  <si>
    <t xml:space="preserve"> 0 - 17.500</t>
  </si>
  <si>
    <t xml:space="preserve">prijs per maand </t>
  </si>
  <si>
    <t>prijs per maand</t>
  </si>
  <si>
    <t xml:space="preserve">31 - 40 pagina's </t>
  </si>
  <si>
    <t xml:space="preserve">Locatie </t>
  </si>
  <si>
    <t xml:space="preserve">Prijs per tellertik Zwart Wit </t>
  </si>
  <si>
    <t xml:space="preserve">Prijs per tellertik Kleur </t>
  </si>
  <si>
    <t xml:space="preserve">Afdrukken </t>
  </si>
  <si>
    <t xml:space="preserve">Totaal (inschrijfprijs) </t>
  </si>
  <si>
    <t>Nietjes (prijs per 1000 stuks)</t>
  </si>
  <si>
    <t xml:space="preserve">Overige prijzen </t>
  </si>
  <si>
    <t xml:space="preserve">Totaal </t>
  </si>
  <si>
    <t xml:space="preserve">Multifunctionals </t>
  </si>
  <si>
    <t xml:space="preserve">Aantal </t>
  </si>
  <si>
    <t xml:space="preserve">Prijs per jaar </t>
  </si>
  <si>
    <t>Afdrukken zwart/wit en kleur</t>
  </si>
  <si>
    <t xml:space="preserve">Nietjes </t>
  </si>
  <si>
    <t>Aantal</t>
  </si>
  <si>
    <t>Prijs per eenheid</t>
  </si>
  <si>
    <t xml:space="preserve">Totaalblad </t>
  </si>
  <si>
    <t>Prijzenblad Multifunctional</t>
  </si>
  <si>
    <t>Prijzenblad verbruiksgoederen</t>
  </si>
  <si>
    <t>KvK-nummer</t>
  </si>
  <si>
    <t>Prijs per maand o.b.v. 60 maanden</t>
  </si>
  <si>
    <t>Prijs per maand o.b.v. 12 maanden</t>
  </si>
  <si>
    <t>Totaalprijs 7 jaren</t>
  </si>
  <si>
    <t xml:space="preserve">Totaalprijs </t>
  </si>
  <si>
    <t>Kleur 2020</t>
  </si>
  <si>
    <t>Zwart wit 2020</t>
  </si>
  <si>
    <t>Gemiddeld aantal afdrukken zwart wit</t>
  </si>
  <si>
    <t>Gemiddeld aantal afdrukken kleur</t>
  </si>
  <si>
    <t>Expiratie datum huidige</t>
  </si>
  <si>
    <t>overeenkomst</t>
  </si>
  <si>
    <t>Gemiddeld aantal afdrukken</t>
  </si>
  <si>
    <t>zwart wit / per jaar</t>
  </si>
  <si>
    <t>kleur / per jaar</t>
  </si>
  <si>
    <t>(totaal) per maand</t>
  </si>
  <si>
    <t>tot 17.500</t>
  </si>
  <si>
    <t>Verhuiskosten</t>
  </si>
  <si>
    <t>All-in prijsstelling voor het verplaatsen van 1 multifunctional, inclusief</t>
  </si>
  <si>
    <t>alle bijkomende handelingen in zowel oude als nieuwe opstelling.</t>
  </si>
  <si>
    <t>All-in verhuiskosten per multifunctional</t>
  </si>
  <si>
    <t>All-in verhuiskosten</t>
  </si>
  <si>
    <t>Naam</t>
  </si>
  <si>
    <t>Adres</t>
  </si>
  <si>
    <t>Plaats</t>
  </si>
  <si>
    <t>Bijzonderheden</t>
  </si>
  <si>
    <t>sub/maand</t>
  </si>
  <si>
    <t>Contactpersoon</t>
  </si>
  <si>
    <t>Mobiel telefoonnummer</t>
  </si>
  <si>
    <t>Email adres</t>
  </si>
  <si>
    <t>Totaalprijs 5 jaren</t>
  </si>
  <si>
    <t>Totaalprijs 2 jaren</t>
  </si>
  <si>
    <r>
      <t xml:space="preserve">TOTAAL, </t>
    </r>
    <r>
      <rPr>
        <b/>
        <sz val="12"/>
        <color theme="0"/>
        <rFont val="Calibri"/>
        <family val="2"/>
        <scheme val="minor"/>
      </rPr>
      <t>exclusief BTW (vergelijkingsprijs)</t>
    </r>
  </si>
  <si>
    <t>17.500 - 35.000</t>
  </si>
  <si>
    <t>verbergen</t>
  </si>
  <si>
    <t>Verhuizing verwacht (aantal)</t>
  </si>
  <si>
    <t>Indicatief aantal per jaar (á 1000 stuks)</t>
  </si>
  <si>
    <t>Alle prijzen exclusief BTW.</t>
  </si>
  <si>
    <t>Multifunctional 1</t>
  </si>
  <si>
    <t>Multifunctional 2</t>
  </si>
  <si>
    <t>Multifunctional 3</t>
  </si>
  <si>
    <t>17.500 / 35.000</t>
  </si>
  <si>
    <t xml:space="preserve">Basisgegevens </t>
  </si>
  <si>
    <t>Aanbesteding</t>
  </si>
  <si>
    <t>Multifunctionals</t>
  </si>
  <si>
    <t>Kenmerk</t>
  </si>
  <si>
    <t>Aanbestedende Dienst</t>
  </si>
  <si>
    <t>Naam Opdrachtgever [1]</t>
  </si>
  <si>
    <t>Vestigingsplaats Opdrachtgever</t>
  </si>
  <si>
    <t>Naam tekenbevoegde opdrachtgever voor contract</t>
  </si>
  <si>
    <t>Functie:</t>
  </si>
  <si>
    <t>Alpha Adviesbureau</t>
  </si>
  <si>
    <t xml:space="preserve">Telefoonnummer </t>
  </si>
  <si>
    <t xml:space="preserve">Email adres </t>
  </si>
  <si>
    <t>Inschrijver</t>
  </si>
  <si>
    <t>Volledige naam Inschrijver (Handelsnaam KvK)</t>
  </si>
  <si>
    <t>Vestigingsplaats Inschrijver (KvK)</t>
  </si>
  <si>
    <t>Tekenbevoegde voor overeenkomt</t>
  </si>
  <si>
    <t>Zwart wit 2021</t>
  </si>
  <si>
    <t>Kleur 2021</t>
  </si>
  <si>
    <t>Prof. Mr. A. Anemaschool</t>
  </si>
  <si>
    <t>Einstede 4</t>
  </si>
  <si>
    <t>De Ark</t>
  </si>
  <si>
    <t>Maarsbergenstraat 169 C," den Haag"</t>
  </si>
  <si>
    <t>Bavinckschool</t>
  </si>
  <si>
    <t>Acasiastraat 141</t>
  </si>
  <si>
    <t>CBS Comenius</t>
  </si>
  <si>
    <t>Colensostraat 6</t>
  </si>
  <si>
    <t>Da Costaschool</t>
  </si>
  <si>
    <t>Hollanderstraat 21</t>
  </si>
  <si>
    <t>Ds. D.J. Karresschool</t>
  </si>
  <si>
    <t>Naarderstraat 170</t>
  </si>
  <si>
    <t>Kindventrum Da Vinci-Ds. D.A. v.d. Boschschool</t>
  </si>
  <si>
    <t>Erasmusweg 68</t>
  </si>
  <si>
    <t>CBS De Gantel</t>
  </si>
  <si>
    <t>Laan van Wateringseveld 925</t>
  </si>
  <si>
    <t>De Elout</t>
  </si>
  <si>
    <t>Copernicusstraat 159</t>
  </si>
  <si>
    <t>O.G. Heldringschool</t>
  </si>
  <si>
    <t>IJsvogelplein 10</t>
  </si>
  <si>
    <t>Van Hoogstratenschool</t>
  </si>
  <si>
    <t>Spaarwaterstraat 21</t>
  </si>
  <si>
    <t>De Horizon</t>
  </si>
  <si>
    <t>Paets van Troostwijkstraat 93</t>
  </si>
  <si>
    <t>Prinses Ireneschool</t>
  </si>
  <si>
    <t>Slichterstraat 6</t>
  </si>
  <si>
    <t>Koetsveldschool</t>
  </si>
  <si>
    <t>Zwaardvegersgaarde 25</t>
  </si>
  <si>
    <t>Kindcentrum Kosmos-Dr. J.A. Gerth van Wijkschool</t>
  </si>
  <si>
    <t>Withuysstraat 2</t>
  </si>
  <si>
    <t>Paul Krugerschool</t>
  </si>
  <si>
    <t>Fischerstraat 133</t>
  </si>
  <si>
    <t>Leyenburg</t>
  </si>
  <si>
    <t>Edamstraat 2</t>
  </si>
  <si>
    <t>De Meerpaal</t>
  </si>
  <si>
    <t>Tesselsestraat 75</t>
  </si>
  <si>
    <t>Het Mozaiek</t>
  </si>
  <si>
    <t>V.d Eyndestraat 24</t>
  </si>
  <si>
    <t>Oranje Nassauschool</t>
  </si>
  <si>
    <t>Weissenbruchstraat 119</t>
  </si>
  <si>
    <t>Kindcentrum O3-Jan van Nassau</t>
  </si>
  <si>
    <t>Zaanstraat 25</t>
  </si>
  <si>
    <t>De Ontmoeting</t>
  </si>
  <si>
    <t>Draaistraat 16</t>
  </si>
  <si>
    <t>P. Oosterleeschool</t>
  </si>
  <si>
    <t>Pieter Langendijkstraat 81</t>
  </si>
  <si>
    <t>Oranjeschool</t>
  </si>
  <si>
    <t>Westduinweg 127</t>
  </si>
  <si>
    <t>De Poort</t>
  </si>
  <si>
    <t>2e Sweelinckstraat 160</t>
  </si>
  <si>
    <t>Prinsehaghe</t>
  </si>
  <si>
    <t>Prinsegracht 182</t>
  </si>
  <si>
    <t>Dr. H. Colijnlaan 3</t>
  </si>
  <si>
    <t>Meester Schabergschool</t>
  </si>
  <si>
    <t>Sirtemastraat 400</t>
  </si>
  <si>
    <t>De Spiegel</t>
  </si>
  <si>
    <t>Van der Spiegelstraat 23</t>
  </si>
  <si>
    <t>De Springplank</t>
  </si>
  <si>
    <t>Pachtersdreef 3</t>
  </si>
  <si>
    <t>Kindcentrum Vroondaal</t>
  </si>
  <si>
    <t>Madepoldelweg 76-78</t>
  </si>
  <si>
    <t>De Vuurtoren</t>
  </si>
  <si>
    <t>Stevinstraat 65-E</t>
  </si>
  <si>
    <t>Ds. W.E. den Hertogschool</t>
  </si>
  <si>
    <t>Luxemburgstraat 7</t>
  </si>
  <si>
    <t>De Waterlelie</t>
  </si>
  <si>
    <t>Laantje van Salland 32</t>
  </si>
  <si>
    <t>KC Wondersteboven-Dr. M.M. den Hertogschool</t>
  </si>
  <si>
    <t>A. van Solmsstraat 5</t>
  </si>
  <si>
    <t>Den Haag</t>
  </si>
  <si>
    <t>Rijswijk</t>
  </si>
  <si>
    <t xml:space="preserve">de Vliermeent </t>
  </si>
  <si>
    <t>Vlierboomstraat 362</t>
  </si>
  <si>
    <t>Waalse</t>
  </si>
  <si>
    <t>Ametisthorst 421</t>
  </si>
  <si>
    <t>Optioneel: Externe finisher (inclusief nieten en uitvoer 2000 vel)</t>
  </si>
  <si>
    <t>Optioneel: Boekletmaker (inclusief perforeren en vouwen)*</t>
  </si>
  <si>
    <t>Optioneel: NFC kaartlezer</t>
  </si>
  <si>
    <t>Laan van Wateringseveld 926</t>
  </si>
  <si>
    <t>Tesselsestraat 76</t>
  </si>
  <si>
    <t>V.d Eyndestraat 25</t>
  </si>
  <si>
    <t>Viljoenstraat 8</t>
  </si>
  <si>
    <t>Maarsbergenstraat 169C</t>
  </si>
  <si>
    <t>Oostergosingel 153</t>
  </si>
  <si>
    <t>Bestuurskantoor</t>
  </si>
  <si>
    <t>Burgemeester Patijnlaan 19</t>
  </si>
  <si>
    <t>Comenius (dep. Groepen 6 t/m 8)</t>
  </si>
  <si>
    <t xml:space="preserve">De Lelie (dep. van De Waterlelie) </t>
  </si>
  <si>
    <t>Zwart/wit en kleur Multifunctionals</t>
  </si>
  <si>
    <t>Zwart/wit Multifunctionals</t>
  </si>
  <si>
    <t>Soort</t>
  </si>
  <si>
    <t>Zwart/wit en kleur</t>
  </si>
  <si>
    <t>Zwart/wit</t>
  </si>
  <si>
    <t>Alleen Zwart/wit</t>
  </si>
  <si>
    <t>Apparaattype o.b.v.  aantal afdrukken per maand ZWART/WIT</t>
  </si>
  <si>
    <t>Apparaattype o.b.v.  aantal afdrukken per maand KLEUR</t>
  </si>
  <si>
    <t>35.000 / 65.000</t>
  </si>
  <si>
    <t>Prijzen vaste jaren KLEUR</t>
  </si>
  <si>
    <t xml:space="preserve">Prijzen vaste jaren ZWART WIT </t>
  </si>
  <si>
    <t>Prijzen optiejaren KLEUR</t>
  </si>
  <si>
    <t>Prijzen optiejaren ZWART WIT</t>
  </si>
  <si>
    <t>Rehobothschool</t>
  </si>
  <si>
    <t>per 3-11-2022 op adres Bertrand Russellaan 16-18</t>
  </si>
  <si>
    <t>per 25-11-2022 op adres Laurens Reaelstraat 10</t>
  </si>
  <si>
    <t>SCOH</t>
  </si>
  <si>
    <t>de heer R. Tromp</t>
  </si>
  <si>
    <t>Voorzitter van het College van Bestuur</t>
  </si>
  <si>
    <t>Mitchel Vos</t>
  </si>
  <si>
    <t>06-19661399</t>
  </si>
  <si>
    <t>mvos@alpha-adviesbureau.nl</t>
  </si>
  <si>
    <t>2022-MF1500</t>
  </si>
  <si>
    <t xml:space="preserve"> 31 - 40 pagina's </t>
  </si>
  <si>
    <t>35.000 - 65.000</t>
  </si>
  <si>
    <t>Optioneel: Externe bulkpapierlade (minimaal 2000 vel) A4</t>
  </si>
  <si>
    <t>Eenmalige installatiekosten</t>
  </si>
  <si>
    <t>Installatiekosten per machine</t>
  </si>
  <si>
    <t>Prijs per machine</t>
  </si>
  <si>
    <t>Totaalprijs installatiekosten</t>
  </si>
  <si>
    <t>Eenmalige installatiekosten per machine*</t>
  </si>
  <si>
    <t xml:space="preserve">* de eenmalige installatiekosten per machine bevatten alle kosten om de machine werkend en gebruiksklaar op te leveren conform het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</si>
</sst>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2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12"/>
      <color theme="0"/>
      <name val="Calibri"/>
      <family val="2"/>
      <scheme val="minor"/>
    </font>
    <font>
      <sz val="20"/>
      <color theme="0"/>
      <name val="Calibri"/>
      <family val="2"/>
      <scheme val="minor"/>
    </font>
    <font>
      <b/>
      <sz val="20"/>
      <color theme="0"/>
      <name val="Calibri"/>
      <family val="2"/>
      <scheme val="minor"/>
    </font>
    <font>
      <sz val="10"/>
      <color theme="0"/>
      <name val="Calibri"/>
      <family val="2"/>
      <scheme val="minor"/>
    </font>
    <font>
      <b/>
      <sz val="9"/>
      <color theme="0"/>
      <name val="Calibri"/>
      <family val="2"/>
      <scheme val="minor"/>
    </font>
    <font>
      <sz val="9"/>
      <color theme="1"/>
      <name val="Calibri"/>
      <family val="2"/>
      <scheme val="minor"/>
    </font>
    <font>
      <sz val="9"/>
      <color theme="0"/>
      <name val="Calibri"/>
      <family val="2"/>
      <scheme val="minor"/>
    </font>
    <font>
      <b/>
      <sz val="11"/>
      <name val="Calibri"/>
      <family val="2"/>
      <scheme val="minor"/>
    </font>
    <font>
      <sz val="11"/>
      <color rgb="FF000000"/>
      <name val="Calibri"/>
      <family val="2"/>
      <scheme val="minor"/>
    </font>
    <font>
      <sz val="11"/>
      <color theme="0" tint="-0.249977111117893"/>
      <name val="Calibri"/>
      <family val="2"/>
      <scheme val="minor"/>
    </font>
    <font>
      <b/>
      <sz val="10"/>
      <color theme="0"/>
      <name val="Calibri"/>
      <family val="2"/>
      <scheme val="minor"/>
    </font>
    <font>
      <u/>
      <sz val="10"/>
      <color indexed="12"/>
      <name val="Arial"/>
      <family val="2"/>
    </font>
    <font>
      <sz val="11"/>
      <color rgb="FF005696"/>
      <name val="Calibri"/>
      <family val="2"/>
      <scheme val="minor"/>
    </font>
    <font>
      <sz val="8"/>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solid">
        <fgColor rgb="FFFFFF00"/>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5" tint="0.79998168889431442"/>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8">
    <xf numFmtId="0" fontId="0" fillId="0" borderId="0"/>
    <xf numFmtId="44" fontId="1" fillId="0" borderId="0" applyFont="0" applyFill="0" applyBorder="0" applyAlignment="0" applyProtection="0"/>
    <xf numFmtId="0" fontId="6" fillId="0" borderId="0"/>
    <xf numFmtId="0" fontId="17" fillId="0" borderId="0"/>
    <xf numFmtId="0" fontId="17" fillId="0" borderId="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0" fontId="23" fillId="0" borderId="0" applyNumberFormat="0" applyFill="0" applyBorder="0" applyAlignment="0" applyProtection="0"/>
  </cellStyleXfs>
  <cellXfs count="155">
    <xf numFmtId="0" fontId="0" fillId="0" borderId="0" xfId="0"/>
    <xf numFmtId="0" fontId="0" fillId="0" borderId="0" xfId="0" applyAlignment="1">
      <alignment horizontal="right"/>
    </xf>
    <xf numFmtId="0" fontId="0" fillId="2" borderId="0" xfId="0" applyFill="1"/>
    <xf numFmtId="0" fontId="10" fillId="2" borderId="21" xfId="0" applyFont="1" applyFill="1" applyBorder="1" applyAlignment="1">
      <alignment horizontal="center"/>
    </xf>
    <xf numFmtId="0" fontId="10" fillId="2" borderId="0" xfId="0" applyFont="1" applyFill="1" applyAlignment="1">
      <alignment horizontal="center"/>
    </xf>
    <xf numFmtId="0" fontId="10" fillId="2" borderId="22" xfId="0" applyFont="1" applyFill="1" applyBorder="1" applyAlignment="1">
      <alignment horizontal="center"/>
    </xf>
    <xf numFmtId="0" fontId="0" fillId="2" borderId="21" xfId="0" applyFill="1" applyBorder="1"/>
    <xf numFmtId="0" fontId="0" fillId="2" borderId="22" xfId="0" applyFill="1" applyBorder="1"/>
    <xf numFmtId="0" fontId="0" fillId="0" borderId="5" xfId="0" applyBorder="1"/>
    <xf numFmtId="44" fontId="0" fillId="0" borderId="5" xfId="0" applyNumberFormat="1" applyBorder="1"/>
    <xf numFmtId="0" fontId="3" fillId="2" borderId="0" xfId="0" applyFont="1" applyFill="1"/>
    <xf numFmtId="0" fontId="0" fillId="2" borderId="5" xfId="0" applyFill="1" applyBorder="1"/>
    <xf numFmtId="44" fontId="0" fillId="2" borderId="5" xfId="0" applyNumberFormat="1" applyFill="1" applyBorder="1"/>
    <xf numFmtId="0" fontId="0" fillId="2" borderId="8" xfId="0" applyFill="1" applyBorder="1"/>
    <xf numFmtId="0" fontId="0" fillId="2" borderId="9" xfId="0" applyFill="1" applyBorder="1"/>
    <xf numFmtId="0" fontId="4" fillId="2" borderId="8" xfId="0" applyFont="1" applyFill="1" applyBorder="1" applyAlignment="1">
      <alignment horizontal="center"/>
    </xf>
    <xf numFmtId="0" fontId="4" fillId="2" borderId="0" xfId="0" applyFont="1" applyFill="1" applyAlignment="1">
      <alignment horizontal="center"/>
    </xf>
    <xf numFmtId="0" fontId="4" fillId="2" borderId="9" xfId="0" applyFont="1" applyFill="1" applyBorder="1" applyAlignment="1">
      <alignment horizontal="center"/>
    </xf>
    <xf numFmtId="44" fontId="2" fillId="2" borderId="0" xfId="1" applyFont="1" applyFill="1" applyBorder="1" applyProtection="1"/>
    <xf numFmtId="0" fontId="0" fillId="0" borderId="1" xfId="0" applyBorder="1"/>
    <xf numFmtId="0" fontId="0" fillId="0" borderId="3" xfId="0" applyBorder="1"/>
    <xf numFmtId="0" fontId="0" fillId="2" borderId="10" xfId="0" applyFill="1" applyBorder="1"/>
    <xf numFmtId="1" fontId="0" fillId="0" borderId="5" xfId="0" applyNumberFormat="1" applyBorder="1" applyAlignment="1">
      <alignment horizontal="right"/>
    </xf>
    <xf numFmtId="0" fontId="14" fillId="0" borderId="0" xfId="0" applyFont="1" applyAlignment="1">
      <alignment horizontal="left"/>
    </xf>
    <xf numFmtId="0" fontId="0" fillId="0" borderId="0" xfId="0" applyAlignment="1">
      <alignment horizontal="center"/>
    </xf>
    <xf numFmtId="1" fontId="0" fillId="0" borderId="0" xfId="0" applyNumberFormat="1"/>
    <xf numFmtId="0" fontId="0" fillId="0" borderId="5" xfId="0" applyBorder="1" applyAlignment="1">
      <alignment horizontal="center"/>
    </xf>
    <xf numFmtId="44" fontId="0" fillId="2" borderId="2" xfId="0" applyNumberFormat="1" applyFill="1" applyBorder="1"/>
    <xf numFmtId="0" fontId="0" fillId="2" borderId="1" xfId="0" applyFill="1" applyBorder="1"/>
    <xf numFmtId="0" fontId="0" fillId="0" borderId="2" xfId="0" applyBorder="1"/>
    <xf numFmtId="0" fontId="5" fillId="2" borderId="8" xfId="0" applyFont="1" applyFill="1" applyBorder="1"/>
    <xf numFmtId="0" fontId="5" fillId="2" borderId="10" xfId="0" applyFont="1" applyFill="1" applyBorder="1"/>
    <xf numFmtId="14" fontId="5" fillId="0" borderId="5" xfId="0" applyNumberFormat="1" applyFont="1" applyBorder="1" applyAlignment="1">
      <alignment horizontal="center"/>
    </xf>
    <xf numFmtId="0" fontId="0" fillId="0" borderId="18" xfId="0" applyBorder="1"/>
    <xf numFmtId="1" fontId="0" fillId="0" borderId="23" xfId="1" applyNumberFormat="1" applyFont="1" applyFill="1" applyBorder="1" applyAlignment="1" applyProtection="1">
      <alignment horizontal="right"/>
    </xf>
    <xf numFmtId="0" fontId="0" fillId="0" borderId="23" xfId="0" applyBorder="1"/>
    <xf numFmtId="0" fontId="0" fillId="0" borderId="23" xfId="0" applyBorder="1" applyAlignment="1">
      <alignment horizontal="center"/>
    </xf>
    <xf numFmtId="44" fontId="2" fillId="3" borderId="7" xfId="1" applyFont="1" applyFill="1" applyBorder="1" applyProtection="1"/>
    <xf numFmtId="0" fontId="0" fillId="3" borderId="0" xfId="0" applyFill="1"/>
    <xf numFmtId="0" fontId="2" fillId="3" borderId="6" xfId="0" applyFont="1" applyFill="1" applyBorder="1"/>
    <xf numFmtId="0" fontId="2" fillId="3" borderId="5" xfId="0" applyFont="1" applyFill="1" applyBorder="1"/>
    <xf numFmtId="0" fontId="2" fillId="3" borderId="7" xfId="0" applyFont="1" applyFill="1" applyBorder="1"/>
    <xf numFmtId="0" fontId="8" fillId="3" borderId="10" xfId="0" applyFont="1" applyFill="1" applyBorder="1"/>
    <xf numFmtId="44" fontId="16" fillId="4" borderId="11" xfId="1" applyFont="1" applyFill="1" applyBorder="1" applyProtection="1">
      <protection locked="0"/>
    </xf>
    <xf numFmtId="44" fontId="2" fillId="3" borderId="5" xfId="1" applyFont="1" applyFill="1" applyBorder="1" applyProtection="1"/>
    <xf numFmtId="0" fontId="2" fillId="3" borderId="3" xfId="0" applyFont="1" applyFill="1" applyBorder="1"/>
    <xf numFmtId="0" fontId="2" fillId="3" borderId="4" xfId="0" applyFont="1" applyFill="1" applyBorder="1"/>
    <xf numFmtId="0" fontId="2" fillId="3" borderId="17" xfId="0" applyFont="1" applyFill="1" applyBorder="1"/>
    <xf numFmtId="0" fontId="2" fillId="3" borderId="2" xfId="0" applyFont="1" applyFill="1" applyBorder="1"/>
    <xf numFmtId="0" fontId="2" fillId="3" borderId="19" xfId="0" applyFont="1" applyFill="1" applyBorder="1" applyAlignment="1">
      <alignment horizontal="center"/>
    </xf>
    <xf numFmtId="0" fontId="2" fillId="3" borderId="16" xfId="0" applyFont="1" applyFill="1" applyBorder="1" applyAlignment="1">
      <alignment horizontal="left"/>
    </xf>
    <xf numFmtId="0" fontId="2" fillId="3" borderId="20" xfId="0" applyFont="1" applyFill="1" applyBorder="1" applyAlignment="1">
      <alignment horizontal="left"/>
    </xf>
    <xf numFmtId="44" fontId="7" fillId="3" borderId="0" xfId="0" applyNumberFormat="1" applyFont="1" applyFill="1"/>
    <xf numFmtId="1" fontId="9" fillId="3" borderId="15" xfId="0" applyNumberFormat="1" applyFont="1" applyFill="1" applyBorder="1"/>
    <xf numFmtId="0" fontId="5" fillId="0" borderId="5" xfId="0" applyFont="1" applyBorder="1"/>
    <xf numFmtId="1" fontId="5" fillId="0" borderId="5" xfId="1" applyNumberFormat="1" applyFont="1" applyFill="1" applyBorder="1" applyAlignment="1" applyProtection="1">
      <alignment horizontal="right"/>
    </xf>
    <xf numFmtId="1" fontId="18" fillId="0" borderId="5" xfId="1" applyNumberFormat="1" applyFont="1" applyFill="1" applyBorder="1" applyAlignment="1" applyProtection="1">
      <alignment horizontal="right"/>
    </xf>
    <xf numFmtId="1" fontId="5" fillId="0" borderId="5" xfId="0" applyNumberFormat="1" applyFont="1" applyBorder="1" applyAlignment="1">
      <alignment horizontal="right"/>
    </xf>
    <xf numFmtId="165" fontId="16" fillId="4" borderId="5" xfId="1" applyNumberFormat="1" applyFont="1" applyFill="1" applyBorder="1" applyProtection="1">
      <protection locked="0"/>
    </xf>
    <xf numFmtId="0" fontId="13" fillId="6" borderId="20" xfId="0" applyFont="1" applyFill="1" applyBorder="1"/>
    <xf numFmtId="0" fontId="13" fillId="3" borderId="20" xfId="0" applyFont="1" applyFill="1" applyBorder="1"/>
    <xf numFmtId="0" fontId="13" fillId="6" borderId="1" xfId="0" applyFont="1" applyFill="1" applyBorder="1" applyAlignment="1">
      <alignment horizontal="center"/>
    </xf>
    <xf numFmtId="44" fontId="2" fillId="3" borderId="26" xfId="1" applyFont="1" applyFill="1" applyBorder="1" applyProtection="1"/>
    <xf numFmtId="0" fontId="0" fillId="3" borderId="1" xfId="0" applyFill="1" applyBorder="1"/>
    <xf numFmtId="0" fontId="8" fillId="3" borderId="17" xfId="0" applyFont="1" applyFill="1" applyBorder="1"/>
    <xf numFmtId="1" fontId="9" fillId="3" borderId="17" xfId="0" applyNumberFormat="1" applyFont="1" applyFill="1" applyBorder="1"/>
    <xf numFmtId="44" fontId="9" fillId="3" borderId="2" xfId="1" applyFont="1" applyFill="1" applyBorder="1" applyProtection="1"/>
    <xf numFmtId="0" fontId="13" fillId="3" borderId="6" xfId="0" applyFont="1" applyFill="1" applyBorder="1" applyAlignment="1">
      <alignment horizontal="left"/>
    </xf>
    <xf numFmtId="0" fontId="13" fillId="3" borderId="0" xfId="0" applyFont="1" applyFill="1" applyAlignment="1">
      <alignment horizontal="left"/>
    </xf>
    <xf numFmtId="0" fontId="15" fillId="3" borderId="0" xfId="0" applyFont="1" applyFill="1" applyAlignment="1">
      <alignment horizontal="left"/>
    </xf>
    <xf numFmtId="0" fontId="13" fillId="3" borderId="10" xfId="0" applyFont="1" applyFill="1" applyBorder="1" applyAlignment="1">
      <alignment horizontal="left"/>
    </xf>
    <xf numFmtId="0" fontId="8" fillId="3" borderId="24" xfId="0" applyFont="1" applyFill="1" applyBorder="1"/>
    <xf numFmtId="1" fontId="12" fillId="3" borderId="15" xfId="0" applyNumberFormat="1" applyFont="1" applyFill="1" applyBorder="1"/>
    <xf numFmtId="1" fontId="9" fillId="3" borderId="15" xfId="0" applyNumberFormat="1" applyFont="1" applyFill="1" applyBorder="1" applyAlignment="1">
      <alignment horizontal="center"/>
    </xf>
    <xf numFmtId="0" fontId="9" fillId="3" borderId="15" xfId="0" applyFont="1" applyFill="1" applyBorder="1"/>
    <xf numFmtId="0" fontId="2" fillId="3" borderId="21" xfId="0" applyFont="1" applyFill="1" applyBorder="1"/>
    <xf numFmtId="1" fontId="2" fillId="3" borderId="21" xfId="0" applyNumberFormat="1" applyFont="1" applyFill="1" applyBorder="1"/>
    <xf numFmtId="0" fontId="2" fillId="3" borderId="21" xfId="0" applyFont="1" applyFill="1" applyBorder="1" applyAlignment="1">
      <alignment horizontal="center"/>
    </xf>
    <xf numFmtId="0" fontId="2" fillId="3" borderId="5" xfId="0" applyFont="1" applyFill="1" applyBorder="1" applyAlignment="1">
      <alignment horizontal="left"/>
    </xf>
    <xf numFmtId="1" fontId="2" fillId="3" borderId="0" xfId="0" applyNumberFormat="1" applyFont="1" applyFill="1"/>
    <xf numFmtId="1" fontId="2" fillId="3" borderId="0" xfId="0" applyNumberFormat="1" applyFont="1" applyFill="1" applyAlignment="1">
      <alignment horizontal="center"/>
    </xf>
    <xf numFmtId="0" fontId="2" fillId="3" borderId="0" xfId="0" applyFont="1" applyFill="1"/>
    <xf numFmtId="0" fontId="13" fillId="3" borderId="21" xfId="0" applyFont="1" applyFill="1" applyBorder="1" applyAlignment="1">
      <alignment horizontal="center"/>
    </xf>
    <xf numFmtId="0" fontId="13" fillId="3" borderId="2" xfId="0" applyFont="1" applyFill="1" applyBorder="1"/>
    <xf numFmtId="0" fontId="3" fillId="3" borderId="1" xfId="0" applyFont="1" applyFill="1" applyBorder="1"/>
    <xf numFmtId="0" fontId="0" fillId="2" borderId="0" xfId="0" applyFill="1" applyProtection="1">
      <protection hidden="1"/>
    </xf>
    <xf numFmtId="0" fontId="3" fillId="3" borderId="5" xfId="0" applyFont="1" applyFill="1" applyBorder="1" applyProtection="1">
      <protection hidden="1"/>
    </xf>
    <xf numFmtId="0" fontId="5" fillId="0" borderId="5" xfId="0" applyFont="1" applyBorder="1" applyProtection="1">
      <protection hidden="1"/>
    </xf>
    <xf numFmtId="0" fontId="5" fillId="0" borderId="5" xfId="0" applyFont="1" applyBorder="1" applyAlignment="1" applyProtection="1">
      <alignment horizontal="left"/>
      <protection hidden="1"/>
    </xf>
    <xf numFmtId="0" fontId="5" fillId="2" borderId="0" xfId="0" applyFont="1" applyFill="1" applyAlignment="1" applyProtection="1">
      <alignment horizontal="left"/>
      <protection hidden="1"/>
    </xf>
    <xf numFmtId="0" fontId="5" fillId="2" borderId="5" xfId="0" applyFont="1" applyFill="1" applyBorder="1" applyAlignment="1" applyProtection="1">
      <alignment horizontal="left"/>
      <protection hidden="1"/>
    </xf>
    <xf numFmtId="164" fontId="5" fillId="2" borderId="5" xfId="0" applyNumberFormat="1" applyFont="1" applyFill="1" applyBorder="1" applyAlignment="1" applyProtection="1">
      <alignment horizontal="left"/>
      <protection hidden="1"/>
    </xf>
    <xf numFmtId="0" fontId="21" fillId="2" borderId="0" xfId="0" applyFont="1" applyFill="1" applyProtection="1">
      <protection hidden="1"/>
    </xf>
    <xf numFmtId="0" fontId="5" fillId="4" borderId="5" xfId="0" applyFont="1" applyFill="1" applyBorder="1" applyProtection="1">
      <protection locked="0"/>
    </xf>
    <xf numFmtId="49" fontId="5" fillId="4" borderId="5" xfId="0" applyNumberFormat="1" applyFont="1" applyFill="1" applyBorder="1" applyProtection="1">
      <protection locked="0"/>
    </xf>
    <xf numFmtId="0" fontId="5" fillId="4" borderId="5" xfId="0" applyFont="1" applyFill="1" applyBorder="1" applyAlignment="1" applyProtection="1">
      <alignment horizontal="left"/>
      <protection locked="0"/>
    </xf>
    <xf numFmtId="0" fontId="21" fillId="2" borderId="1" xfId="0" applyFont="1" applyFill="1" applyBorder="1" applyProtection="1">
      <protection hidden="1"/>
    </xf>
    <xf numFmtId="164" fontId="5" fillId="4" borderId="5" xfId="0" applyNumberFormat="1" applyFont="1" applyFill="1" applyBorder="1" applyAlignment="1" applyProtection="1">
      <alignment horizontal="left"/>
      <protection locked="0"/>
    </xf>
    <xf numFmtId="0" fontId="5" fillId="4" borderId="5" xfId="0" applyFont="1" applyFill="1" applyBorder="1" applyAlignment="1" applyProtection="1">
      <alignment horizontal="left" wrapText="1"/>
      <protection locked="0"/>
    </xf>
    <xf numFmtId="0" fontId="5" fillId="2" borderId="2" xfId="0" applyFont="1" applyFill="1" applyBorder="1"/>
    <xf numFmtId="1" fontId="5" fillId="0" borderId="23" xfId="1" applyNumberFormat="1" applyFont="1" applyFill="1" applyBorder="1" applyAlignment="1" applyProtection="1">
      <alignment horizontal="right"/>
    </xf>
    <xf numFmtId="1" fontId="18" fillId="5" borderId="5" xfId="1" applyNumberFormat="1" applyFont="1" applyFill="1" applyBorder="1" applyAlignment="1" applyProtection="1">
      <alignment horizontal="right"/>
    </xf>
    <xf numFmtId="1" fontId="0" fillId="5" borderId="23" xfId="1" applyNumberFormat="1" applyFont="1" applyFill="1" applyBorder="1" applyAlignment="1" applyProtection="1">
      <alignment horizontal="right"/>
    </xf>
    <xf numFmtId="0" fontId="0" fillId="0" borderId="5" xfId="0" applyBorder="1" applyAlignment="1">
      <alignment horizontal="right"/>
    </xf>
    <xf numFmtId="3" fontId="0" fillId="0" borderId="5" xfId="0" applyNumberFormat="1" applyBorder="1" applyAlignment="1">
      <alignment horizontal="right"/>
    </xf>
    <xf numFmtId="44" fontId="16" fillId="4" borderId="5" xfId="1" applyFont="1" applyFill="1" applyBorder="1" applyProtection="1">
      <protection locked="0"/>
    </xf>
    <xf numFmtId="1" fontId="0" fillId="7" borderId="23" xfId="0" applyNumberFormat="1" applyFill="1" applyBorder="1" applyAlignment="1">
      <alignment horizontal="center"/>
    </xf>
    <xf numFmtId="1" fontId="5" fillId="7" borderId="5" xfId="0" applyNumberFormat="1" applyFont="1" applyFill="1" applyBorder="1" applyAlignment="1">
      <alignment horizontal="center"/>
    </xf>
    <xf numFmtId="1" fontId="5" fillId="7" borderId="23" xfId="0" applyNumberFormat="1" applyFont="1" applyFill="1" applyBorder="1" applyAlignment="1">
      <alignment horizontal="center"/>
    </xf>
    <xf numFmtId="1" fontId="0" fillId="8" borderId="23" xfId="0" applyNumberFormat="1" applyFill="1" applyBorder="1" applyAlignment="1">
      <alignment horizontal="center"/>
    </xf>
    <xf numFmtId="1" fontId="5" fillId="8" borderId="5" xfId="0" applyNumberFormat="1" applyFont="1" applyFill="1" applyBorder="1" applyAlignment="1">
      <alignment horizontal="center"/>
    </xf>
    <xf numFmtId="1" fontId="5" fillId="8" borderId="23" xfId="0" applyNumberFormat="1" applyFont="1" applyFill="1" applyBorder="1" applyAlignment="1">
      <alignment horizontal="center"/>
    </xf>
    <xf numFmtId="0" fontId="5" fillId="2" borderId="5" xfId="0" applyFont="1" applyFill="1" applyBorder="1"/>
    <xf numFmtId="1" fontId="5" fillId="2" borderId="5" xfId="1" applyNumberFormat="1" applyFont="1" applyFill="1" applyBorder="1" applyAlignment="1" applyProtection="1">
      <alignment horizontal="right"/>
    </xf>
    <xf numFmtId="1" fontId="18" fillId="2" borderId="5" xfId="1" applyNumberFormat="1" applyFont="1" applyFill="1" applyBorder="1" applyAlignment="1" applyProtection="1">
      <alignment horizontal="right"/>
    </xf>
    <xf numFmtId="1" fontId="0" fillId="2" borderId="5" xfId="0" applyNumberFormat="1" applyFill="1" applyBorder="1" applyAlignment="1">
      <alignment horizontal="right"/>
    </xf>
    <xf numFmtId="14" fontId="5" fillId="2" borderId="5" xfId="0" applyNumberFormat="1" applyFont="1" applyFill="1" applyBorder="1" applyAlignment="1">
      <alignment horizontal="center"/>
    </xf>
    <xf numFmtId="0" fontId="0" fillId="2" borderId="18" xfId="0" applyFill="1" applyBorder="1"/>
    <xf numFmtId="1" fontId="0" fillId="2" borderId="23" xfId="1" applyNumberFormat="1" applyFont="1" applyFill="1" applyBorder="1" applyAlignment="1" applyProtection="1">
      <alignment horizontal="right"/>
    </xf>
    <xf numFmtId="1" fontId="0" fillId="0" borderId="5" xfId="0" applyNumberFormat="1" applyBorder="1" applyAlignment="1">
      <alignment horizontal="center"/>
    </xf>
    <xf numFmtId="0" fontId="5" fillId="2" borderId="0" xfId="0" applyFont="1" applyFill="1"/>
    <xf numFmtId="44" fontId="16" fillId="2" borderId="0" xfId="1" applyFont="1" applyFill="1" applyBorder="1" applyProtection="1">
      <protection locked="0"/>
    </xf>
    <xf numFmtId="0" fontId="0" fillId="2" borderId="25" xfId="0" applyFill="1" applyBorder="1"/>
    <xf numFmtId="164" fontId="23" fillId="2" borderId="5" xfId="7" applyNumberFormat="1" applyFill="1" applyBorder="1" applyAlignment="1" applyProtection="1">
      <alignment horizontal="left"/>
      <protection hidden="1"/>
    </xf>
    <xf numFmtId="0" fontId="7" fillId="3" borderId="5" xfId="0" applyFont="1" applyFill="1" applyBorder="1" applyAlignment="1" applyProtection="1">
      <alignment horizontal="left"/>
      <protection hidden="1"/>
    </xf>
    <xf numFmtId="0" fontId="7" fillId="3" borderId="5" xfId="0" applyFont="1" applyFill="1" applyBorder="1" applyAlignment="1">
      <alignment horizontal="left"/>
    </xf>
    <xf numFmtId="0" fontId="4" fillId="3" borderId="5" xfId="0" applyFont="1" applyFill="1" applyBorder="1" applyAlignment="1">
      <alignment horizontal="left"/>
    </xf>
    <xf numFmtId="0" fontId="11" fillId="3" borderId="0" xfId="0" applyFont="1" applyFill="1" applyAlignment="1">
      <alignment horizontal="left"/>
    </xf>
    <xf numFmtId="0" fontId="19" fillId="3" borderId="0" xfId="0" applyFont="1" applyFill="1" applyAlignment="1">
      <alignment horizontal="right"/>
    </xf>
    <xf numFmtId="0" fontId="4" fillId="2" borderId="0" xfId="0" applyFont="1" applyFill="1" applyAlignment="1">
      <alignment horizontal="left"/>
    </xf>
    <xf numFmtId="0" fontId="4" fillId="3" borderId="12" xfId="0" applyFont="1" applyFill="1" applyBorder="1" applyAlignment="1">
      <alignment horizontal="left"/>
    </xf>
    <xf numFmtId="0" fontId="4" fillId="3" borderId="13" xfId="0" applyFont="1" applyFill="1" applyBorder="1" applyAlignment="1">
      <alignment horizontal="left"/>
    </xf>
    <xf numFmtId="0" fontId="4" fillId="3" borderId="14" xfId="0" applyFont="1" applyFill="1" applyBorder="1" applyAlignment="1">
      <alignment horizontal="left"/>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18" xfId="0" applyFont="1" applyFill="1" applyBorder="1" applyAlignment="1">
      <alignment horizontal="center"/>
    </xf>
    <xf numFmtId="0" fontId="7" fillId="3" borderId="0" xfId="0" applyFont="1" applyFill="1" applyAlignment="1">
      <alignment horizontal="left"/>
    </xf>
    <xf numFmtId="0" fontId="4" fillId="3" borderId="19" xfId="0" applyFont="1" applyFill="1" applyBorder="1" applyAlignment="1">
      <alignment horizontal="left"/>
    </xf>
    <xf numFmtId="0" fontId="4" fillId="3" borderId="16" xfId="0" applyFont="1" applyFill="1" applyBorder="1" applyAlignment="1">
      <alignment horizontal="left"/>
    </xf>
    <xf numFmtId="0" fontId="4" fillId="3" borderId="20" xfId="0" applyFont="1" applyFill="1" applyBorder="1" applyAlignment="1">
      <alignment horizontal="left"/>
    </xf>
    <xf numFmtId="0" fontId="4" fillId="3" borderId="1" xfId="0" applyFont="1" applyFill="1" applyBorder="1" applyAlignment="1">
      <alignment horizontal="left"/>
    </xf>
    <xf numFmtId="0" fontId="4" fillId="3" borderId="17"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18" xfId="0" applyFont="1" applyFill="1" applyBorder="1" applyAlignment="1">
      <alignment horizontal="left"/>
    </xf>
    <xf numFmtId="0" fontId="2" fillId="0" borderId="0" xfId="0" applyFont="1" applyFill="1" applyAlignment="1">
      <alignment horizontal="left"/>
    </xf>
    <xf numFmtId="0" fontId="5" fillId="0" borderId="5" xfId="0" applyFont="1" applyFill="1" applyBorder="1" applyAlignment="1">
      <alignment horizontal="left"/>
    </xf>
    <xf numFmtId="0" fontId="0" fillId="0" borderId="21" xfId="0" applyFill="1" applyBorder="1"/>
    <xf numFmtId="0" fontId="0" fillId="0" borderId="0" xfId="0" applyFill="1"/>
    <xf numFmtId="0" fontId="0" fillId="0" borderId="22" xfId="0" applyFill="1" applyBorder="1"/>
    <xf numFmtId="0" fontId="0" fillId="3" borderId="0" xfId="0" applyFont="1" applyFill="1"/>
    <xf numFmtId="0" fontId="5" fillId="0" borderId="5" xfId="0" applyFont="1" applyFill="1" applyBorder="1"/>
    <xf numFmtId="44" fontId="5" fillId="0" borderId="5" xfId="1" applyFont="1" applyFill="1" applyBorder="1"/>
    <xf numFmtId="0" fontId="5" fillId="0" borderId="0" xfId="0" applyFont="1" applyFill="1" applyAlignment="1">
      <alignment horizontal="left"/>
    </xf>
  </cellXfs>
  <cellStyles count="8">
    <cellStyle name="Hyperlink" xfId="7" builtinId="8"/>
    <cellStyle name="Hyperlink 2" xfId="6" xr:uid="{4174381C-0561-4908-81E5-2F04F87E3FAA}"/>
    <cellStyle name="Normal" xfId="4" xr:uid="{EDEC7C8A-1242-40E0-9333-68967DD6DB0F}"/>
    <cellStyle name="Standaard" xfId="0" builtinId="0"/>
    <cellStyle name="Standaard 2" xfId="2" xr:uid="{00000000-0005-0000-0000-000002000000}"/>
    <cellStyle name="Standaard 3" xfId="3" xr:uid="{857E2516-7EBA-4519-9D5B-DC860D5F5B62}"/>
    <cellStyle name="Valuta" xfId="1" builtinId="4"/>
    <cellStyle name="Valuta 2" xfId="5" xr:uid="{0B82564F-7EDD-4AB2-AA95-BAE7D7C0ED5A}"/>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142875</xdr:colOff>
      <xdr:row>37</xdr:row>
      <xdr:rowOff>101787</xdr:rowOff>
    </xdr:from>
    <xdr:to>
      <xdr:col>8</xdr:col>
      <xdr:colOff>1714500</xdr:colOff>
      <xdr:row>41</xdr:row>
      <xdr:rowOff>15875</xdr:rowOff>
    </xdr:to>
    <xdr:sp macro="" textlink="">
      <xdr:nvSpPr>
        <xdr:cNvPr id="2" name="Tekstvak 1">
          <a:extLst>
            <a:ext uri="{FF2B5EF4-FFF2-40B4-BE49-F238E27FC236}">
              <a16:creationId xmlns:a16="http://schemas.microsoft.com/office/drawing/2014/main" id="{B3C88DC3-50D9-4B74-9983-2B2C6105352B}"/>
            </a:ext>
          </a:extLst>
        </xdr:cNvPr>
        <xdr:cNvSpPr txBox="1"/>
      </xdr:nvSpPr>
      <xdr:spPr>
        <a:xfrm>
          <a:off x="14224000" y="6721662"/>
          <a:ext cx="5540375" cy="676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rPr>
            <a:t>* Indien</a:t>
          </a:r>
          <a:r>
            <a:rPr lang="nl-NL" sz="1100" baseline="0">
              <a:solidFill>
                <a:srgbClr val="FF0000"/>
              </a:solidFill>
            </a:rPr>
            <a:t> de Opdrachtgever kiest voor een boekletmaker neemt zij ook altijd de externe finisher (inclusief nieten en uitvoer 2000 vel) af</a:t>
          </a:r>
          <a:endParaRPr lang="nl-NL"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6</xdr:row>
      <xdr:rowOff>142875</xdr:rowOff>
    </xdr:from>
    <xdr:to>
      <xdr:col>4</xdr:col>
      <xdr:colOff>1343025</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Opmerking: onderstaande aantallen zijn gebaseerd op</a:t>
          </a:r>
          <a:r>
            <a:rPr lang="nl-NL" sz="1100" baseline="0"/>
            <a:t> de informatie zoals deze voorhanden is op het moment van opstellen. Deze zijn bedoeld als rekeneenheid om te vermenigvuldigen met de door u op te geven prijzen per tellertik. Het aantal is het gemiddelde van de verbruiksaantallen over de laatste jaren twee jaren. Aan deze aantallen kunnen geen rechten worden ontleent. Gedurende de overeenkomst worden afdrukken afgerekend op basis van het werkelijke verbruik.</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1</xdr:row>
      <xdr:rowOff>66675</xdr:rowOff>
    </xdr:from>
    <xdr:to>
      <xdr:col>4</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zijn een verwachte afname.</a:t>
          </a:r>
          <a:r>
            <a:rPr lang="nl-NL" sz="1100" baseline="0"/>
            <a:t> In de werkelijkheid kan dit afwijken. Aan de aantallen kunt u geen rechten ontlenen. Na de gunning worden de aantallen definitief vastgesteld met de opdrachtnemer. </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vos@alpha-adviesbureau.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173583"/>
  </sheetPr>
  <dimension ref="A1:DQ883"/>
  <sheetViews>
    <sheetView showGridLines="0" showZeros="0" zoomScale="85" zoomScaleNormal="85" workbookViewId="0">
      <pane ySplit="1" topLeftCell="A2" activePane="bottomLeft" state="frozen"/>
      <selection pane="bottomLeft" activeCell="B33" sqref="B33"/>
    </sheetView>
  </sheetViews>
  <sheetFormatPr defaultColWidth="9.140625" defaultRowHeight="0" customHeight="1" zeroHeight="1" x14ac:dyDescent="0.25"/>
  <cols>
    <col min="1" max="1" width="48.140625" bestFit="1" customWidth="1"/>
    <col min="2" max="2" width="61.7109375" style="1" bestFit="1" customWidth="1"/>
    <col min="3" max="3" width="9.140625" customWidth="1"/>
    <col min="4" max="4" width="14" customWidth="1"/>
    <col min="5" max="5" width="4.85546875" customWidth="1"/>
    <col min="6" max="6" width="23.5703125" bestFit="1" customWidth="1"/>
    <col min="7" max="7" width="23.7109375" customWidth="1"/>
    <col min="8" max="8" width="2.42578125" customWidth="1"/>
  </cols>
  <sheetData>
    <row r="1" spans="1:121" ht="21" x14ac:dyDescent="0.35">
      <c r="A1" s="124" t="s">
        <v>81</v>
      </c>
      <c r="B1" s="124"/>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row>
    <row r="2" spans="1:121" ht="15" x14ac:dyDescent="0.25">
      <c r="A2" s="85"/>
      <c r="B2" s="8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row>
    <row r="3" spans="1:121" ht="21" x14ac:dyDescent="0.35">
      <c r="A3" s="124" t="s">
        <v>82</v>
      </c>
      <c r="B3" s="124"/>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row>
    <row r="4" spans="1:121" ht="15" x14ac:dyDescent="0.25">
      <c r="A4" s="86" t="s">
        <v>61</v>
      </c>
      <c r="B4" s="87" t="s">
        <v>83</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row>
    <row r="5" spans="1:121" ht="15" x14ac:dyDescent="0.25">
      <c r="A5" s="86" t="s">
        <v>84</v>
      </c>
      <c r="B5" s="87" t="s">
        <v>209</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row>
    <row r="6" spans="1:121" ht="15" x14ac:dyDescent="0.25">
      <c r="A6" s="85"/>
      <c r="B6" s="85"/>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row>
    <row r="7" spans="1:121" ht="21" x14ac:dyDescent="0.35">
      <c r="A7" s="124" t="s">
        <v>85</v>
      </c>
      <c r="B7" s="124"/>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row>
    <row r="8" spans="1:121" ht="15" x14ac:dyDescent="0.25">
      <c r="A8" s="86" t="s">
        <v>86</v>
      </c>
      <c r="B8" s="87" t="s">
        <v>203</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row>
    <row r="9" spans="1:121" ht="15" x14ac:dyDescent="0.25">
      <c r="A9" s="86" t="s">
        <v>87</v>
      </c>
      <c r="B9" s="87" t="s">
        <v>168</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row>
    <row r="10" spans="1:121" ht="15" x14ac:dyDescent="0.25">
      <c r="A10" s="86" t="s">
        <v>0</v>
      </c>
      <c r="B10" s="88">
        <v>41149716</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row>
    <row r="11" spans="1:121" ht="15" x14ac:dyDescent="0.25">
      <c r="A11" s="86" t="s">
        <v>88</v>
      </c>
      <c r="B11" s="87" t="s">
        <v>204</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row>
    <row r="12" spans="1:121" ht="15" x14ac:dyDescent="0.25">
      <c r="A12" s="86" t="s">
        <v>89</v>
      </c>
      <c r="B12" s="87" t="s">
        <v>205</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row>
    <row r="13" spans="1:121" ht="15" x14ac:dyDescent="0.25">
      <c r="A13" s="89"/>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row>
    <row r="14" spans="1:121" ht="21" x14ac:dyDescent="0.35">
      <c r="A14" s="125" t="s">
        <v>90</v>
      </c>
      <c r="B14" s="12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row>
    <row r="15" spans="1:121" ht="15" x14ac:dyDescent="0.25">
      <c r="A15" s="86" t="s">
        <v>66</v>
      </c>
      <c r="B15" s="90" t="s">
        <v>206</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row>
    <row r="16" spans="1:121" ht="15" x14ac:dyDescent="0.25">
      <c r="A16" s="86" t="s">
        <v>91</v>
      </c>
      <c r="B16" s="91" t="s">
        <v>207</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row>
    <row r="17" spans="1:121" ht="15" x14ac:dyDescent="0.25">
      <c r="A17" s="86" t="s">
        <v>92</v>
      </c>
      <c r="B17" s="123" t="s">
        <v>208</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row>
    <row r="18" spans="1:121" ht="15" x14ac:dyDescent="0.25">
      <c r="A18" s="92"/>
      <c r="B18" s="85"/>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row>
    <row r="19" spans="1:121" ht="21" x14ac:dyDescent="0.35">
      <c r="A19" s="124" t="s">
        <v>93</v>
      </c>
      <c r="B19" s="12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row>
    <row r="20" spans="1:121" ht="15" x14ac:dyDescent="0.25">
      <c r="A20" s="86" t="s">
        <v>94</v>
      </c>
      <c r="B20" s="9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row>
    <row r="21" spans="1:121" ht="15" x14ac:dyDescent="0.25">
      <c r="A21" s="86" t="s">
        <v>95</v>
      </c>
      <c r="B21" s="9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row>
    <row r="22" spans="1:121" ht="15" x14ac:dyDescent="0.25">
      <c r="A22" s="86" t="s">
        <v>40</v>
      </c>
      <c r="B22" s="9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row>
    <row r="23" spans="1:121" ht="15" x14ac:dyDescent="0.25">
      <c r="A23" s="86" t="s">
        <v>96</v>
      </c>
      <c r="B23" s="95"/>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row>
    <row r="24" spans="1:121" ht="15" x14ac:dyDescent="0.25">
      <c r="A24" s="86" t="s">
        <v>1</v>
      </c>
      <c r="B24" s="95"/>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row>
    <row r="25" spans="1:121" ht="15" x14ac:dyDescent="0.25">
      <c r="A25" s="96"/>
      <c r="B25" s="9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row>
    <row r="26" spans="1:121" ht="15" x14ac:dyDescent="0.25">
      <c r="A26" s="86" t="s">
        <v>2</v>
      </c>
      <c r="B26" s="9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row>
    <row r="27" spans="1:121" ht="15" x14ac:dyDescent="0.25">
      <c r="A27" s="86" t="s">
        <v>1</v>
      </c>
      <c r="B27" s="9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row>
    <row r="28" spans="1:121" ht="15" x14ac:dyDescent="0.25">
      <c r="A28" s="86" t="s">
        <v>67</v>
      </c>
      <c r="B28" s="97"/>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row>
    <row r="29" spans="1:121" ht="15" x14ac:dyDescent="0.25">
      <c r="A29" s="86" t="s">
        <v>68</v>
      </c>
      <c r="B29" s="98"/>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row>
    <row r="30" spans="1:121" ht="1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row>
    <row r="31" spans="1:121" ht="1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row>
    <row r="32" spans="1:121" ht="1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row>
    <row r="33" spans="1:121" ht="1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row>
    <row r="34" spans="1:121" ht="1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row>
    <row r="35" spans="1:121" ht="1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row>
    <row r="36" spans="1:121" ht="1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row>
    <row r="37" spans="1:121" ht="1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row>
    <row r="38" spans="1:121" ht="1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row>
    <row r="39" spans="1:121" ht="1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row>
    <row r="40" spans="1:121" ht="1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row>
    <row r="41" spans="1:121" ht="1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row>
    <row r="42" spans="1:121" ht="15" customHeight="1" x14ac:dyDescent="0.25"/>
    <row r="43" spans="1:121" ht="15" customHeight="1" x14ac:dyDescent="0.25"/>
    <row r="44" spans="1:121" ht="15" customHeight="1" x14ac:dyDescent="0.25"/>
    <row r="45" spans="1:121" ht="15" customHeight="1" x14ac:dyDescent="0.25"/>
    <row r="46" spans="1:121" ht="15" customHeight="1" x14ac:dyDescent="0.25"/>
    <row r="47" spans="1:121" ht="15" customHeight="1" x14ac:dyDescent="0.25"/>
    <row r="48" spans="1:12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874" spans="3:121" ht="0" hidden="1" customHeight="1" x14ac:dyDescent="0.25">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row>
    <row r="875" spans="3:121" ht="0" hidden="1" customHeight="1" x14ac:dyDescent="0.25">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row>
    <row r="876" spans="3:121" ht="0" hidden="1" customHeight="1" x14ac:dyDescent="0.25">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row>
    <row r="877" spans="3:121" ht="0" hidden="1" customHeight="1" x14ac:dyDescent="0.25">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row>
    <row r="878" spans="3:121" ht="0" hidden="1" customHeight="1" x14ac:dyDescent="0.25">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row>
    <row r="879" spans="3:121" ht="0" hidden="1" customHeight="1" x14ac:dyDescent="0.25">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row>
    <row r="880" spans="3:121" ht="0" hidden="1" customHeight="1" x14ac:dyDescent="0.25">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row>
    <row r="881" spans="3:121" ht="0" hidden="1" customHeight="1" x14ac:dyDescent="0.25">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row>
    <row r="882" spans="3:121" ht="0" hidden="1" customHeight="1" x14ac:dyDescent="0.25">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row>
    <row r="883" spans="3:121" ht="0" hidden="1" customHeight="1" x14ac:dyDescent="0.25">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row>
  </sheetData>
  <sheetProtection algorithmName="SHA-512" hashValue="+tdKftPd3KhcGRoJMnHp2fjOVRJVUIS7R81EMywP0hRT9PvCztJkgEu8aBxOHESLTze/w3AvB7sxmlWj4nm7Ng==" saltValue="r876vVSnpAmgIhj4iORggg==" spinCount="100000" sheet="1" objects="1" scenarios="1"/>
  <mergeCells count="5">
    <mergeCell ref="A19:B19"/>
    <mergeCell ref="A1:B1"/>
    <mergeCell ref="A3:B3"/>
    <mergeCell ref="A7:B7"/>
    <mergeCell ref="A14:B14"/>
  </mergeCells>
  <hyperlinks>
    <hyperlink ref="B17" r:id="rId1" xr:uid="{894E9A91-0D55-4D72-B097-EAA76F3B32FD}"/>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W425"/>
  <sheetViews>
    <sheetView showGridLines="0" tabSelected="1" zoomScale="70" zoomScaleNormal="70" workbookViewId="0">
      <pane ySplit="1" topLeftCell="A2" activePane="bottomLeft" state="frozen"/>
      <selection pane="bottomLeft" activeCell="I48" sqref="I48"/>
    </sheetView>
  </sheetViews>
  <sheetFormatPr defaultRowHeight="15" x14ac:dyDescent="0.25"/>
  <cols>
    <col min="1" max="1" width="1.28515625" customWidth="1"/>
    <col min="2" max="2" width="65.140625" customWidth="1"/>
    <col min="3" max="3" width="45.7109375" customWidth="1"/>
    <col min="4" max="4" width="1.7109375" customWidth="1"/>
    <col min="5" max="5" width="64.85546875" customWidth="1"/>
    <col min="6" max="6" width="45.7109375" customWidth="1"/>
    <col min="7" max="7" width="1.7109375" customWidth="1"/>
    <col min="8" max="8" width="59.42578125" customWidth="1"/>
    <col min="9" max="9" width="41" customWidth="1"/>
    <col min="10" max="10" width="1.28515625" customWidth="1"/>
  </cols>
  <sheetData>
    <row r="1" spans="1:101" ht="26.25" x14ac:dyDescent="0.4">
      <c r="A1" s="38"/>
      <c r="B1" s="127" t="s">
        <v>38</v>
      </c>
      <c r="C1" s="127"/>
      <c r="D1" s="127"/>
      <c r="E1" s="127"/>
      <c r="F1" s="127"/>
      <c r="G1" s="127"/>
      <c r="H1" s="127"/>
      <c r="I1" s="127"/>
      <c r="J1" s="38"/>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row>
    <row r="2" spans="1:101" x14ac:dyDescent="0.25">
      <c r="A2" s="38"/>
      <c r="B2" s="2"/>
      <c r="C2" s="2"/>
      <c r="D2" s="2"/>
      <c r="E2" s="2"/>
      <c r="F2" s="2"/>
      <c r="G2" s="2"/>
      <c r="H2" s="2"/>
      <c r="I2" s="2"/>
      <c r="J2" s="38"/>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row>
    <row r="3" spans="1:101" ht="26.25" x14ac:dyDescent="0.4">
      <c r="A3" s="38"/>
      <c r="B3" s="127" t="s">
        <v>187</v>
      </c>
      <c r="C3" s="127"/>
      <c r="D3" s="127"/>
      <c r="E3" s="127"/>
      <c r="F3" s="127"/>
      <c r="G3" s="127"/>
      <c r="H3" s="127"/>
      <c r="I3" s="127"/>
      <c r="J3" s="38"/>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row>
    <row r="4" spans="1:101" x14ac:dyDescent="0.25">
      <c r="A4" s="38"/>
      <c r="B4" s="146"/>
      <c r="C4" s="146"/>
      <c r="D4" s="146"/>
      <c r="E4" s="146"/>
      <c r="F4" s="146"/>
      <c r="G4" s="146"/>
      <c r="H4" s="146"/>
      <c r="I4" s="146"/>
      <c r="J4" s="38"/>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row>
    <row r="5" spans="1:101" ht="18.75" x14ac:dyDescent="0.3">
      <c r="A5" s="38"/>
      <c r="B5" s="126" t="s">
        <v>213</v>
      </c>
      <c r="C5" s="126"/>
      <c r="D5" s="146"/>
      <c r="E5" s="146"/>
      <c r="F5" s="146"/>
      <c r="G5" s="146"/>
      <c r="H5" s="146"/>
      <c r="I5" s="146"/>
      <c r="J5" s="38"/>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row>
    <row r="6" spans="1:101" x14ac:dyDescent="0.25">
      <c r="A6" s="38"/>
      <c r="B6" s="147" t="s">
        <v>217</v>
      </c>
      <c r="C6" s="95"/>
      <c r="D6" s="146"/>
      <c r="E6" s="146"/>
      <c r="F6" s="146"/>
      <c r="G6" s="146"/>
      <c r="H6" s="146"/>
      <c r="I6" s="146"/>
      <c r="J6" s="38"/>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row>
    <row r="7" spans="1:101" x14ac:dyDescent="0.25">
      <c r="A7" s="38"/>
      <c r="B7" s="154" t="s">
        <v>218</v>
      </c>
      <c r="C7" s="146"/>
      <c r="D7" s="146"/>
      <c r="E7" s="146"/>
      <c r="F7" s="146"/>
      <c r="G7" s="146"/>
      <c r="H7" s="146"/>
      <c r="I7" s="146"/>
      <c r="J7" s="38"/>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row>
    <row r="8" spans="1:101" x14ac:dyDescent="0.25">
      <c r="A8" s="38"/>
      <c r="B8" s="146"/>
      <c r="C8" s="146"/>
      <c r="D8" s="146"/>
      <c r="E8" s="146"/>
      <c r="F8" s="146"/>
      <c r="G8" s="146"/>
      <c r="H8" s="146"/>
      <c r="I8" s="146"/>
      <c r="J8" s="38"/>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row>
    <row r="9" spans="1:101" ht="18.75" x14ac:dyDescent="0.3">
      <c r="A9" s="38"/>
      <c r="B9" s="126" t="s">
        <v>77</v>
      </c>
      <c r="C9" s="126"/>
      <c r="D9" s="2"/>
      <c r="E9" s="126" t="s">
        <v>78</v>
      </c>
      <c r="F9" s="126"/>
      <c r="G9" s="2"/>
      <c r="H9" s="126" t="s">
        <v>79</v>
      </c>
      <c r="I9" s="126"/>
      <c r="J9" s="38"/>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row>
    <row r="10" spans="1:101" x14ac:dyDescent="0.25">
      <c r="A10" s="38"/>
      <c r="B10" s="8" t="s">
        <v>6</v>
      </c>
      <c r="C10" s="103" t="s">
        <v>210</v>
      </c>
      <c r="D10" s="2"/>
      <c r="E10" s="8" t="s">
        <v>6</v>
      </c>
      <c r="F10" s="103" t="s">
        <v>21</v>
      </c>
      <c r="G10" s="2"/>
      <c r="H10" s="8" t="s">
        <v>6</v>
      </c>
      <c r="I10" s="103" t="s">
        <v>21</v>
      </c>
      <c r="J10" s="38"/>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row>
    <row r="11" spans="1:101" x14ac:dyDescent="0.25">
      <c r="A11" s="38"/>
      <c r="B11" s="8" t="s">
        <v>7</v>
      </c>
      <c r="C11" s="104" t="s">
        <v>18</v>
      </c>
      <c r="D11" s="2"/>
      <c r="E11" s="8" t="s">
        <v>7</v>
      </c>
      <c r="F11" s="104" t="s">
        <v>72</v>
      </c>
      <c r="G11" s="2"/>
      <c r="H11" s="8" t="s">
        <v>7</v>
      </c>
      <c r="I11" s="104" t="s">
        <v>211</v>
      </c>
      <c r="J11" s="38"/>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row>
    <row r="12" spans="1:101" x14ac:dyDescent="0.25">
      <c r="A12" s="38"/>
      <c r="B12" s="8" t="s">
        <v>189</v>
      </c>
      <c r="C12" s="104" t="s">
        <v>190</v>
      </c>
      <c r="D12" s="2"/>
      <c r="E12" s="8" t="s">
        <v>189</v>
      </c>
      <c r="F12" s="104" t="s">
        <v>190</v>
      </c>
      <c r="G12" s="2"/>
      <c r="H12" s="8" t="s">
        <v>189</v>
      </c>
      <c r="I12" s="104" t="s">
        <v>190</v>
      </c>
      <c r="J12" s="38"/>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row>
    <row r="13" spans="1:101" x14ac:dyDescent="0.25">
      <c r="A13" s="38"/>
      <c r="B13" s="8" t="s">
        <v>8</v>
      </c>
      <c r="C13" s="93"/>
      <c r="D13" s="2"/>
      <c r="E13" s="8" t="s">
        <v>8</v>
      </c>
      <c r="F13" s="93"/>
      <c r="G13" s="2"/>
      <c r="H13" s="8" t="s">
        <v>8</v>
      </c>
      <c r="I13" s="93"/>
      <c r="J13" s="38"/>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row>
    <row r="14" spans="1:101" x14ac:dyDescent="0.25">
      <c r="A14" s="38"/>
      <c r="B14" s="11"/>
      <c r="C14" s="11"/>
      <c r="D14" s="2"/>
      <c r="E14" s="11"/>
      <c r="F14" s="11"/>
      <c r="G14" s="2"/>
      <c r="H14" s="11"/>
      <c r="I14" s="11"/>
      <c r="J14" s="38"/>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row>
    <row r="15" spans="1:101" x14ac:dyDescent="0.25">
      <c r="A15" s="38"/>
      <c r="B15" s="40" t="s">
        <v>13</v>
      </c>
      <c r="C15" s="40" t="s">
        <v>19</v>
      </c>
      <c r="D15" s="2"/>
      <c r="E15" s="40" t="s">
        <v>13</v>
      </c>
      <c r="F15" s="40" t="s">
        <v>19</v>
      </c>
      <c r="G15" s="2"/>
      <c r="H15" s="40" t="s">
        <v>13</v>
      </c>
      <c r="I15" s="40" t="s">
        <v>19</v>
      </c>
      <c r="J15" s="38"/>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row>
    <row r="16" spans="1:101" x14ac:dyDescent="0.25">
      <c r="A16" s="38"/>
      <c r="B16" s="8" t="s">
        <v>9</v>
      </c>
      <c r="C16" s="105">
        <v>0</v>
      </c>
      <c r="D16" s="2"/>
      <c r="E16" s="8" t="s">
        <v>9</v>
      </c>
      <c r="F16" s="105">
        <v>0</v>
      </c>
      <c r="G16" s="2"/>
      <c r="H16" s="8" t="s">
        <v>9</v>
      </c>
      <c r="I16" s="105">
        <v>0</v>
      </c>
      <c r="J16" s="38"/>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row>
    <row r="17" spans="1:101" x14ac:dyDescent="0.25">
      <c r="A17" s="38"/>
      <c r="B17" s="8" t="s">
        <v>10</v>
      </c>
      <c r="C17" s="105">
        <v>0</v>
      </c>
      <c r="D17" s="2"/>
      <c r="E17" s="8" t="s">
        <v>10</v>
      </c>
      <c r="F17" s="105">
        <v>0</v>
      </c>
      <c r="G17" s="2"/>
      <c r="H17" s="8" t="s">
        <v>10</v>
      </c>
      <c r="I17" s="105">
        <v>0</v>
      </c>
      <c r="J17" s="38"/>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row>
    <row r="18" spans="1:101" x14ac:dyDescent="0.25">
      <c r="A18" s="38"/>
      <c r="B18" s="8" t="s">
        <v>11</v>
      </c>
      <c r="C18" s="105">
        <v>0</v>
      </c>
      <c r="D18" s="2"/>
      <c r="E18" s="8" t="s">
        <v>11</v>
      </c>
      <c r="F18" s="105">
        <v>0</v>
      </c>
      <c r="G18" s="2"/>
      <c r="H18" s="8" t="s">
        <v>11</v>
      </c>
      <c r="I18" s="105">
        <v>0</v>
      </c>
      <c r="J18" s="38"/>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row>
    <row r="19" spans="1:101" x14ac:dyDescent="0.25">
      <c r="A19" s="38"/>
      <c r="B19" s="8" t="s">
        <v>174</v>
      </c>
      <c r="C19" s="105">
        <v>0</v>
      </c>
      <c r="D19" s="2"/>
      <c r="E19" s="8" t="s">
        <v>174</v>
      </c>
      <c r="F19" s="105">
        <v>0</v>
      </c>
      <c r="G19" s="2"/>
      <c r="H19" s="8" t="s">
        <v>174</v>
      </c>
      <c r="I19" s="105">
        <v>0</v>
      </c>
      <c r="J19" s="38"/>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row>
    <row r="20" spans="1:101" x14ac:dyDescent="0.25">
      <c r="A20" s="38"/>
      <c r="B20" s="8" t="s">
        <v>175</v>
      </c>
      <c r="C20" s="105">
        <v>0</v>
      </c>
      <c r="D20" s="2"/>
      <c r="E20" s="8" t="s">
        <v>175</v>
      </c>
      <c r="F20" s="105">
        <v>0</v>
      </c>
      <c r="G20" s="2"/>
      <c r="H20" s="8" t="s">
        <v>175</v>
      </c>
      <c r="I20" s="105">
        <v>0</v>
      </c>
      <c r="J20" s="38"/>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row>
    <row r="21" spans="1:101" x14ac:dyDescent="0.25">
      <c r="A21" s="38"/>
      <c r="B21" s="8" t="s">
        <v>212</v>
      </c>
      <c r="C21" s="105">
        <v>0</v>
      </c>
      <c r="D21" s="2"/>
      <c r="E21" s="8" t="s">
        <v>212</v>
      </c>
      <c r="F21" s="105">
        <v>0</v>
      </c>
      <c r="G21" s="2"/>
      <c r="H21" s="8" t="s">
        <v>212</v>
      </c>
      <c r="I21" s="105">
        <v>0</v>
      </c>
      <c r="J21" s="38"/>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row>
    <row r="22" spans="1:101" x14ac:dyDescent="0.25">
      <c r="A22" s="38"/>
      <c r="B22" s="8" t="s">
        <v>176</v>
      </c>
      <c r="C22" s="105">
        <v>0</v>
      </c>
      <c r="D22" s="2"/>
      <c r="E22" s="8" t="s">
        <v>176</v>
      </c>
      <c r="F22" s="105">
        <v>0</v>
      </c>
      <c r="G22" s="2"/>
      <c r="H22" s="8" t="s">
        <v>176</v>
      </c>
      <c r="I22" s="105">
        <v>0</v>
      </c>
      <c r="J22" s="38"/>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row>
    <row r="23" spans="1:101" x14ac:dyDescent="0.25">
      <c r="A23" s="38"/>
      <c r="B23" s="8" t="s">
        <v>12</v>
      </c>
      <c r="C23" s="44">
        <f>SUM(C16:C22)</f>
        <v>0</v>
      </c>
      <c r="D23" s="2"/>
      <c r="E23" s="8" t="s">
        <v>12</v>
      </c>
      <c r="F23" s="44">
        <f>SUM(F16:F22)</f>
        <v>0</v>
      </c>
      <c r="G23" s="2"/>
      <c r="H23" s="8" t="s">
        <v>12</v>
      </c>
      <c r="I23" s="44">
        <f>SUM(I16:I22)</f>
        <v>0</v>
      </c>
      <c r="J23" s="38"/>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row>
    <row r="24" spans="1:101" x14ac:dyDescent="0.25">
      <c r="A24" s="38"/>
      <c r="B24" s="11"/>
      <c r="C24" s="11"/>
      <c r="D24" s="2"/>
      <c r="E24" s="11"/>
      <c r="F24" s="11"/>
      <c r="G24" s="2"/>
      <c r="H24" s="11"/>
      <c r="I24" s="11"/>
      <c r="J24" s="38"/>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row>
    <row r="25" spans="1:101" x14ac:dyDescent="0.25">
      <c r="A25" s="38"/>
      <c r="B25" s="11"/>
      <c r="C25" s="11"/>
      <c r="D25" s="2"/>
      <c r="E25" s="11"/>
      <c r="F25" s="11"/>
      <c r="G25" s="2"/>
      <c r="H25" s="11"/>
      <c r="I25" s="11"/>
      <c r="J25" s="38"/>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row>
    <row r="26" spans="1:101" x14ac:dyDescent="0.25">
      <c r="A26" s="38"/>
      <c r="B26" s="40" t="s">
        <v>14</v>
      </c>
      <c r="C26" s="40" t="s">
        <v>19</v>
      </c>
      <c r="D26" s="2"/>
      <c r="E26" s="40" t="s">
        <v>14</v>
      </c>
      <c r="F26" s="40" t="s">
        <v>19</v>
      </c>
      <c r="G26" s="2"/>
      <c r="H26" s="40" t="s">
        <v>14</v>
      </c>
      <c r="I26" s="40" t="s">
        <v>20</v>
      </c>
      <c r="J26" s="38"/>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row>
    <row r="27" spans="1:101" x14ac:dyDescent="0.25">
      <c r="A27" s="38"/>
      <c r="B27" s="8" t="s">
        <v>17</v>
      </c>
      <c r="C27" s="105">
        <v>0</v>
      </c>
      <c r="D27" s="2"/>
      <c r="E27" s="8" t="s">
        <v>17</v>
      </c>
      <c r="F27" s="105">
        <v>0</v>
      </c>
      <c r="G27" s="2"/>
      <c r="H27" s="8" t="s">
        <v>17</v>
      </c>
      <c r="I27" s="105">
        <v>0</v>
      </c>
      <c r="J27" s="38"/>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row>
    <row r="28" spans="1:101" x14ac:dyDescent="0.25">
      <c r="A28" s="38"/>
      <c r="B28" s="8" t="s">
        <v>15</v>
      </c>
      <c r="C28" s="105">
        <v>0</v>
      </c>
      <c r="D28" s="2"/>
      <c r="E28" s="8" t="s">
        <v>15</v>
      </c>
      <c r="F28" s="105">
        <v>0</v>
      </c>
      <c r="G28" s="2"/>
      <c r="H28" s="8" t="s">
        <v>15</v>
      </c>
      <c r="I28" s="105">
        <v>0</v>
      </c>
      <c r="J28" s="38"/>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row>
    <row r="29" spans="1:101" x14ac:dyDescent="0.25">
      <c r="A29" s="38"/>
      <c r="B29" s="8" t="s">
        <v>16</v>
      </c>
      <c r="C29" s="105">
        <v>0</v>
      </c>
      <c r="D29" s="2"/>
      <c r="E29" s="8" t="s">
        <v>16</v>
      </c>
      <c r="F29" s="105">
        <v>0</v>
      </c>
      <c r="G29" s="2"/>
      <c r="H29" s="8" t="s">
        <v>16</v>
      </c>
      <c r="I29" s="105">
        <v>0</v>
      </c>
      <c r="J29" s="38"/>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row>
    <row r="30" spans="1:101" x14ac:dyDescent="0.25">
      <c r="A30" s="38"/>
      <c r="B30" s="8" t="s">
        <v>174</v>
      </c>
      <c r="C30" s="105">
        <v>0</v>
      </c>
      <c r="D30" s="2"/>
      <c r="E30" s="8" t="s">
        <v>174</v>
      </c>
      <c r="F30" s="105">
        <v>0</v>
      </c>
      <c r="G30" s="2"/>
      <c r="H30" s="8" t="s">
        <v>174</v>
      </c>
      <c r="I30" s="105">
        <v>0</v>
      </c>
      <c r="J30" s="38"/>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row>
    <row r="31" spans="1:101" x14ac:dyDescent="0.25">
      <c r="A31" s="38"/>
      <c r="B31" s="8" t="s">
        <v>175</v>
      </c>
      <c r="C31" s="105">
        <v>0</v>
      </c>
      <c r="D31" s="2"/>
      <c r="E31" s="8" t="s">
        <v>175</v>
      </c>
      <c r="F31" s="105">
        <v>0</v>
      </c>
      <c r="G31" s="2"/>
      <c r="H31" s="8" t="s">
        <v>175</v>
      </c>
      <c r="I31" s="105">
        <v>0</v>
      </c>
      <c r="J31" s="38"/>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row>
    <row r="32" spans="1:101" x14ac:dyDescent="0.25">
      <c r="A32" s="38"/>
      <c r="B32" s="8" t="s">
        <v>212</v>
      </c>
      <c r="C32" s="105">
        <v>0</v>
      </c>
      <c r="D32" s="2"/>
      <c r="E32" s="8" t="s">
        <v>212</v>
      </c>
      <c r="F32" s="105">
        <v>0</v>
      </c>
      <c r="G32" s="2"/>
      <c r="H32" s="8" t="s">
        <v>212</v>
      </c>
      <c r="I32" s="105">
        <v>0</v>
      </c>
      <c r="J32" s="38"/>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row>
    <row r="33" spans="1:101" x14ac:dyDescent="0.25">
      <c r="A33" s="38"/>
      <c r="B33" s="8" t="s">
        <v>176</v>
      </c>
      <c r="C33" s="105">
        <v>0</v>
      </c>
      <c r="D33" s="2"/>
      <c r="E33" s="8" t="s">
        <v>176</v>
      </c>
      <c r="F33" s="105">
        <v>0</v>
      </c>
      <c r="G33" s="2"/>
      <c r="H33" s="8" t="s">
        <v>176</v>
      </c>
      <c r="I33" s="105">
        <v>0</v>
      </c>
      <c r="J33" s="38"/>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row>
    <row r="34" spans="1:101" x14ac:dyDescent="0.25">
      <c r="A34" s="38"/>
      <c r="B34" s="8" t="s">
        <v>12</v>
      </c>
      <c r="C34" s="44">
        <f>SUM(C27:C33)</f>
        <v>0</v>
      </c>
      <c r="D34" s="2"/>
      <c r="E34" s="8" t="s">
        <v>12</v>
      </c>
      <c r="F34" s="44">
        <f>SUM(F27:F33)</f>
        <v>0</v>
      </c>
      <c r="G34" s="2"/>
      <c r="H34" s="8" t="s">
        <v>12</v>
      </c>
      <c r="I34" s="44">
        <f>SUM(I27:I33)</f>
        <v>0</v>
      </c>
      <c r="J34" s="38"/>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row>
    <row r="35" spans="1:101" x14ac:dyDescent="0.25">
      <c r="A35" s="38"/>
      <c r="B35" s="2"/>
      <c r="C35" s="2"/>
      <c r="D35" s="2"/>
      <c r="E35" s="2"/>
      <c r="F35" s="2"/>
      <c r="G35" s="2"/>
      <c r="H35" s="2"/>
      <c r="I35" s="2"/>
      <c r="J35" s="38"/>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row>
    <row r="36" spans="1:101" ht="26.25" x14ac:dyDescent="0.4">
      <c r="A36" s="38"/>
      <c r="B36" s="127" t="s">
        <v>188</v>
      </c>
      <c r="C36" s="127"/>
      <c r="D36" s="127"/>
      <c r="E36" s="127"/>
      <c r="F36" s="127"/>
      <c r="G36" s="127"/>
      <c r="H36" s="127"/>
      <c r="I36" s="127"/>
      <c r="J36" s="38"/>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row>
    <row r="37" spans="1:101" ht="18.75" x14ac:dyDescent="0.3">
      <c r="A37" s="38"/>
      <c r="B37" s="126" t="s">
        <v>77</v>
      </c>
      <c r="C37" s="126"/>
      <c r="D37" s="2"/>
      <c r="E37" s="126" t="s">
        <v>78</v>
      </c>
      <c r="F37" s="126"/>
      <c r="G37" s="2"/>
      <c r="H37" s="2"/>
      <c r="I37" s="2"/>
      <c r="J37" s="38"/>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row>
    <row r="38" spans="1:101" x14ac:dyDescent="0.25">
      <c r="A38" s="38"/>
      <c r="B38" s="8" t="s">
        <v>6</v>
      </c>
      <c r="C38" s="103" t="s">
        <v>210</v>
      </c>
      <c r="D38" s="2"/>
      <c r="E38" s="8" t="s">
        <v>6</v>
      </c>
      <c r="F38" s="103" t="s">
        <v>21</v>
      </c>
      <c r="G38" s="2"/>
      <c r="H38" s="2"/>
      <c r="I38" s="2"/>
      <c r="J38" s="38"/>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row>
    <row r="39" spans="1:101" x14ac:dyDescent="0.25">
      <c r="A39" s="38"/>
      <c r="B39" s="8" t="s">
        <v>7</v>
      </c>
      <c r="C39" s="104" t="s">
        <v>18</v>
      </c>
      <c r="D39" s="2"/>
      <c r="E39" s="8" t="s">
        <v>7</v>
      </c>
      <c r="F39" s="104" t="s">
        <v>72</v>
      </c>
      <c r="G39" s="2"/>
      <c r="H39" s="2"/>
      <c r="I39" s="2"/>
      <c r="J39" s="38"/>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row>
    <row r="40" spans="1:101" x14ac:dyDescent="0.25">
      <c r="A40" s="38"/>
      <c r="B40" s="8" t="s">
        <v>189</v>
      </c>
      <c r="C40" s="104" t="s">
        <v>191</v>
      </c>
      <c r="D40" s="2"/>
      <c r="E40" s="8" t="s">
        <v>189</v>
      </c>
      <c r="F40" s="104" t="s">
        <v>191</v>
      </c>
      <c r="G40" s="2"/>
      <c r="H40" s="2"/>
      <c r="I40" s="2"/>
      <c r="J40" s="38"/>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row>
    <row r="41" spans="1:101" x14ac:dyDescent="0.25">
      <c r="A41" s="38"/>
      <c r="B41" s="8" t="s">
        <v>8</v>
      </c>
      <c r="C41" s="93"/>
      <c r="D41" s="2"/>
      <c r="E41" s="8" t="s">
        <v>8</v>
      </c>
      <c r="F41" s="93"/>
      <c r="G41" s="2"/>
      <c r="H41" s="2"/>
      <c r="I41" s="2"/>
      <c r="J41" s="38"/>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row>
    <row r="42" spans="1:101" x14ac:dyDescent="0.25">
      <c r="A42" s="38"/>
      <c r="B42" s="11"/>
      <c r="C42" s="11"/>
      <c r="D42" s="2"/>
      <c r="E42" s="11"/>
      <c r="F42" s="11"/>
      <c r="G42" s="2"/>
      <c r="H42" s="2"/>
      <c r="I42" s="2"/>
      <c r="J42" s="38"/>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row>
    <row r="43" spans="1:101" x14ac:dyDescent="0.25">
      <c r="A43" s="38"/>
      <c r="B43" s="40" t="s">
        <v>13</v>
      </c>
      <c r="C43" s="40" t="s">
        <v>19</v>
      </c>
      <c r="D43" s="2"/>
      <c r="E43" s="40" t="s">
        <v>13</v>
      </c>
      <c r="F43" s="40" t="s">
        <v>19</v>
      </c>
      <c r="G43" s="2"/>
      <c r="H43" s="2"/>
      <c r="I43" s="2"/>
      <c r="J43" s="38"/>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row>
    <row r="44" spans="1:101" x14ac:dyDescent="0.25">
      <c r="A44" s="38"/>
      <c r="B44" s="8" t="s">
        <v>9</v>
      </c>
      <c r="C44" s="105">
        <v>0</v>
      </c>
      <c r="D44" s="2"/>
      <c r="E44" s="8" t="s">
        <v>9</v>
      </c>
      <c r="F44" s="105">
        <v>0</v>
      </c>
      <c r="G44" s="2"/>
      <c r="H44" s="2"/>
      <c r="I44" s="2"/>
      <c r="J44" s="38"/>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row>
    <row r="45" spans="1:101" x14ac:dyDescent="0.25">
      <c r="A45" s="38"/>
      <c r="B45" s="8" t="s">
        <v>10</v>
      </c>
      <c r="C45" s="105">
        <v>0</v>
      </c>
      <c r="D45" s="2"/>
      <c r="E45" s="8" t="s">
        <v>10</v>
      </c>
      <c r="F45" s="105">
        <v>0</v>
      </c>
      <c r="G45" s="2"/>
      <c r="H45" s="2"/>
      <c r="I45" s="2"/>
      <c r="J45" s="38"/>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row>
    <row r="46" spans="1:101" x14ac:dyDescent="0.25">
      <c r="A46" s="38"/>
      <c r="B46" s="8" t="s">
        <v>11</v>
      </c>
      <c r="C46" s="105">
        <v>0</v>
      </c>
      <c r="D46" s="2"/>
      <c r="E46" s="8" t="s">
        <v>11</v>
      </c>
      <c r="F46" s="105">
        <v>0</v>
      </c>
      <c r="G46" s="2"/>
      <c r="H46" s="2"/>
      <c r="I46" s="2"/>
      <c r="J46" s="38"/>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row>
    <row r="47" spans="1:101" x14ac:dyDescent="0.25">
      <c r="A47" s="38"/>
      <c r="B47" s="8" t="s">
        <v>174</v>
      </c>
      <c r="C47" s="105">
        <v>0</v>
      </c>
      <c r="D47" s="2"/>
      <c r="E47" s="8" t="s">
        <v>174</v>
      </c>
      <c r="F47" s="105">
        <v>0</v>
      </c>
      <c r="G47" s="2"/>
      <c r="H47" s="2"/>
      <c r="I47" s="2"/>
      <c r="J47" s="38"/>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row>
    <row r="48" spans="1:101" x14ac:dyDescent="0.25">
      <c r="A48" s="38"/>
      <c r="B48" s="8" t="s">
        <v>175</v>
      </c>
      <c r="C48" s="105">
        <v>0</v>
      </c>
      <c r="D48" s="2"/>
      <c r="E48" s="8" t="s">
        <v>175</v>
      </c>
      <c r="F48" s="105">
        <v>0</v>
      </c>
      <c r="G48" s="2"/>
      <c r="H48" s="2"/>
      <c r="I48" s="2"/>
      <c r="J48" s="38"/>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row>
    <row r="49" spans="1:101" x14ac:dyDescent="0.25">
      <c r="A49" s="38"/>
      <c r="B49" s="8" t="s">
        <v>212</v>
      </c>
      <c r="C49" s="105">
        <v>0</v>
      </c>
      <c r="D49" s="2"/>
      <c r="E49" s="8" t="s">
        <v>212</v>
      </c>
      <c r="F49" s="105">
        <v>0</v>
      </c>
      <c r="G49" s="2"/>
      <c r="H49" s="2"/>
      <c r="I49" s="2"/>
      <c r="J49" s="38"/>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row>
    <row r="50" spans="1:101" x14ac:dyDescent="0.25">
      <c r="A50" s="38"/>
      <c r="B50" s="8" t="s">
        <v>176</v>
      </c>
      <c r="C50" s="105">
        <v>0</v>
      </c>
      <c r="D50" s="2"/>
      <c r="E50" s="8" t="s">
        <v>176</v>
      </c>
      <c r="F50" s="105">
        <v>0</v>
      </c>
      <c r="G50" s="2"/>
      <c r="H50" s="2"/>
      <c r="I50" s="2"/>
      <c r="J50" s="38"/>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row>
    <row r="51" spans="1:101" x14ac:dyDescent="0.25">
      <c r="A51" s="38"/>
      <c r="B51" s="8" t="s">
        <v>12</v>
      </c>
      <c r="C51" s="44">
        <f>SUM(C44:C50)</f>
        <v>0</v>
      </c>
      <c r="D51" s="2"/>
      <c r="E51" s="8" t="s">
        <v>12</v>
      </c>
      <c r="F51" s="44">
        <f>SUM(F44:F50)</f>
        <v>0</v>
      </c>
      <c r="G51" s="2"/>
      <c r="H51" s="2"/>
      <c r="I51" s="2"/>
      <c r="J51" s="38"/>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row>
    <row r="52" spans="1:101" x14ac:dyDescent="0.25">
      <c r="A52" s="38"/>
      <c r="B52" s="11"/>
      <c r="C52" s="11"/>
      <c r="D52" s="2"/>
      <c r="E52" s="11"/>
      <c r="F52" s="11"/>
      <c r="G52" s="2"/>
      <c r="H52" s="2"/>
      <c r="I52" s="2"/>
      <c r="J52" s="38"/>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row>
    <row r="53" spans="1:101" x14ac:dyDescent="0.25">
      <c r="A53" s="38"/>
      <c r="B53" s="11"/>
      <c r="C53" s="11"/>
      <c r="D53" s="2"/>
      <c r="E53" s="11"/>
      <c r="F53" s="11"/>
      <c r="G53" s="2"/>
      <c r="H53" s="2"/>
      <c r="I53" s="2"/>
      <c r="J53" s="38"/>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row>
    <row r="54" spans="1:101" x14ac:dyDescent="0.25">
      <c r="A54" s="38"/>
      <c r="B54" s="40" t="s">
        <v>14</v>
      </c>
      <c r="C54" s="40" t="s">
        <v>19</v>
      </c>
      <c r="D54" s="2"/>
      <c r="E54" s="40" t="s">
        <v>14</v>
      </c>
      <c r="F54" s="40" t="s">
        <v>19</v>
      </c>
      <c r="G54" s="2"/>
      <c r="H54" s="2"/>
      <c r="I54" s="2"/>
      <c r="J54" s="38"/>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row>
    <row r="55" spans="1:101" x14ac:dyDescent="0.25">
      <c r="A55" s="38"/>
      <c r="B55" s="8" t="s">
        <v>17</v>
      </c>
      <c r="C55" s="105">
        <v>0</v>
      </c>
      <c r="D55" s="2"/>
      <c r="E55" s="8" t="s">
        <v>17</v>
      </c>
      <c r="F55" s="105">
        <v>0</v>
      </c>
      <c r="G55" s="2"/>
      <c r="H55" s="2"/>
      <c r="I55" s="2"/>
      <c r="J55" s="38"/>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row>
    <row r="56" spans="1:101" x14ac:dyDescent="0.25">
      <c r="A56" s="38"/>
      <c r="B56" s="8" t="s">
        <v>15</v>
      </c>
      <c r="C56" s="105">
        <v>0</v>
      </c>
      <c r="D56" s="2"/>
      <c r="E56" s="8" t="s">
        <v>15</v>
      </c>
      <c r="F56" s="105">
        <v>0</v>
      </c>
      <c r="G56" s="2"/>
      <c r="H56" s="2"/>
      <c r="I56" s="2"/>
      <c r="J56" s="38"/>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row>
    <row r="57" spans="1:101" x14ac:dyDescent="0.25">
      <c r="A57" s="38"/>
      <c r="B57" s="8" t="s">
        <v>16</v>
      </c>
      <c r="C57" s="105">
        <v>0</v>
      </c>
      <c r="D57" s="2"/>
      <c r="E57" s="8" t="s">
        <v>16</v>
      </c>
      <c r="F57" s="105">
        <v>0</v>
      </c>
      <c r="G57" s="2"/>
      <c r="H57" s="2"/>
      <c r="I57" s="2"/>
      <c r="J57" s="38"/>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row>
    <row r="58" spans="1:101" x14ac:dyDescent="0.25">
      <c r="A58" s="38"/>
      <c r="B58" s="8" t="s">
        <v>174</v>
      </c>
      <c r="C58" s="105">
        <v>0</v>
      </c>
      <c r="D58" s="2"/>
      <c r="E58" s="8" t="s">
        <v>174</v>
      </c>
      <c r="F58" s="105">
        <v>0</v>
      </c>
      <c r="G58" s="2"/>
      <c r="H58" s="2"/>
      <c r="I58" s="2"/>
      <c r="J58" s="38"/>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row>
    <row r="59" spans="1:101" x14ac:dyDescent="0.25">
      <c r="A59" s="38"/>
      <c r="B59" s="8" t="s">
        <v>175</v>
      </c>
      <c r="C59" s="105">
        <v>0</v>
      </c>
      <c r="D59" s="2"/>
      <c r="E59" s="8" t="s">
        <v>175</v>
      </c>
      <c r="F59" s="105">
        <v>0</v>
      </c>
      <c r="G59" s="2"/>
      <c r="H59" s="2"/>
      <c r="I59" s="2"/>
      <c r="J59" s="38"/>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row>
    <row r="60" spans="1:101" x14ac:dyDescent="0.25">
      <c r="A60" s="38"/>
      <c r="B60" s="8" t="s">
        <v>212</v>
      </c>
      <c r="C60" s="105">
        <v>0</v>
      </c>
      <c r="D60" s="2"/>
      <c r="E60" s="8" t="s">
        <v>212</v>
      </c>
      <c r="F60" s="105">
        <v>0</v>
      </c>
      <c r="G60" s="2"/>
      <c r="H60" s="2"/>
      <c r="I60" s="2"/>
      <c r="J60" s="38"/>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row>
    <row r="61" spans="1:101" x14ac:dyDescent="0.25">
      <c r="A61" s="38"/>
      <c r="B61" s="8" t="s">
        <v>176</v>
      </c>
      <c r="C61" s="105">
        <v>0</v>
      </c>
      <c r="D61" s="2"/>
      <c r="E61" s="8" t="s">
        <v>176</v>
      </c>
      <c r="F61" s="105">
        <v>0</v>
      </c>
      <c r="G61" s="2"/>
      <c r="H61" s="2"/>
      <c r="I61" s="2"/>
      <c r="J61" s="38"/>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row>
    <row r="62" spans="1:101" x14ac:dyDescent="0.25">
      <c r="A62" s="38"/>
      <c r="B62" s="8" t="s">
        <v>12</v>
      </c>
      <c r="C62" s="44">
        <f>SUM(C55:C61)</f>
        <v>0</v>
      </c>
      <c r="D62" s="2"/>
      <c r="E62" s="8" t="s">
        <v>12</v>
      </c>
      <c r="F62" s="44">
        <f>SUM(F55:F61)</f>
        <v>0</v>
      </c>
      <c r="G62" s="2"/>
      <c r="H62" s="2"/>
      <c r="I62" s="2"/>
      <c r="J62" s="38"/>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row>
    <row r="63" spans="1:101" x14ac:dyDescent="0.25">
      <c r="A63" s="38"/>
      <c r="B63" s="2"/>
      <c r="C63" s="2"/>
      <c r="D63" s="2"/>
      <c r="E63" s="2"/>
      <c r="F63" s="2"/>
      <c r="G63" s="2"/>
      <c r="H63" s="2"/>
      <c r="I63" s="2"/>
      <c r="J63" s="38"/>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row>
    <row r="64" spans="1:101" x14ac:dyDescent="0.25">
      <c r="A64" s="38"/>
      <c r="B64" s="2"/>
      <c r="C64" s="2"/>
      <c r="D64" s="2"/>
      <c r="E64" s="2"/>
      <c r="F64" s="2"/>
      <c r="G64" s="2"/>
      <c r="H64" s="2"/>
      <c r="I64" s="2"/>
      <c r="J64" s="38"/>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row>
    <row r="65" spans="1:101" x14ac:dyDescent="0.25">
      <c r="A65" s="38"/>
      <c r="B65" s="2"/>
      <c r="C65" s="2"/>
      <c r="D65" s="2"/>
      <c r="E65" s="2"/>
      <c r="F65" s="2"/>
      <c r="G65" s="2"/>
      <c r="H65" s="2"/>
      <c r="I65" s="2"/>
      <c r="J65" s="38"/>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row>
    <row r="66" spans="1:101" x14ac:dyDescent="0.25">
      <c r="A66" s="38"/>
      <c r="B66" s="128" t="s">
        <v>76</v>
      </c>
      <c r="C66" s="128"/>
      <c r="D66" s="128"/>
      <c r="E66" s="128"/>
      <c r="F66" s="128"/>
      <c r="G66" s="128"/>
      <c r="H66" s="128"/>
      <c r="I66" s="128"/>
      <c r="J66" s="38"/>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row>
    <row r="67" spans="1:101" x14ac:dyDescent="0.25">
      <c r="C67" s="2"/>
      <c r="D67" s="2"/>
      <c r="E67" s="2"/>
      <c r="F67" s="2"/>
      <c r="G67" s="2"/>
      <c r="H67" s="2"/>
      <c r="I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row>
    <row r="68" spans="1:101" x14ac:dyDescent="0.25">
      <c r="C68" s="2"/>
      <c r="D68" s="2"/>
      <c r="E68" s="2"/>
      <c r="F68" s="2"/>
      <c r="G68" s="2"/>
      <c r="H68" s="2"/>
      <c r="I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row>
    <row r="69" spans="1:101" x14ac:dyDescent="0.25">
      <c r="C69" s="2"/>
      <c r="D69" s="2"/>
      <c r="E69" s="2"/>
      <c r="F69" s="2"/>
      <c r="G69" s="2"/>
      <c r="H69" s="2"/>
      <c r="I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row>
    <row r="70" spans="1:101" x14ac:dyDescent="0.25">
      <c r="C70" s="2"/>
      <c r="D70" s="2"/>
      <c r="E70" s="2"/>
      <c r="F70" s="2"/>
      <c r="G70" s="2"/>
      <c r="H70" s="2"/>
      <c r="I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row>
    <row r="71" spans="1:101" x14ac:dyDescent="0.25">
      <c r="C71" s="2"/>
      <c r="D71" s="2"/>
      <c r="E71" s="2"/>
      <c r="F71" s="2"/>
      <c r="G71" s="2"/>
      <c r="H71" s="2"/>
      <c r="I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row>
    <row r="72" spans="1:101" x14ac:dyDescent="0.25">
      <c r="C72" s="2"/>
      <c r="D72" s="2"/>
      <c r="E72" s="2"/>
      <c r="F72" s="2"/>
      <c r="G72" s="2"/>
      <c r="H72" s="2"/>
      <c r="I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row>
    <row r="73" spans="1:101" x14ac:dyDescent="0.25">
      <c r="C73" s="2"/>
      <c r="D73" s="2"/>
      <c r="E73" s="2"/>
      <c r="F73" s="2"/>
      <c r="G73" s="2"/>
      <c r="H73" s="2"/>
      <c r="I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row>
    <row r="74" spans="1:101" x14ac:dyDescent="0.25">
      <c r="C74" s="2"/>
      <c r="D74" s="2"/>
      <c r="E74" s="2"/>
      <c r="F74" s="2"/>
      <c r="G74" s="2"/>
      <c r="H74" s="2"/>
      <c r="I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row>
    <row r="75" spans="1:101" x14ac:dyDescent="0.25">
      <c r="B75" s="2"/>
      <c r="C75" s="2"/>
      <c r="D75" s="2"/>
      <c r="E75" s="2"/>
      <c r="F75" s="2"/>
      <c r="G75" s="2"/>
      <c r="H75" s="2"/>
      <c r="I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row>
    <row r="76" spans="1:101" x14ac:dyDescent="0.25">
      <c r="B76" s="2"/>
      <c r="C76" s="2"/>
      <c r="D76" s="2"/>
      <c r="E76" s="2"/>
      <c r="F76" s="2"/>
      <c r="G76" s="2"/>
      <c r="H76" s="2"/>
      <c r="I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row>
    <row r="77" spans="1:101" x14ac:dyDescent="0.25">
      <c r="B77" s="2"/>
      <c r="C77" s="2"/>
      <c r="D77" s="2"/>
      <c r="E77" s="2"/>
      <c r="F77" s="2"/>
      <c r="G77" s="2"/>
      <c r="H77" s="2"/>
      <c r="I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row>
    <row r="78" spans="1:101" x14ac:dyDescent="0.25">
      <c r="B78" s="2"/>
      <c r="C78" s="2"/>
      <c r="D78" s="2"/>
      <c r="E78" s="2"/>
      <c r="F78" s="2"/>
      <c r="G78" s="2"/>
      <c r="H78" s="2"/>
      <c r="I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row>
    <row r="79" spans="1:101" x14ac:dyDescent="0.25">
      <c r="B79" s="2"/>
      <c r="C79" s="2"/>
      <c r="D79" s="2"/>
      <c r="E79" s="2"/>
      <c r="F79" s="2"/>
      <c r="G79" s="2"/>
      <c r="H79" s="2"/>
      <c r="I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row>
    <row r="80" spans="1:101" x14ac:dyDescent="0.25">
      <c r="B80" s="2"/>
      <c r="C80" s="2"/>
      <c r="D80" s="2"/>
      <c r="E80" s="2"/>
      <c r="F80" s="2"/>
      <c r="G80" s="2"/>
      <c r="H80" s="2"/>
      <c r="I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row>
    <row r="81" spans="2:101" x14ac:dyDescent="0.25">
      <c r="B81" s="2"/>
      <c r="C81" s="2"/>
      <c r="D81" s="2"/>
      <c r="E81" s="2"/>
      <c r="F81" s="2"/>
      <c r="G81" s="2"/>
      <c r="H81" s="2"/>
      <c r="I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row>
    <row r="82" spans="2:101" x14ac:dyDescent="0.25">
      <c r="B82" s="2"/>
      <c r="C82" s="2"/>
      <c r="D82" s="2"/>
      <c r="E82" s="2"/>
      <c r="F82" s="2"/>
      <c r="G82" s="2"/>
      <c r="H82" s="2"/>
      <c r="I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row>
    <row r="83" spans="2:101" x14ac:dyDescent="0.25">
      <c r="B83" s="2"/>
      <c r="C83" s="2"/>
      <c r="D83" s="2"/>
      <c r="E83" s="2"/>
      <c r="F83" s="2"/>
      <c r="G83" s="2"/>
      <c r="H83" s="2"/>
      <c r="I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row>
    <row r="84" spans="2:101" x14ac:dyDescent="0.25">
      <c r="B84" s="2"/>
      <c r="C84" s="2"/>
      <c r="D84" s="2"/>
      <c r="E84" s="2"/>
      <c r="F84" s="2"/>
      <c r="G84" s="2"/>
      <c r="H84" s="2"/>
      <c r="I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row>
    <row r="85" spans="2:101" x14ac:dyDescent="0.25">
      <c r="B85" s="2"/>
      <c r="C85" s="2"/>
      <c r="D85" s="2"/>
      <c r="E85" s="2"/>
      <c r="F85" s="2"/>
      <c r="G85" s="2"/>
      <c r="H85" s="2"/>
      <c r="I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row>
    <row r="86" spans="2:101" x14ac:dyDescent="0.25">
      <c r="B86" s="2"/>
      <c r="C86" s="2"/>
      <c r="D86" s="2"/>
      <c r="E86" s="2"/>
      <c r="F86" s="2"/>
      <c r="G86" s="2"/>
      <c r="H86" s="2"/>
      <c r="I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row>
    <row r="87" spans="2:101" x14ac:dyDescent="0.25">
      <c r="B87" s="2"/>
      <c r="C87" s="2"/>
      <c r="D87" s="2"/>
      <c r="E87" s="2"/>
      <c r="F87" s="2"/>
      <c r="G87" s="2"/>
      <c r="H87" s="2"/>
      <c r="I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row>
    <row r="88" spans="2:101" x14ac:dyDescent="0.25">
      <c r="B88" s="2"/>
      <c r="C88" s="2"/>
      <c r="D88" s="2"/>
      <c r="E88" s="2"/>
      <c r="F88" s="2"/>
      <c r="G88" s="2"/>
      <c r="H88" s="2"/>
      <c r="I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row>
    <row r="89" spans="2:101" x14ac:dyDescent="0.25">
      <c r="B89" s="2"/>
      <c r="C89" s="2"/>
      <c r="D89" s="2"/>
      <c r="E89" s="2"/>
      <c r="F89" s="2"/>
      <c r="G89" s="2"/>
      <c r="H89" s="2"/>
      <c r="I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row>
    <row r="90" spans="2:101" x14ac:dyDescent="0.25">
      <c r="B90" s="2"/>
      <c r="C90" s="2"/>
      <c r="D90" s="2"/>
      <c r="E90" s="2"/>
      <c r="F90" s="2"/>
      <c r="G90" s="2"/>
      <c r="H90" s="2"/>
      <c r="I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row>
    <row r="91" spans="2:101" x14ac:dyDescent="0.25">
      <c r="B91" s="2"/>
      <c r="C91" s="2"/>
      <c r="D91" s="2"/>
      <c r="E91" s="2"/>
      <c r="F91" s="2"/>
      <c r="G91" s="2"/>
      <c r="H91" s="2"/>
      <c r="I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row>
    <row r="92" spans="2:101" x14ac:dyDescent="0.25">
      <c r="B92" s="2"/>
      <c r="C92" s="2"/>
      <c r="D92" s="2"/>
      <c r="E92" s="2"/>
      <c r="F92" s="2"/>
      <c r="G92" s="2"/>
      <c r="H92" s="2"/>
      <c r="I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row>
    <row r="93" spans="2:101" x14ac:dyDescent="0.25">
      <c r="B93" s="2"/>
      <c r="C93" s="2"/>
      <c r="D93" s="2"/>
      <c r="E93" s="2"/>
      <c r="F93" s="2"/>
      <c r="G93" s="2"/>
      <c r="H93" s="2"/>
      <c r="I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row>
    <row r="94" spans="2:101" x14ac:dyDescent="0.25">
      <c r="B94" s="2"/>
      <c r="C94" s="2"/>
      <c r="D94" s="2"/>
      <c r="E94" s="2"/>
      <c r="F94" s="2"/>
      <c r="G94" s="2"/>
      <c r="H94" s="2"/>
      <c r="I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row>
    <row r="95" spans="2:101" x14ac:dyDescent="0.25">
      <c r="B95" s="2"/>
      <c r="C95" s="2"/>
      <c r="D95" s="2"/>
      <c r="E95" s="2"/>
      <c r="F95" s="2"/>
      <c r="G95" s="2"/>
      <c r="H95" s="2"/>
      <c r="I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row>
    <row r="96" spans="2:101" x14ac:dyDescent="0.25">
      <c r="B96" s="2"/>
      <c r="C96" s="2"/>
      <c r="D96" s="2"/>
      <c r="E96" s="2"/>
      <c r="F96" s="2"/>
      <c r="G96" s="2"/>
      <c r="H96" s="2"/>
      <c r="I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row>
    <row r="97" spans="2:101" x14ac:dyDescent="0.25">
      <c r="B97" s="2"/>
      <c r="C97" s="2"/>
      <c r="D97" s="2"/>
      <c r="E97" s="2"/>
      <c r="F97" s="2"/>
      <c r="G97" s="2"/>
      <c r="H97" s="2"/>
      <c r="I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row>
    <row r="98" spans="2:101" x14ac:dyDescent="0.25">
      <c r="B98" s="2"/>
      <c r="C98" s="2"/>
      <c r="D98" s="2"/>
      <c r="E98" s="2"/>
      <c r="F98" s="2"/>
      <c r="G98" s="2"/>
      <c r="H98" s="2"/>
      <c r="I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row>
    <row r="99" spans="2:101" x14ac:dyDescent="0.25">
      <c r="B99" s="2"/>
      <c r="C99" s="2"/>
      <c r="D99" s="2"/>
      <c r="E99" s="2"/>
      <c r="F99" s="2"/>
      <c r="G99" s="2"/>
      <c r="H99" s="2"/>
      <c r="I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row>
    <row r="100" spans="2:101" x14ac:dyDescent="0.25">
      <c r="B100" s="2"/>
      <c r="C100" s="2"/>
      <c r="D100" s="2"/>
      <c r="E100" s="2"/>
      <c r="F100" s="2"/>
      <c r="G100" s="2"/>
      <c r="H100" s="2"/>
      <c r="I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row>
    <row r="101" spans="2:101" x14ac:dyDescent="0.25">
      <c r="B101" s="2"/>
      <c r="C101" s="2"/>
      <c r="D101" s="2"/>
      <c r="E101" s="2"/>
      <c r="F101" s="2"/>
      <c r="G101" s="2"/>
      <c r="H101" s="2"/>
      <c r="I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row>
    <row r="102" spans="2:101" x14ac:dyDescent="0.25">
      <c r="B102" s="2"/>
      <c r="C102" s="2"/>
      <c r="D102" s="2"/>
      <c r="E102" s="2"/>
      <c r="F102" s="2"/>
      <c r="G102" s="2"/>
      <c r="H102" s="2"/>
      <c r="I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row>
    <row r="103" spans="2:101" x14ac:dyDescent="0.25">
      <c r="B103" s="2"/>
      <c r="C103" s="2"/>
      <c r="D103" s="2"/>
      <c r="E103" s="2"/>
      <c r="F103" s="2"/>
      <c r="G103" s="2"/>
      <c r="H103" s="2"/>
      <c r="I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row>
    <row r="104" spans="2:101" x14ac:dyDescent="0.25">
      <c r="B104" s="2"/>
      <c r="C104" s="2"/>
      <c r="D104" s="2"/>
      <c r="E104" s="2"/>
      <c r="F104" s="2"/>
      <c r="G104" s="2"/>
      <c r="H104" s="2"/>
      <c r="I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row>
    <row r="105" spans="2:101" x14ac:dyDescent="0.25">
      <c r="B105" s="2"/>
      <c r="C105" s="2"/>
      <c r="D105" s="2"/>
      <c r="E105" s="2"/>
      <c r="F105" s="2"/>
      <c r="G105" s="2"/>
      <c r="H105" s="2"/>
      <c r="I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row>
    <row r="106" spans="2:101" x14ac:dyDescent="0.25">
      <c r="B106" s="2"/>
      <c r="C106" s="2"/>
      <c r="D106" s="2"/>
      <c r="E106" s="2"/>
      <c r="F106" s="2"/>
      <c r="G106" s="2"/>
      <c r="H106" s="2"/>
      <c r="I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row>
    <row r="107" spans="2:101" x14ac:dyDescent="0.25">
      <c r="B107" s="2"/>
      <c r="C107" s="2"/>
      <c r="D107" s="2"/>
      <c r="E107" s="2"/>
      <c r="F107" s="2"/>
      <c r="G107" s="2"/>
      <c r="H107" s="2"/>
      <c r="I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row>
    <row r="108" spans="2:101" x14ac:dyDescent="0.25">
      <c r="B108" s="2"/>
      <c r="C108" s="2"/>
      <c r="D108" s="2"/>
      <c r="E108" s="2"/>
      <c r="F108" s="2"/>
      <c r="G108" s="2"/>
      <c r="H108" s="2"/>
      <c r="I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row>
    <row r="109" spans="2:101" x14ac:dyDescent="0.25">
      <c r="G109" s="2"/>
      <c r="H109" s="2"/>
      <c r="I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row>
    <row r="110" spans="2:101" x14ac:dyDescent="0.25">
      <c r="G110" s="2"/>
      <c r="H110" s="2"/>
      <c r="I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row>
    <row r="111" spans="2:101" x14ac:dyDescent="0.25">
      <c r="G111" s="2"/>
      <c r="H111" s="2"/>
      <c r="I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row>
    <row r="112" spans="2:101" x14ac:dyDescent="0.25">
      <c r="G112" s="2"/>
      <c r="H112" s="2"/>
      <c r="I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row>
    <row r="113" spans="7:101" x14ac:dyDescent="0.25">
      <c r="G113" s="2"/>
      <c r="H113" s="2"/>
      <c r="I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row>
    <row r="114" spans="7:101" x14ac:dyDescent="0.25">
      <c r="G114" s="2"/>
      <c r="H114" s="2"/>
      <c r="I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row>
    <row r="115" spans="7:101" x14ac:dyDescent="0.25">
      <c r="G115" s="2"/>
      <c r="H115" s="2"/>
      <c r="I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row>
    <row r="116" spans="7:101" x14ac:dyDescent="0.25">
      <c r="G116" s="2"/>
      <c r="H116" s="2"/>
      <c r="I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row>
    <row r="117" spans="7:101" x14ac:dyDescent="0.25">
      <c r="G117" s="2"/>
      <c r="H117" s="2"/>
      <c r="I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row>
    <row r="118" spans="7:101" x14ac:dyDescent="0.25">
      <c r="G118" s="2"/>
      <c r="H118" s="2"/>
      <c r="I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row>
    <row r="119" spans="7:101" x14ac:dyDescent="0.25">
      <c r="G119" s="2"/>
      <c r="H119" s="2"/>
      <c r="I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row>
    <row r="120" spans="7:101" x14ac:dyDescent="0.25">
      <c r="G120" s="2"/>
      <c r="H120" s="2"/>
      <c r="I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row>
    <row r="121" spans="7:101" x14ac:dyDescent="0.25">
      <c r="G121" s="2"/>
      <c r="H121" s="2"/>
      <c r="I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row>
    <row r="122" spans="7:101" x14ac:dyDescent="0.25">
      <c r="G122" s="2"/>
      <c r="H122" s="2"/>
      <c r="I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row>
    <row r="123" spans="7:101" x14ac:dyDescent="0.25">
      <c r="G123" s="2"/>
      <c r="H123" s="2"/>
      <c r="I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row>
    <row r="124" spans="7:101" x14ac:dyDescent="0.25">
      <c r="G124" s="2"/>
      <c r="H124" s="2"/>
      <c r="I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row>
    <row r="125" spans="7:101" x14ac:dyDescent="0.25">
      <c r="G125" s="2"/>
      <c r="H125" s="2"/>
      <c r="I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row>
    <row r="126" spans="7:101" x14ac:dyDescent="0.25">
      <c r="G126" s="2"/>
      <c r="H126" s="2"/>
      <c r="I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row>
    <row r="127" spans="7:101" x14ac:dyDescent="0.25">
      <c r="G127" s="2"/>
      <c r="H127" s="2"/>
      <c r="I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row>
    <row r="128" spans="7:101" x14ac:dyDescent="0.25">
      <c r="G128" s="2"/>
      <c r="H128" s="2"/>
      <c r="I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row>
    <row r="129" spans="7:101" x14ac:dyDescent="0.25">
      <c r="G129" s="2"/>
      <c r="H129" s="2"/>
      <c r="I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row>
    <row r="130" spans="7:101" x14ac:dyDescent="0.25">
      <c r="G130" s="2"/>
      <c r="H130" s="2"/>
      <c r="I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row>
    <row r="131" spans="7:101" x14ac:dyDescent="0.25">
      <c r="G131" s="2"/>
      <c r="H131" s="2"/>
      <c r="I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row>
    <row r="132" spans="7:101" x14ac:dyDescent="0.25">
      <c r="G132" s="2"/>
      <c r="H132" s="2"/>
      <c r="I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row>
    <row r="133" spans="7:101" x14ac:dyDescent="0.25">
      <c r="G133" s="2"/>
      <c r="H133" s="2"/>
      <c r="I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row>
    <row r="134" spans="7:101" x14ac:dyDescent="0.25">
      <c r="G134" s="2"/>
      <c r="H134" s="2"/>
      <c r="I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row>
    <row r="135" spans="7:101" x14ac:dyDescent="0.25">
      <c r="G135" s="2"/>
      <c r="H135" s="2"/>
      <c r="I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row>
    <row r="136" spans="7:101" x14ac:dyDescent="0.25">
      <c r="G136" s="2"/>
      <c r="H136" s="2"/>
      <c r="I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row>
    <row r="137" spans="7:101" x14ac:dyDescent="0.25">
      <c r="G137" s="2"/>
      <c r="H137" s="2"/>
      <c r="I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row>
    <row r="138" spans="7:101" x14ac:dyDescent="0.25">
      <c r="G138" s="2"/>
      <c r="H138" s="2"/>
      <c r="I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row>
    <row r="139" spans="7:101" x14ac:dyDescent="0.25">
      <c r="G139" s="2"/>
      <c r="H139" s="2"/>
      <c r="I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row>
    <row r="140" spans="7:101" x14ac:dyDescent="0.25">
      <c r="G140" s="2"/>
      <c r="H140" s="2"/>
      <c r="I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row>
    <row r="141" spans="7:101" x14ac:dyDescent="0.25">
      <c r="G141" s="2"/>
      <c r="H141" s="2"/>
      <c r="I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row>
    <row r="142" spans="7:101" x14ac:dyDescent="0.25">
      <c r="G142" s="2"/>
      <c r="H142" s="2"/>
      <c r="I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row>
    <row r="143" spans="7:101" x14ac:dyDescent="0.25">
      <c r="G143" s="2"/>
      <c r="H143" s="2"/>
      <c r="I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row>
    <row r="144" spans="7:101" x14ac:dyDescent="0.25">
      <c r="G144" s="2"/>
      <c r="H144" s="2"/>
      <c r="I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row>
    <row r="145" spans="7:101" x14ac:dyDescent="0.25">
      <c r="G145" s="2"/>
      <c r="H145" s="2"/>
      <c r="I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row>
    <row r="146" spans="7:101" x14ac:dyDescent="0.25">
      <c r="G146" s="2"/>
      <c r="H146" s="2"/>
      <c r="I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row>
    <row r="147" spans="7:101" x14ac:dyDescent="0.25">
      <c r="G147" s="2"/>
      <c r="H147" s="2"/>
      <c r="I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row>
    <row r="148" spans="7:101" x14ac:dyDescent="0.25">
      <c r="G148" s="2"/>
      <c r="H148" s="2"/>
      <c r="I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row>
    <row r="149" spans="7:101" x14ac:dyDescent="0.25">
      <c r="G149" s="2"/>
      <c r="H149" s="2"/>
      <c r="I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row>
    <row r="150" spans="7:101" x14ac:dyDescent="0.25">
      <c r="G150" s="2"/>
      <c r="H150" s="2"/>
      <c r="I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row>
    <row r="151" spans="7:101" x14ac:dyDescent="0.25">
      <c r="G151" s="2"/>
      <c r="H151" s="2"/>
      <c r="I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row>
    <row r="152" spans="7:101" x14ac:dyDescent="0.25">
      <c r="G152" s="2"/>
      <c r="H152" s="2"/>
      <c r="I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row>
    <row r="153" spans="7:101" x14ac:dyDescent="0.25">
      <c r="G153" s="2"/>
      <c r="H153" s="2"/>
      <c r="I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row>
    <row r="154" spans="7:101" x14ac:dyDescent="0.25">
      <c r="G154" s="2"/>
      <c r="H154" s="2"/>
      <c r="I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row>
    <row r="155" spans="7:101" x14ac:dyDescent="0.25">
      <c r="G155" s="2"/>
      <c r="H155" s="2"/>
      <c r="I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row>
    <row r="156" spans="7:101" x14ac:dyDescent="0.25">
      <c r="G156" s="2"/>
      <c r="H156" s="2"/>
      <c r="I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row>
    <row r="157" spans="7:101" x14ac:dyDescent="0.25">
      <c r="G157" s="2"/>
      <c r="H157" s="2"/>
      <c r="I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row>
    <row r="158" spans="7:101" x14ac:dyDescent="0.25">
      <c r="G158" s="2"/>
      <c r="H158" s="2"/>
      <c r="I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row>
    <row r="159" spans="7:101" x14ac:dyDescent="0.25">
      <c r="G159" s="2"/>
      <c r="H159" s="2"/>
      <c r="I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row>
    <row r="160" spans="7:101" x14ac:dyDescent="0.25">
      <c r="G160" s="2"/>
      <c r="H160" s="2"/>
      <c r="I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row>
    <row r="161" spans="7:101" x14ac:dyDescent="0.25">
      <c r="G161" s="2"/>
      <c r="H161" s="2"/>
      <c r="I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row>
    <row r="162" spans="7:101" x14ac:dyDescent="0.25">
      <c r="G162" s="2"/>
      <c r="H162" s="2"/>
      <c r="I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row>
    <row r="163" spans="7:101" x14ac:dyDescent="0.25">
      <c r="G163" s="2"/>
      <c r="H163" s="2"/>
      <c r="I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row>
    <row r="164" spans="7:101" x14ac:dyDescent="0.25">
      <c r="G164" s="2"/>
      <c r="H164" s="2"/>
      <c r="I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row>
    <row r="165" spans="7:101" x14ac:dyDescent="0.25">
      <c r="G165" s="2"/>
      <c r="H165" s="2"/>
      <c r="I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row>
    <row r="166" spans="7:101" x14ac:dyDescent="0.25">
      <c r="G166" s="2"/>
      <c r="H166" s="2"/>
      <c r="I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row>
    <row r="167" spans="7:101" x14ac:dyDescent="0.25">
      <c r="G167" s="2"/>
      <c r="H167" s="2"/>
      <c r="I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row>
    <row r="168" spans="7:101" x14ac:dyDescent="0.25">
      <c r="G168" s="2"/>
      <c r="H168" s="2"/>
      <c r="I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row>
    <row r="169" spans="7:101" x14ac:dyDescent="0.25">
      <c r="G169" s="2"/>
      <c r="H169" s="2"/>
      <c r="I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row>
    <row r="170" spans="7:101" x14ac:dyDescent="0.25">
      <c r="G170" s="2"/>
      <c r="H170" s="2"/>
      <c r="I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row>
    <row r="171" spans="7:101" x14ac:dyDescent="0.25">
      <c r="G171" s="2"/>
      <c r="H171" s="2"/>
      <c r="I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row>
    <row r="172" spans="7:101" x14ac:dyDescent="0.25">
      <c r="G172" s="2"/>
      <c r="H172" s="2"/>
      <c r="I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row>
    <row r="173" spans="7:101" x14ac:dyDescent="0.25">
      <c r="G173" s="2"/>
      <c r="H173" s="2"/>
      <c r="I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row>
    <row r="174" spans="7:101" x14ac:dyDescent="0.25">
      <c r="G174" s="2"/>
      <c r="H174" s="2"/>
      <c r="I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row>
    <row r="175" spans="7:101" x14ac:dyDescent="0.25">
      <c r="G175" s="2"/>
      <c r="H175" s="2"/>
      <c r="I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row>
    <row r="176" spans="7:101" x14ac:dyDescent="0.25">
      <c r="G176" s="2"/>
      <c r="H176" s="2"/>
      <c r="I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row>
    <row r="177" spans="7:101" x14ac:dyDescent="0.25">
      <c r="G177" s="2"/>
      <c r="H177" s="2"/>
      <c r="I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row>
    <row r="178" spans="7:101" x14ac:dyDescent="0.25">
      <c r="G178" s="2"/>
      <c r="H178" s="2"/>
      <c r="I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row>
    <row r="179" spans="7:101" x14ac:dyDescent="0.25">
      <c r="G179" s="2"/>
      <c r="H179" s="2"/>
      <c r="I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row>
    <row r="180" spans="7:101" x14ac:dyDescent="0.25">
      <c r="G180" s="2"/>
      <c r="H180" s="2"/>
      <c r="I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row>
    <row r="181" spans="7:101" x14ac:dyDescent="0.25">
      <c r="G181" s="2"/>
      <c r="H181" s="2"/>
      <c r="I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row>
    <row r="182" spans="7:101" x14ac:dyDescent="0.25">
      <c r="G182" s="2"/>
      <c r="H182" s="2"/>
      <c r="I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row>
    <row r="183" spans="7:101" x14ac:dyDescent="0.25">
      <c r="G183" s="2"/>
      <c r="H183" s="2"/>
      <c r="I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row>
    <row r="184" spans="7:101" x14ac:dyDescent="0.25">
      <c r="G184" s="2"/>
      <c r="H184" s="2"/>
      <c r="I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row>
    <row r="185" spans="7:101" x14ac:dyDescent="0.25">
      <c r="G185" s="2"/>
      <c r="H185" s="2"/>
      <c r="I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row>
    <row r="186" spans="7:101" x14ac:dyDescent="0.25">
      <c r="G186" s="2"/>
      <c r="H186" s="2"/>
      <c r="I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row>
    <row r="187" spans="7:101" x14ac:dyDescent="0.25">
      <c r="G187" s="2"/>
      <c r="H187" s="2"/>
      <c r="I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row>
    <row r="188" spans="7:101" x14ac:dyDescent="0.25">
      <c r="G188" s="2"/>
      <c r="H188" s="2"/>
      <c r="I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row>
    <row r="189" spans="7:101" x14ac:dyDescent="0.25">
      <c r="G189" s="2"/>
      <c r="H189" s="2"/>
      <c r="I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row>
    <row r="190" spans="7:101" x14ac:dyDescent="0.25">
      <c r="G190" s="2"/>
      <c r="H190" s="2"/>
      <c r="I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row>
    <row r="191" spans="7:101" x14ac:dyDescent="0.25">
      <c r="G191" s="2"/>
      <c r="H191" s="2"/>
      <c r="I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row>
    <row r="192" spans="7:101" x14ac:dyDescent="0.25">
      <c r="G192" s="2"/>
      <c r="H192" s="2"/>
      <c r="I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row>
    <row r="193" spans="7:101" x14ac:dyDescent="0.25">
      <c r="G193" s="2"/>
      <c r="H193" s="2"/>
      <c r="I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row>
    <row r="194" spans="7:101" x14ac:dyDescent="0.25">
      <c r="G194" s="2"/>
      <c r="H194" s="2"/>
      <c r="I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row>
    <row r="195" spans="7:101" x14ac:dyDescent="0.25">
      <c r="G195" s="2"/>
      <c r="H195" s="2"/>
      <c r="I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row>
    <row r="196" spans="7:101" x14ac:dyDescent="0.25">
      <c r="G196" s="2"/>
      <c r="H196" s="2"/>
      <c r="I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row>
    <row r="197" spans="7:101" x14ac:dyDescent="0.25">
      <c r="G197" s="2"/>
      <c r="H197" s="2"/>
      <c r="I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row>
    <row r="198" spans="7:101" x14ac:dyDescent="0.25">
      <c r="G198" s="2"/>
      <c r="H198" s="2"/>
      <c r="I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row>
    <row r="199" spans="7:101" x14ac:dyDescent="0.25">
      <c r="G199" s="2"/>
      <c r="H199" s="2"/>
      <c r="I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row>
    <row r="200" spans="7:101" x14ac:dyDescent="0.25">
      <c r="G200" s="2"/>
      <c r="H200" s="2"/>
      <c r="I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row>
    <row r="201" spans="7:101" x14ac:dyDescent="0.25">
      <c r="G201" s="2"/>
      <c r="H201" s="2"/>
      <c r="I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row>
    <row r="202" spans="7:101" x14ac:dyDescent="0.25">
      <c r="G202" s="2"/>
      <c r="H202" s="2"/>
      <c r="I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row>
    <row r="203" spans="7:101" x14ac:dyDescent="0.25">
      <c r="G203" s="2"/>
      <c r="H203" s="2"/>
      <c r="I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row>
    <row r="204" spans="7:101" x14ac:dyDescent="0.25">
      <c r="G204" s="2"/>
      <c r="H204" s="2"/>
      <c r="I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row>
    <row r="205" spans="7:101" x14ac:dyDescent="0.25">
      <c r="G205" s="2"/>
      <c r="H205" s="2"/>
      <c r="I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row>
    <row r="206" spans="7:101" x14ac:dyDescent="0.25">
      <c r="G206" s="2"/>
      <c r="H206" s="2"/>
      <c r="I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row>
    <row r="207" spans="7:101" x14ac:dyDescent="0.25">
      <c r="G207" s="2"/>
      <c r="H207" s="2"/>
      <c r="I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row>
    <row r="208" spans="7:101" x14ac:dyDescent="0.25">
      <c r="G208" s="2"/>
      <c r="H208" s="2"/>
      <c r="I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row>
    <row r="209" spans="7:101" x14ac:dyDescent="0.25">
      <c r="G209" s="2"/>
      <c r="H209" s="2"/>
      <c r="I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row>
    <row r="210" spans="7:101" x14ac:dyDescent="0.25">
      <c r="G210" s="2"/>
      <c r="H210" s="2"/>
      <c r="I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row>
    <row r="211" spans="7:101" x14ac:dyDescent="0.25">
      <c r="G211" s="2"/>
      <c r="H211" s="2"/>
      <c r="I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row>
    <row r="212" spans="7:101" x14ac:dyDescent="0.25">
      <c r="G212" s="2"/>
      <c r="H212" s="2"/>
      <c r="I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row>
    <row r="213" spans="7:101" x14ac:dyDescent="0.25">
      <c r="G213" s="2"/>
      <c r="H213" s="2"/>
      <c r="I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row>
    <row r="214" spans="7:101" x14ac:dyDescent="0.25">
      <c r="G214" s="2"/>
      <c r="H214" s="2"/>
      <c r="I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row>
    <row r="215" spans="7:101" x14ac:dyDescent="0.25">
      <c r="G215" s="2"/>
      <c r="H215" s="2"/>
      <c r="I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row>
    <row r="216" spans="7:101" x14ac:dyDescent="0.25">
      <c r="G216" s="2"/>
      <c r="H216" s="2"/>
      <c r="I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row>
    <row r="217" spans="7:101" x14ac:dyDescent="0.25">
      <c r="G217" s="2"/>
      <c r="H217" s="2"/>
      <c r="I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row>
    <row r="218" spans="7:101" x14ac:dyDescent="0.25">
      <c r="G218" s="2"/>
      <c r="H218" s="2"/>
      <c r="I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row>
    <row r="219" spans="7:101" x14ac:dyDescent="0.25">
      <c r="G219" s="2"/>
      <c r="H219" s="2"/>
      <c r="I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row>
    <row r="220" spans="7:101" x14ac:dyDescent="0.25">
      <c r="G220" s="2"/>
      <c r="H220" s="2"/>
      <c r="I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row>
    <row r="221" spans="7:101" x14ac:dyDescent="0.25">
      <c r="G221" s="2"/>
      <c r="H221" s="2"/>
      <c r="I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row>
    <row r="222" spans="7:101" x14ac:dyDescent="0.25">
      <c r="G222" s="2"/>
      <c r="H222" s="2"/>
      <c r="I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row>
    <row r="223" spans="7:101" x14ac:dyDescent="0.25">
      <c r="G223" s="2"/>
      <c r="H223" s="2"/>
      <c r="I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row>
    <row r="224" spans="7:101" x14ac:dyDescent="0.25">
      <c r="G224" s="2"/>
      <c r="H224" s="2"/>
      <c r="I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row>
    <row r="225" spans="7:101" x14ac:dyDescent="0.25">
      <c r="G225" s="2"/>
      <c r="H225" s="2"/>
      <c r="I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row>
    <row r="226" spans="7:101" x14ac:dyDescent="0.25">
      <c r="G226" s="2"/>
      <c r="H226" s="2"/>
      <c r="I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row>
    <row r="227" spans="7:101" x14ac:dyDescent="0.25">
      <c r="G227" s="2"/>
      <c r="H227" s="2"/>
      <c r="I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row>
    <row r="228" spans="7:101" x14ac:dyDescent="0.25">
      <c r="G228" s="2"/>
      <c r="H228" s="2"/>
      <c r="I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row>
    <row r="229" spans="7:101" x14ac:dyDescent="0.25">
      <c r="G229" s="2"/>
      <c r="H229" s="2"/>
      <c r="I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row>
    <row r="230" spans="7:101" x14ac:dyDescent="0.25">
      <c r="G230" s="2"/>
      <c r="H230" s="2"/>
      <c r="I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row>
    <row r="231" spans="7:101" x14ac:dyDescent="0.25">
      <c r="G231" s="2"/>
      <c r="H231" s="2"/>
      <c r="I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row>
    <row r="232" spans="7:101" x14ac:dyDescent="0.25">
      <c r="G232" s="2"/>
      <c r="H232" s="2"/>
      <c r="I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row>
    <row r="233" spans="7:101" x14ac:dyDescent="0.25">
      <c r="G233" s="2"/>
      <c r="H233" s="2"/>
      <c r="I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row>
    <row r="234" spans="7:101" x14ac:dyDescent="0.25">
      <c r="G234" s="2"/>
      <c r="H234" s="2"/>
      <c r="I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row>
    <row r="235" spans="7:101" x14ac:dyDescent="0.25">
      <c r="G235" s="2"/>
      <c r="H235" s="2"/>
      <c r="I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row>
    <row r="236" spans="7:101" x14ac:dyDescent="0.25">
      <c r="G236" s="2"/>
      <c r="H236" s="2"/>
      <c r="I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row>
    <row r="237" spans="7:101" x14ac:dyDescent="0.25">
      <c r="G237" s="2"/>
      <c r="H237" s="2"/>
      <c r="I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row>
    <row r="238" spans="7:101" x14ac:dyDescent="0.25">
      <c r="G238" s="2"/>
      <c r="H238" s="2"/>
      <c r="I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row>
    <row r="239" spans="7:101" x14ac:dyDescent="0.25">
      <c r="G239" s="2"/>
      <c r="H239" s="2"/>
      <c r="I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row>
    <row r="240" spans="7:101" x14ac:dyDescent="0.25">
      <c r="G240" s="2"/>
      <c r="H240" s="2"/>
      <c r="I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row>
    <row r="241" spans="7:101" x14ac:dyDescent="0.25">
      <c r="G241" s="2"/>
      <c r="H241" s="2"/>
      <c r="I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row>
    <row r="242" spans="7:101" x14ac:dyDescent="0.25">
      <c r="G242" s="2"/>
      <c r="H242" s="2"/>
      <c r="I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row>
    <row r="243" spans="7:101" x14ac:dyDescent="0.25">
      <c r="G243" s="2"/>
      <c r="H243" s="2"/>
      <c r="I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row>
    <row r="244" spans="7:101" x14ac:dyDescent="0.25">
      <c r="G244" s="2"/>
      <c r="H244" s="2"/>
      <c r="I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row>
    <row r="245" spans="7:101" x14ac:dyDescent="0.25">
      <c r="G245" s="2"/>
      <c r="H245" s="2"/>
      <c r="I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row>
    <row r="246" spans="7:101" x14ac:dyDescent="0.25">
      <c r="G246" s="2"/>
      <c r="H246" s="2"/>
      <c r="I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row>
    <row r="247" spans="7:101" x14ac:dyDescent="0.25">
      <c r="G247" s="2"/>
      <c r="H247" s="2"/>
      <c r="I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row>
    <row r="248" spans="7:101" x14ac:dyDescent="0.25">
      <c r="G248" s="2"/>
      <c r="H248" s="2"/>
      <c r="I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row>
    <row r="249" spans="7:101" x14ac:dyDescent="0.25">
      <c r="G249" s="2"/>
      <c r="H249" s="2"/>
      <c r="I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row>
    <row r="250" spans="7:101" x14ac:dyDescent="0.25">
      <c r="G250" s="2"/>
      <c r="H250" s="2"/>
      <c r="I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row>
    <row r="251" spans="7:101" x14ac:dyDescent="0.25">
      <c r="G251" s="2"/>
      <c r="H251" s="2"/>
      <c r="I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row>
    <row r="252" spans="7:101" x14ac:dyDescent="0.25">
      <c r="G252" s="2"/>
      <c r="H252" s="2"/>
      <c r="I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row>
    <row r="253" spans="7:101" x14ac:dyDescent="0.25">
      <c r="G253" s="2"/>
      <c r="H253" s="2"/>
      <c r="I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row>
    <row r="254" spans="7:101" x14ac:dyDescent="0.25">
      <c r="G254" s="2"/>
      <c r="H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row>
    <row r="255" spans="7:101" x14ac:dyDescent="0.25">
      <c r="G255" s="2"/>
      <c r="H255" s="2"/>
      <c r="I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row>
    <row r="256" spans="7:101" x14ac:dyDescent="0.25">
      <c r="G256" s="2"/>
      <c r="H256" s="2"/>
      <c r="I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row>
    <row r="257" spans="7:101" x14ac:dyDescent="0.25">
      <c r="G257" s="2"/>
      <c r="H257" s="2"/>
      <c r="I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row>
    <row r="258" spans="7:101" x14ac:dyDescent="0.25">
      <c r="G258" s="2"/>
      <c r="H258" s="2"/>
      <c r="I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row>
    <row r="259" spans="7:101" x14ac:dyDescent="0.25">
      <c r="G259" s="2"/>
      <c r="H259" s="2"/>
      <c r="I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row>
    <row r="260" spans="7:101" x14ac:dyDescent="0.25">
      <c r="G260" s="2"/>
      <c r="H260" s="2"/>
      <c r="I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row>
    <row r="261" spans="7:101" x14ac:dyDescent="0.25">
      <c r="G261" s="2"/>
      <c r="H261" s="2"/>
      <c r="I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row>
    <row r="262" spans="7:101" x14ac:dyDescent="0.25">
      <c r="G262" s="2"/>
      <c r="H262" s="2"/>
      <c r="I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row>
    <row r="263" spans="7:101" x14ac:dyDescent="0.25">
      <c r="G263" s="2"/>
      <c r="H263" s="2"/>
      <c r="I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row>
    <row r="264" spans="7:101" x14ac:dyDescent="0.25">
      <c r="G264" s="2"/>
      <c r="H264" s="2"/>
      <c r="I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row>
    <row r="265" spans="7:101" x14ac:dyDescent="0.25">
      <c r="G265" s="2"/>
      <c r="H265" s="2"/>
      <c r="I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row>
    <row r="266" spans="7:101" x14ac:dyDescent="0.25">
      <c r="G266" s="2"/>
      <c r="H266" s="2"/>
      <c r="I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row>
    <row r="267" spans="7:101" x14ac:dyDescent="0.25">
      <c r="G267" s="2"/>
      <c r="H267" s="2"/>
      <c r="I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row>
    <row r="268" spans="7:101" x14ac:dyDescent="0.25">
      <c r="G268" s="2"/>
      <c r="H268" s="2"/>
      <c r="I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row>
    <row r="269" spans="7:101" x14ac:dyDescent="0.25">
      <c r="G269" s="2"/>
      <c r="H269" s="2"/>
      <c r="I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row>
    <row r="270" spans="7:101" x14ac:dyDescent="0.25">
      <c r="G270" s="2"/>
      <c r="H270" s="2"/>
      <c r="I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row>
    <row r="271" spans="7:101" x14ac:dyDescent="0.25">
      <c r="G271" s="2"/>
      <c r="H271" s="2"/>
      <c r="I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row>
    <row r="272" spans="7:101" x14ac:dyDescent="0.25">
      <c r="G272" s="2"/>
      <c r="H272" s="2"/>
      <c r="I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row>
    <row r="273" spans="7:101" x14ac:dyDescent="0.25">
      <c r="G273" s="2"/>
      <c r="H273" s="2"/>
      <c r="I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row>
    <row r="274" spans="7:101" x14ac:dyDescent="0.25">
      <c r="G274" s="2"/>
      <c r="H274" s="2"/>
      <c r="I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row>
    <row r="275" spans="7:101" x14ac:dyDescent="0.25">
      <c r="G275" s="2"/>
      <c r="H275" s="2"/>
      <c r="I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row>
    <row r="276" spans="7:101" x14ac:dyDescent="0.25">
      <c r="G276" s="2"/>
      <c r="H276" s="2"/>
      <c r="I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row>
    <row r="277" spans="7:101" x14ac:dyDescent="0.25">
      <c r="G277" s="2"/>
      <c r="H277" s="2"/>
      <c r="I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row>
    <row r="278" spans="7:101" x14ac:dyDescent="0.25">
      <c r="G278" s="2"/>
      <c r="H278" s="2"/>
      <c r="I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row>
    <row r="279" spans="7:101" x14ac:dyDescent="0.25">
      <c r="G279" s="2"/>
      <c r="H279" s="2"/>
      <c r="I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row>
    <row r="280" spans="7:101" x14ac:dyDescent="0.25">
      <c r="G280" s="2"/>
      <c r="H280" s="2"/>
      <c r="I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row>
    <row r="281" spans="7:101" x14ac:dyDescent="0.25">
      <c r="G281" s="2"/>
      <c r="H281" s="2"/>
      <c r="I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row>
    <row r="282" spans="7:101" x14ac:dyDescent="0.25">
      <c r="G282" s="2"/>
      <c r="H282" s="2"/>
      <c r="I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row>
    <row r="283" spans="7:101" x14ac:dyDescent="0.25">
      <c r="G283" s="2"/>
      <c r="H283" s="2"/>
      <c r="I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row>
    <row r="284" spans="7:101" x14ac:dyDescent="0.25">
      <c r="G284" s="2"/>
      <c r="H284" s="2"/>
      <c r="I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row>
    <row r="285" spans="7:101" x14ac:dyDescent="0.25">
      <c r="G285" s="2"/>
      <c r="H285" s="2"/>
      <c r="I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row>
    <row r="286" spans="7:101" x14ac:dyDescent="0.25">
      <c r="G286" s="2"/>
      <c r="H286" s="2"/>
      <c r="I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row>
    <row r="287" spans="7:101" x14ac:dyDescent="0.25">
      <c r="G287" s="2"/>
      <c r="H287" s="2"/>
      <c r="I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row>
    <row r="288" spans="7:101" x14ac:dyDescent="0.25">
      <c r="G288" s="2"/>
      <c r="H288" s="2"/>
      <c r="I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row>
    <row r="289" spans="7:101" x14ac:dyDescent="0.25">
      <c r="G289" s="2"/>
      <c r="H289" s="2"/>
      <c r="I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row>
    <row r="290" spans="7:101" x14ac:dyDescent="0.25">
      <c r="G290" s="2"/>
      <c r="H290" s="2"/>
      <c r="I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row>
    <row r="291" spans="7:101" x14ac:dyDescent="0.25">
      <c r="G291" s="2"/>
      <c r="H291" s="2"/>
      <c r="I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row>
    <row r="292" spans="7:101" x14ac:dyDescent="0.25">
      <c r="G292" s="2"/>
      <c r="H292" s="2"/>
      <c r="I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row>
    <row r="293" spans="7:101" x14ac:dyDescent="0.25">
      <c r="G293" s="2"/>
      <c r="H293" s="2"/>
      <c r="I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row>
    <row r="294" spans="7:101" x14ac:dyDescent="0.25">
      <c r="G294" s="2"/>
      <c r="H294" s="2"/>
      <c r="I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row>
    <row r="295" spans="7:101" x14ac:dyDescent="0.25">
      <c r="G295" s="2"/>
      <c r="H295" s="2"/>
      <c r="I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row>
    <row r="296" spans="7:101" x14ac:dyDescent="0.25">
      <c r="G296" s="2"/>
      <c r="H296" s="2"/>
      <c r="I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row>
    <row r="297" spans="7:101" x14ac:dyDescent="0.25">
      <c r="G297" s="2"/>
      <c r="H297" s="2"/>
      <c r="I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row>
    <row r="298" spans="7:101" x14ac:dyDescent="0.25">
      <c r="G298" s="2"/>
      <c r="H298" s="2"/>
      <c r="I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row>
    <row r="299" spans="7:101" x14ac:dyDescent="0.25">
      <c r="G299" s="2"/>
      <c r="H299" s="2"/>
      <c r="I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row>
    <row r="300" spans="7:101" x14ac:dyDescent="0.25">
      <c r="G300" s="2"/>
      <c r="H300" s="2"/>
      <c r="I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row>
    <row r="301" spans="7:101" x14ac:dyDescent="0.25">
      <c r="G301" s="2"/>
      <c r="H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row>
    <row r="302" spans="7:101" x14ac:dyDescent="0.25">
      <c r="G302" s="2"/>
      <c r="H302" s="2"/>
      <c r="I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row>
    <row r="303" spans="7:101" x14ac:dyDescent="0.25">
      <c r="G303" s="2"/>
      <c r="H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row>
    <row r="304" spans="7:101" x14ac:dyDescent="0.25">
      <c r="G304" s="2"/>
      <c r="H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row>
    <row r="305" spans="7:101" x14ac:dyDescent="0.25">
      <c r="G305" s="2"/>
      <c r="H305" s="2"/>
      <c r="I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row>
    <row r="306" spans="7:101" x14ac:dyDescent="0.25">
      <c r="G306" s="2"/>
      <c r="H306" s="2"/>
      <c r="I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row>
    <row r="307" spans="7:101" x14ac:dyDescent="0.25">
      <c r="G307" s="2"/>
      <c r="H307" s="2"/>
      <c r="I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row>
    <row r="308" spans="7:101" x14ac:dyDescent="0.25">
      <c r="G308" s="2"/>
      <c r="H308" s="2"/>
      <c r="I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row>
    <row r="309" spans="7:101" x14ac:dyDescent="0.25">
      <c r="G309" s="2"/>
      <c r="H309" s="2"/>
      <c r="I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row>
    <row r="310" spans="7:101" x14ac:dyDescent="0.25">
      <c r="G310" s="2"/>
      <c r="H310" s="2"/>
      <c r="I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row>
    <row r="311" spans="7:101" x14ac:dyDescent="0.25">
      <c r="G311" s="2"/>
      <c r="H311" s="2"/>
      <c r="I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row>
    <row r="312" spans="7:101" x14ac:dyDescent="0.25">
      <c r="G312" s="2"/>
      <c r="H312" s="2"/>
      <c r="I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row>
    <row r="313" spans="7:101" x14ac:dyDescent="0.25">
      <c r="G313" s="2"/>
      <c r="H313" s="2"/>
      <c r="I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row>
    <row r="314" spans="7:101" x14ac:dyDescent="0.25">
      <c r="G314" s="2"/>
      <c r="H314" s="2"/>
      <c r="I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row>
    <row r="315" spans="7:101" x14ac:dyDescent="0.25">
      <c r="G315" s="2"/>
      <c r="H315" s="2"/>
      <c r="I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row>
    <row r="316" spans="7:101" x14ac:dyDescent="0.25">
      <c r="G316" s="2"/>
      <c r="H316" s="2"/>
      <c r="I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row>
    <row r="317" spans="7:101" x14ac:dyDescent="0.25">
      <c r="G317" s="2"/>
      <c r="H317" s="2"/>
      <c r="I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row>
    <row r="318" spans="7:101" x14ac:dyDescent="0.25">
      <c r="G318" s="2"/>
      <c r="H318" s="2"/>
      <c r="I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row>
    <row r="319" spans="7:101" x14ac:dyDescent="0.25">
      <c r="G319" s="2"/>
      <c r="H319" s="2"/>
      <c r="I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row>
    <row r="320" spans="7:101" x14ac:dyDescent="0.25">
      <c r="G320" s="2"/>
      <c r="H320" s="2"/>
      <c r="I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row>
    <row r="321" spans="7:101" x14ac:dyDescent="0.25">
      <c r="G321" s="2"/>
      <c r="H321" s="2"/>
      <c r="I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row>
    <row r="322" spans="7:101" x14ac:dyDescent="0.25">
      <c r="G322" s="2"/>
      <c r="H322" s="2"/>
      <c r="I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row>
    <row r="323" spans="7:101" x14ac:dyDescent="0.25">
      <c r="G323" s="2"/>
      <c r="H323" s="2"/>
      <c r="I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row>
    <row r="324" spans="7:101" x14ac:dyDescent="0.25">
      <c r="G324" s="2"/>
      <c r="H324" s="2"/>
      <c r="I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row>
    <row r="325" spans="7:101" x14ac:dyDescent="0.25">
      <c r="G325" s="2"/>
      <c r="H325" s="2"/>
      <c r="I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row>
    <row r="326" spans="7:101" x14ac:dyDescent="0.25">
      <c r="G326" s="2"/>
      <c r="H326" s="2"/>
      <c r="I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row>
    <row r="327" spans="7:101" x14ac:dyDescent="0.25">
      <c r="G327" s="2"/>
      <c r="H327" s="2"/>
      <c r="I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row>
    <row r="328" spans="7:101" x14ac:dyDescent="0.25">
      <c r="G328" s="2"/>
      <c r="H328" s="2"/>
      <c r="I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row>
    <row r="329" spans="7:101" x14ac:dyDescent="0.25">
      <c r="G329" s="2"/>
      <c r="H329" s="2"/>
      <c r="I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row>
    <row r="330" spans="7:101" x14ac:dyDescent="0.25">
      <c r="G330" s="2"/>
      <c r="H330" s="2"/>
      <c r="I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row>
    <row r="331" spans="7:101" x14ac:dyDescent="0.25">
      <c r="G331" s="2"/>
      <c r="H331" s="2"/>
      <c r="I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row>
    <row r="332" spans="7:101" x14ac:dyDescent="0.25">
      <c r="G332" s="2"/>
      <c r="H332" s="2"/>
      <c r="I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row>
    <row r="333" spans="7:101" x14ac:dyDescent="0.25">
      <c r="G333" s="2"/>
      <c r="H333" s="2"/>
      <c r="I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row>
    <row r="334" spans="7:101" x14ac:dyDescent="0.25">
      <c r="G334" s="2"/>
      <c r="H334" s="2"/>
      <c r="I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row>
    <row r="335" spans="7:101" x14ac:dyDescent="0.25">
      <c r="G335" s="2"/>
      <c r="H335" s="2"/>
      <c r="I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row>
    <row r="336" spans="7:101" x14ac:dyDescent="0.25">
      <c r="G336" s="2"/>
      <c r="H336" s="2"/>
      <c r="I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row>
    <row r="337" spans="7:101" x14ac:dyDescent="0.25">
      <c r="G337" s="2"/>
      <c r="H337" s="2"/>
      <c r="I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row>
    <row r="338" spans="7:101" x14ac:dyDescent="0.25">
      <c r="G338" s="2"/>
      <c r="H338" s="2"/>
      <c r="I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row>
    <row r="339" spans="7:101" x14ac:dyDescent="0.25">
      <c r="G339" s="2"/>
      <c r="H339" s="2"/>
      <c r="I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row>
    <row r="340" spans="7:101" x14ac:dyDescent="0.25">
      <c r="G340" s="2"/>
      <c r="H340" s="2"/>
      <c r="I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row>
    <row r="341" spans="7:101" x14ac:dyDescent="0.25">
      <c r="G341" s="2"/>
      <c r="H341" s="2"/>
      <c r="I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row>
    <row r="342" spans="7:101" x14ac:dyDescent="0.25">
      <c r="G342" s="2"/>
      <c r="H342" s="2"/>
      <c r="I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row>
    <row r="343" spans="7:101" x14ac:dyDescent="0.25">
      <c r="G343" s="2"/>
      <c r="H343" s="2"/>
      <c r="I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row>
    <row r="344" spans="7:101" x14ac:dyDescent="0.25">
      <c r="G344" s="2"/>
      <c r="H344" s="2"/>
      <c r="I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row>
    <row r="345" spans="7:101" x14ac:dyDescent="0.25">
      <c r="G345" s="2"/>
      <c r="H345" s="2"/>
      <c r="I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row>
    <row r="346" spans="7:101" x14ac:dyDescent="0.25">
      <c r="G346" s="2"/>
      <c r="H346" s="2"/>
      <c r="I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row>
    <row r="347" spans="7:101" x14ac:dyDescent="0.25">
      <c r="G347" s="2"/>
      <c r="H347" s="2"/>
      <c r="I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row>
    <row r="348" spans="7:101" x14ac:dyDescent="0.25">
      <c r="G348" s="2"/>
      <c r="H348" s="2"/>
      <c r="I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row>
    <row r="349" spans="7:101" x14ac:dyDescent="0.25">
      <c r="G349" s="2"/>
      <c r="H349" s="2"/>
      <c r="I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row>
    <row r="350" spans="7:101" x14ac:dyDescent="0.25">
      <c r="G350" s="2"/>
      <c r="H350" s="2"/>
      <c r="I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row>
    <row r="351" spans="7:101" x14ac:dyDescent="0.25">
      <c r="G351" s="2"/>
      <c r="H351" s="2"/>
      <c r="I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row>
    <row r="352" spans="7:101" x14ac:dyDescent="0.25">
      <c r="G352" s="2"/>
      <c r="H352" s="2"/>
      <c r="I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row>
    <row r="353" spans="7:101" x14ac:dyDescent="0.25">
      <c r="G353" s="2"/>
      <c r="H353" s="2"/>
      <c r="I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row>
    <row r="354" spans="7:101" x14ac:dyDescent="0.25">
      <c r="G354" s="2"/>
      <c r="H354" s="2"/>
      <c r="I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row>
    <row r="355" spans="7:101" x14ac:dyDescent="0.25">
      <c r="G355" s="2"/>
      <c r="H355" s="2"/>
      <c r="I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row>
    <row r="356" spans="7:101" x14ac:dyDescent="0.25">
      <c r="G356" s="2"/>
      <c r="H356" s="2"/>
      <c r="I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row>
    <row r="357" spans="7:101" x14ac:dyDescent="0.25">
      <c r="G357" s="2"/>
      <c r="H357" s="2"/>
      <c r="I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row>
    <row r="358" spans="7:101" x14ac:dyDescent="0.25">
      <c r="G358" s="2"/>
      <c r="H358" s="2"/>
      <c r="I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row>
    <row r="359" spans="7:101" x14ac:dyDescent="0.25">
      <c r="G359" s="2"/>
      <c r="H359" s="2"/>
      <c r="I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row>
    <row r="360" spans="7:101" x14ac:dyDescent="0.25">
      <c r="G360" s="2"/>
      <c r="H360" s="2"/>
      <c r="I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row>
    <row r="361" spans="7:101" x14ac:dyDescent="0.25">
      <c r="G361" s="2"/>
      <c r="H361" s="2"/>
      <c r="I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row>
    <row r="362" spans="7:101" x14ac:dyDescent="0.25">
      <c r="G362" s="2"/>
      <c r="H362" s="2"/>
      <c r="I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row>
    <row r="363" spans="7:101" x14ac:dyDescent="0.25">
      <c r="G363" s="2"/>
      <c r="H363" s="2"/>
      <c r="I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row>
    <row r="364" spans="7:101" x14ac:dyDescent="0.25">
      <c r="G364" s="2"/>
      <c r="H364" s="2"/>
      <c r="I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row>
    <row r="365" spans="7:101" x14ac:dyDescent="0.25">
      <c r="G365" s="2"/>
      <c r="H365" s="2"/>
      <c r="I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row>
    <row r="366" spans="7:101" x14ac:dyDescent="0.25">
      <c r="G366" s="2"/>
      <c r="H366" s="2"/>
      <c r="I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row>
    <row r="367" spans="7:101" x14ac:dyDescent="0.25">
      <c r="G367" s="2"/>
      <c r="H367" s="2"/>
      <c r="I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row>
    <row r="368" spans="7:101" x14ac:dyDescent="0.25">
      <c r="G368" s="2"/>
      <c r="H368" s="2"/>
      <c r="I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row>
    <row r="369" spans="7:101" x14ac:dyDescent="0.25">
      <c r="G369" s="2"/>
      <c r="H369" s="2"/>
      <c r="I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row>
    <row r="370" spans="7:101" x14ac:dyDescent="0.25">
      <c r="G370" s="2"/>
      <c r="H370" s="2"/>
      <c r="I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row>
    <row r="371" spans="7:101" x14ac:dyDescent="0.25">
      <c r="G371" s="2"/>
      <c r="H371" s="2"/>
      <c r="I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row>
    <row r="372" spans="7:101" x14ac:dyDescent="0.25">
      <c r="G372" s="2"/>
      <c r="H372" s="2"/>
      <c r="I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row>
    <row r="373" spans="7:101" x14ac:dyDescent="0.25">
      <c r="G373" s="2"/>
      <c r="H373" s="2"/>
      <c r="I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row>
    <row r="374" spans="7:101" x14ac:dyDescent="0.25">
      <c r="G374" s="2"/>
      <c r="H374" s="2"/>
      <c r="I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row>
    <row r="375" spans="7:101" x14ac:dyDescent="0.25">
      <c r="G375" s="2"/>
      <c r="H375" s="2"/>
      <c r="I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row>
    <row r="376" spans="7:101" x14ac:dyDescent="0.25">
      <c r="G376" s="2"/>
      <c r="H376" s="2"/>
      <c r="I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row>
    <row r="377" spans="7:101" x14ac:dyDescent="0.25">
      <c r="G377" s="2"/>
      <c r="H377" s="2"/>
      <c r="I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row>
    <row r="378" spans="7:101" x14ac:dyDescent="0.25">
      <c r="G378" s="2"/>
      <c r="H378" s="2"/>
      <c r="I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row>
    <row r="379" spans="7:101" x14ac:dyDescent="0.25">
      <c r="G379" s="2"/>
      <c r="H379" s="2"/>
      <c r="I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row>
    <row r="380" spans="7:101" x14ac:dyDescent="0.25">
      <c r="G380" s="2"/>
      <c r="H380" s="2"/>
      <c r="I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row>
    <row r="381" spans="7:101" x14ac:dyDescent="0.25">
      <c r="G381" s="2"/>
      <c r="H381" s="2"/>
      <c r="I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row>
    <row r="382" spans="7:101" x14ac:dyDescent="0.25">
      <c r="G382" s="2"/>
      <c r="H382" s="2"/>
      <c r="I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row>
    <row r="383" spans="7:101" x14ac:dyDescent="0.25">
      <c r="G383" s="2"/>
      <c r="H383" s="2"/>
      <c r="I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row>
    <row r="384" spans="7:101" x14ac:dyDescent="0.25">
      <c r="G384" s="2"/>
      <c r="H384" s="2"/>
      <c r="I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row>
    <row r="385" spans="7:101" x14ac:dyDescent="0.25">
      <c r="G385" s="2"/>
      <c r="H385" s="2"/>
      <c r="I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row>
    <row r="386" spans="7:101" x14ac:dyDescent="0.25">
      <c r="G386" s="2"/>
      <c r="H386" s="2"/>
      <c r="I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row>
    <row r="387" spans="7:101" x14ac:dyDescent="0.25">
      <c r="G387" s="2"/>
      <c r="H387" s="2"/>
      <c r="I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row>
    <row r="388" spans="7:101" x14ac:dyDescent="0.25">
      <c r="G388" s="2"/>
      <c r="H388" s="2"/>
      <c r="I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row>
    <row r="389" spans="7:101" x14ac:dyDescent="0.25">
      <c r="G389" s="2"/>
      <c r="H389" s="2"/>
      <c r="I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row>
    <row r="390" spans="7:101" x14ac:dyDescent="0.25">
      <c r="G390" s="2"/>
      <c r="H390" s="2"/>
      <c r="I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row>
    <row r="391" spans="7:101" x14ac:dyDescent="0.25">
      <c r="G391" s="2"/>
      <c r="H391" s="2"/>
      <c r="I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row>
    <row r="392" spans="7:101" x14ac:dyDescent="0.25">
      <c r="G392" s="2"/>
      <c r="H392" s="2"/>
      <c r="I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row>
    <row r="393" spans="7:101" x14ac:dyDescent="0.25">
      <c r="G393" s="2"/>
      <c r="H393" s="2"/>
      <c r="I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row>
    <row r="394" spans="7:101" x14ac:dyDescent="0.25">
      <c r="G394" s="2"/>
      <c r="H394" s="2"/>
      <c r="I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row>
    <row r="395" spans="7:101" x14ac:dyDescent="0.25">
      <c r="G395" s="2"/>
      <c r="H395" s="2"/>
      <c r="I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row>
    <row r="396" spans="7:101" x14ac:dyDescent="0.25">
      <c r="G396" s="2"/>
      <c r="H396" s="2"/>
      <c r="I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row>
    <row r="397" spans="7:101" x14ac:dyDescent="0.25">
      <c r="G397" s="2"/>
      <c r="H397" s="2"/>
      <c r="I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row>
    <row r="398" spans="7:101" x14ac:dyDescent="0.25">
      <c r="G398" s="2"/>
      <c r="H398" s="2"/>
      <c r="I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row>
    <row r="399" spans="7:101" x14ac:dyDescent="0.25">
      <c r="G399" s="2"/>
      <c r="H399" s="2"/>
      <c r="I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row>
    <row r="400" spans="7:101" x14ac:dyDescent="0.25">
      <c r="G400" s="2"/>
      <c r="H400" s="2"/>
      <c r="I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row>
    <row r="401" spans="7:101" x14ac:dyDescent="0.25">
      <c r="G401" s="2"/>
      <c r="H401" s="2"/>
      <c r="I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row>
    <row r="402" spans="7:101" x14ac:dyDescent="0.25">
      <c r="G402" s="2"/>
      <c r="H402" s="2"/>
      <c r="I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row>
    <row r="403" spans="7:101" x14ac:dyDescent="0.25">
      <c r="G403" s="2"/>
      <c r="H403" s="2"/>
      <c r="I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row>
    <row r="404" spans="7:101" x14ac:dyDescent="0.25">
      <c r="G404" s="2"/>
      <c r="H404" s="2"/>
      <c r="I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row>
    <row r="405" spans="7:101" x14ac:dyDescent="0.25">
      <c r="G405" s="2"/>
      <c r="H405" s="2"/>
      <c r="I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row>
    <row r="406" spans="7:101" x14ac:dyDescent="0.25">
      <c r="G406" s="2"/>
      <c r="H406" s="2"/>
      <c r="I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row>
    <row r="407" spans="7:101" x14ac:dyDescent="0.25">
      <c r="G407" s="2"/>
      <c r="H407" s="2"/>
      <c r="I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row>
    <row r="408" spans="7:101" x14ac:dyDescent="0.25">
      <c r="G408" s="2"/>
      <c r="H408" s="2"/>
      <c r="I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row>
    <row r="409" spans="7:101" x14ac:dyDescent="0.25">
      <c r="G409" s="2"/>
      <c r="H409" s="2"/>
      <c r="I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row>
    <row r="410" spans="7:101" x14ac:dyDescent="0.25">
      <c r="G410" s="2"/>
      <c r="H410" s="2"/>
      <c r="I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row>
    <row r="411" spans="7:101" x14ac:dyDescent="0.25">
      <c r="G411" s="2"/>
      <c r="H411" s="2"/>
      <c r="I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row>
    <row r="412" spans="7:101" x14ac:dyDescent="0.25">
      <c r="G412" s="2"/>
      <c r="H412" s="2"/>
      <c r="I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row>
    <row r="413" spans="7:101" x14ac:dyDescent="0.25">
      <c r="G413" s="2"/>
      <c r="H413" s="2"/>
      <c r="I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row>
    <row r="414" spans="7:101" x14ac:dyDescent="0.25">
      <c r="G414" s="2"/>
      <c r="H414" s="2"/>
      <c r="I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row>
    <row r="415" spans="7:101" x14ac:dyDescent="0.25">
      <c r="G415" s="2"/>
      <c r="H415" s="2"/>
      <c r="I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row>
    <row r="416" spans="7:101" x14ac:dyDescent="0.25">
      <c r="G416" s="2"/>
      <c r="H416" s="2"/>
      <c r="I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row>
    <row r="417" spans="7:101" x14ac:dyDescent="0.25">
      <c r="G417" s="2"/>
      <c r="H417" s="2"/>
      <c r="I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row>
    <row r="418" spans="7:101" x14ac:dyDescent="0.25">
      <c r="G418" s="2"/>
      <c r="H418" s="2"/>
      <c r="I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row>
    <row r="419" spans="7:101" x14ac:dyDescent="0.25">
      <c r="G419" s="2"/>
      <c r="H419" s="2"/>
      <c r="I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row>
    <row r="420" spans="7:101" x14ac:dyDescent="0.25">
      <c r="G420" s="2"/>
      <c r="H420" s="2"/>
      <c r="I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row>
    <row r="421" spans="7:101" x14ac:dyDescent="0.25">
      <c r="G421" s="2"/>
      <c r="H421" s="2"/>
      <c r="I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row>
    <row r="422" spans="7:101" x14ac:dyDescent="0.25">
      <c r="G422" s="2"/>
      <c r="H422" s="2"/>
      <c r="I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row>
    <row r="423" spans="7:101" x14ac:dyDescent="0.25">
      <c r="G423" s="2"/>
      <c r="H423" s="2"/>
      <c r="I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row>
    <row r="424" spans="7:101" x14ac:dyDescent="0.25">
      <c r="G424" s="2"/>
      <c r="H424" s="2"/>
      <c r="I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row>
    <row r="425" spans="7:101" x14ac:dyDescent="0.25">
      <c r="G425" s="2"/>
      <c r="H425" s="2"/>
      <c r="I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row>
  </sheetData>
  <sheetProtection algorithmName="SHA-512" hashValue="ZTRJLTL7GajKFcsbx8Q/XsmgmRTlIbgz1qB28xlKySgh/ounpbuIVYKg8ppKUZ8nxs692UrwCgDctn7NxUbMQw==" saltValue="iL4vZVY8F6BE3jC6GJjw0Q==" spinCount="100000" sheet="1" objects="1" scenarios="1"/>
  <mergeCells count="10">
    <mergeCell ref="B9:C9"/>
    <mergeCell ref="E9:F9"/>
    <mergeCell ref="H9:I9"/>
    <mergeCell ref="B1:I1"/>
    <mergeCell ref="B66:I66"/>
    <mergeCell ref="B37:C37"/>
    <mergeCell ref="E37:F37"/>
    <mergeCell ref="B3:I3"/>
    <mergeCell ref="B36:I36"/>
    <mergeCell ref="B5:C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P561"/>
  <sheetViews>
    <sheetView showGridLines="0" zoomScale="90" zoomScaleNormal="90" workbookViewId="0">
      <pane ySplit="1" topLeftCell="A2" activePane="bottomLeft" state="frozen"/>
      <selection pane="bottomLeft" activeCell="H29" sqref="H29"/>
    </sheetView>
  </sheetViews>
  <sheetFormatPr defaultRowHeight="15" x14ac:dyDescent="0.25"/>
  <cols>
    <col min="1" max="1" width="1.28515625" customWidth="1"/>
    <col min="2" max="2" width="37.42578125" bestFit="1" customWidth="1"/>
    <col min="3" max="4" width="36.5703125" customWidth="1"/>
    <col min="5" max="5" width="24.5703125" customWidth="1"/>
    <col min="7" max="7" width="37.42578125" bestFit="1" customWidth="1"/>
    <col min="8" max="8" width="25.85546875" customWidth="1"/>
  </cols>
  <sheetData>
    <row r="1" spans="1:183" ht="26.25" x14ac:dyDescent="0.4">
      <c r="A1" s="38"/>
      <c r="B1" s="127" t="s">
        <v>39</v>
      </c>
      <c r="C1" s="127"/>
      <c r="D1" s="127"/>
      <c r="E1" s="127"/>
      <c r="F1" s="127"/>
      <c r="G1" s="127"/>
      <c r="H1" s="127"/>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row>
    <row r="2" spans="1:183" ht="15.75" thickBot="1" x14ac:dyDescent="0.3">
      <c r="A2" s="3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row>
    <row r="3" spans="1:183" ht="18.75" x14ac:dyDescent="0.3">
      <c r="A3" s="38"/>
      <c r="B3" s="130" t="s">
        <v>25</v>
      </c>
      <c r="C3" s="131"/>
      <c r="D3" s="131"/>
      <c r="E3" s="132"/>
      <c r="F3" s="2"/>
      <c r="G3" s="130" t="s">
        <v>28</v>
      </c>
      <c r="H3" s="13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row>
    <row r="4" spans="1:183" ht="18.75" x14ac:dyDescent="0.3">
      <c r="A4" s="38"/>
      <c r="B4" s="15"/>
      <c r="C4" s="16"/>
      <c r="D4" s="16"/>
      <c r="E4" s="17"/>
      <c r="F4" s="2"/>
      <c r="G4" s="13" t="s">
        <v>75</v>
      </c>
      <c r="H4" s="122">
        <v>1000</v>
      </c>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row>
    <row r="5" spans="1:183" ht="15.75" thickBot="1" x14ac:dyDescent="0.3">
      <c r="A5" s="38"/>
      <c r="B5" s="20" t="s">
        <v>23</v>
      </c>
      <c r="C5" s="58">
        <v>0</v>
      </c>
      <c r="D5" s="2"/>
      <c r="E5" s="14"/>
      <c r="F5" s="2"/>
      <c r="G5" s="21" t="s">
        <v>27</v>
      </c>
      <c r="H5" s="43">
        <v>0</v>
      </c>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row>
    <row r="6" spans="1:183" ht="15.75" thickBot="1" x14ac:dyDescent="0.3">
      <c r="A6" s="38"/>
      <c r="B6" s="19" t="s">
        <v>24</v>
      </c>
      <c r="C6" s="58">
        <v>0</v>
      </c>
      <c r="D6" s="2"/>
      <c r="E6" s="14"/>
      <c r="F6" s="2"/>
      <c r="G6" s="2"/>
      <c r="H6" s="18"/>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row>
    <row r="7" spans="1:183" ht="18.75" x14ac:dyDescent="0.3">
      <c r="A7" s="38"/>
      <c r="B7" s="13"/>
      <c r="C7" s="2"/>
      <c r="D7" s="2"/>
      <c r="E7" s="14"/>
      <c r="F7" s="2"/>
      <c r="G7" s="130" t="s">
        <v>56</v>
      </c>
      <c r="H7" s="13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row>
    <row r="8" spans="1:183" x14ac:dyDescent="0.25">
      <c r="A8" s="38"/>
      <c r="B8" s="13"/>
      <c r="C8" s="2"/>
      <c r="D8" s="2"/>
      <c r="E8" s="14"/>
      <c r="F8" s="2"/>
      <c r="G8" s="30" t="s">
        <v>57</v>
      </c>
      <c r="H8" s="14"/>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row>
    <row r="9" spans="1:183" x14ac:dyDescent="0.25">
      <c r="A9" s="38"/>
      <c r="B9" s="13"/>
      <c r="C9" s="2"/>
      <c r="D9" s="2"/>
      <c r="E9" s="14"/>
      <c r="F9" s="2"/>
      <c r="G9" s="30" t="s">
        <v>58</v>
      </c>
      <c r="H9" s="14"/>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row>
    <row r="10" spans="1:183" x14ac:dyDescent="0.25">
      <c r="A10" s="38"/>
      <c r="B10" s="13"/>
      <c r="C10" s="2"/>
      <c r="D10" s="2"/>
      <c r="E10" s="14"/>
      <c r="F10" s="2"/>
      <c r="G10" s="30"/>
      <c r="H10" s="14"/>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row>
    <row r="11" spans="1:183" ht="15.75" thickBot="1" x14ac:dyDescent="0.3">
      <c r="A11" s="38"/>
      <c r="B11" s="13"/>
      <c r="C11" s="2"/>
      <c r="D11" s="2"/>
      <c r="E11" s="14"/>
      <c r="F11" s="2"/>
      <c r="G11" s="31" t="s">
        <v>59</v>
      </c>
      <c r="H11" s="43">
        <v>0</v>
      </c>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row>
    <row r="12" spans="1:183" x14ac:dyDescent="0.25">
      <c r="A12" s="38"/>
      <c r="B12" s="13"/>
      <c r="C12" s="2"/>
      <c r="D12" s="2"/>
      <c r="E12" s="14"/>
      <c r="F12" s="2"/>
      <c r="G12" s="2"/>
      <c r="H12" s="18"/>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row>
    <row r="13" spans="1:183" ht="18.75" x14ac:dyDescent="0.3">
      <c r="A13" s="38"/>
      <c r="B13" s="39" t="s">
        <v>22</v>
      </c>
      <c r="C13" s="40" t="s">
        <v>47</v>
      </c>
      <c r="D13" s="40" t="s">
        <v>48</v>
      </c>
      <c r="E13" s="41" t="s">
        <v>26</v>
      </c>
      <c r="F13" s="2"/>
      <c r="G13" s="129"/>
      <c r="H13" s="12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row>
    <row r="14" spans="1:183" x14ac:dyDescent="0.25">
      <c r="A14" s="38"/>
      <c r="B14" s="54" t="str">
        <f>Informatie!B3</f>
        <v>Prof. Mr. A. Anemaschool</v>
      </c>
      <c r="C14" s="57">
        <f>Informatie!K3</f>
        <v>349267</v>
      </c>
      <c r="D14" s="57">
        <f>Informatie!L3</f>
        <v>0</v>
      </c>
      <c r="E14" s="37">
        <f>SUM(C14*$C$5)+(D14*$C$6)</f>
        <v>0</v>
      </c>
      <c r="F14" s="2"/>
      <c r="G14" s="84"/>
      <c r="H14" s="84" t="s">
        <v>76</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row>
    <row r="15" spans="1:183" x14ac:dyDescent="0.25">
      <c r="A15" s="38"/>
      <c r="B15" s="54" t="str">
        <f>Informatie!B4</f>
        <v>Prof. Mr. A. Anemaschool</v>
      </c>
      <c r="C15" s="57">
        <f>Informatie!K4</f>
        <v>74303</v>
      </c>
      <c r="D15" s="57">
        <f>Informatie!L4</f>
        <v>48988</v>
      </c>
      <c r="E15" s="37">
        <f t="shared" ref="E15:E63" si="0">SUM(C15*$C$5)+(D15*$C$6)</f>
        <v>0</v>
      </c>
      <c r="F15" s="2"/>
      <c r="G15" s="120"/>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row>
    <row r="16" spans="1:183" x14ac:dyDescent="0.25">
      <c r="A16" s="38"/>
      <c r="B16" s="54" t="str">
        <f>Informatie!B5</f>
        <v>De Ark</v>
      </c>
      <c r="C16" s="57">
        <f>Informatie!K5</f>
        <v>33289</v>
      </c>
      <c r="D16" s="57">
        <f>Informatie!L5</f>
        <v>40081</v>
      </c>
      <c r="E16" s="37">
        <f t="shared" si="0"/>
        <v>0</v>
      </c>
      <c r="F16" s="2"/>
      <c r="G16" s="120"/>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row>
    <row r="17" spans="1:183" x14ac:dyDescent="0.25">
      <c r="A17" s="38"/>
      <c r="B17" s="54" t="str">
        <f>Informatie!B6</f>
        <v>Bavinckschool</v>
      </c>
      <c r="C17" s="57">
        <f>Informatie!K6</f>
        <v>168513</v>
      </c>
      <c r="D17" s="57">
        <f>Informatie!L6</f>
        <v>71761</v>
      </c>
      <c r="E17" s="37">
        <f t="shared" si="0"/>
        <v>0</v>
      </c>
      <c r="F17" s="2"/>
      <c r="G17" s="120"/>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row>
    <row r="18" spans="1:183" x14ac:dyDescent="0.25">
      <c r="A18" s="38"/>
      <c r="B18" s="54" t="str">
        <f>Informatie!B7</f>
        <v>CBS Comenius</v>
      </c>
      <c r="C18" s="57">
        <f>Informatie!K7</f>
        <v>41805</v>
      </c>
      <c r="D18" s="57">
        <f>Informatie!L7</f>
        <v>50259</v>
      </c>
      <c r="E18" s="37">
        <f t="shared" si="0"/>
        <v>0</v>
      </c>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row>
    <row r="19" spans="1:183" x14ac:dyDescent="0.25">
      <c r="A19" s="38"/>
      <c r="B19" s="54" t="str">
        <f>Informatie!B8</f>
        <v>Da Costaschool</v>
      </c>
      <c r="C19" s="57">
        <f>Informatie!K8</f>
        <v>113073</v>
      </c>
      <c r="D19" s="57">
        <f>Informatie!L8</f>
        <v>123061</v>
      </c>
      <c r="E19" s="37">
        <f t="shared" si="0"/>
        <v>0</v>
      </c>
      <c r="F19" s="2"/>
      <c r="G19" s="120"/>
      <c r="H19" s="121"/>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row>
    <row r="20" spans="1:183" x14ac:dyDescent="0.25">
      <c r="A20" s="38"/>
      <c r="B20" s="54" t="str">
        <f>Informatie!B9</f>
        <v>Ds. D.J. Karresschool</v>
      </c>
      <c r="C20" s="57">
        <f>Informatie!K9</f>
        <v>150974</v>
      </c>
      <c r="D20" s="57">
        <f>Informatie!L9</f>
        <v>171486</v>
      </c>
      <c r="E20" s="37">
        <f t="shared" si="0"/>
        <v>0</v>
      </c>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row>
    <row r="21" spans="1:183" ht="18.75" x14ac:dyDescent="0.3">
      <c r="A21" s="38"/>
      <c r="B21" s="54" t="str">
        <f>Informatie!B10</f>
        <v>Kindventrum Da Vinci-Ds. D.A. v.d. Boschschool</v>
      </c>
      <c r="C21" s="57">
        <f>Informatie!K10</f>
        <v>156875</v>
      </c>
      <c r="D21" s="57">
        <f>Informatie!L10</f>
        <v>211328</v>
      </c>
      <c r="E21" s="37">
        <f t="shared" si="0"/>
        <v>0</v>
      </c>
      <c r="F21" s="2"/>
      <c r="G21" s="129"/>
      <c r="H21" s="129"/>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row>
    <row r="22" spans="1:183" x14ac:dyDescent="0.25">
      <c r="A22" s="38"/>
      <c r="B22" s="54" t="str">
        <f>Informatie!B11</f>
        <v>CBS De Gantel</v>
      </c>
      <c r="C22" s="57">
        <f>Informatie!K11</f>
        <v>123574</v>
      </c>
      <c r="D22" s="57">
        <f>Informatie!L11</f>
        <v>33802</v>
      </c>
      <c r="E22" s="37">
        <f t="shared" si="0"/>
        <v>0</v>
      </c>
      <c r="F22" s="2"/>
      <c r="G22" s="120"/>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row>
    <row r="23" spans="1:183" x14ac:dyDescent="0.25">
      <c r="A23" s="38"/>
      <c r="B23" s="54" t="str">
        <f>Informatie!B12</f>
        <v>CBS De Gantel</v>
      </c>
      <c r="C23" s="57">
        <f>Informatie!K12</f>
        <v>594794</v>
      </c>
      <c r="D23" s="57">
        <f>Informatie!L12</f>
        <v>162846</v>
      </c>
      <c r="E23" s="37">
        <f t="shared" si="0"/>
        <v>0</v>
      </c>
      <c r="F23" s="2"/>
      <c r="G23" s="120"/>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row>
    <row r="24" spans="1:183" x14ac:dyDescent="0.25">
      <c r="A24" s="38"/>
      <c r="B24" s="54" t="str">
        <f>Informatie!B13</f>
        <v>CBS De Gantel</v>
      </c>
      <c r="C24" s="57">
        <f>Informatie!K13</f>
        <v>1318</v>
      </c>
      <c r="D24" s="57">
        <f>Informatie!L13</f>
        <v>2183</v>
      </c>
      <c r="E24" s="37">
        <f t="shared" si="0"/>
        <v>0</v>
      </c>
      <c r="F24" s="2"/>
      <c r="G24" s="120"/>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row>
    <row r="25" spans="1:183" x14ac:dyDescent="0.25">
      <c r="A25" s="38"/>
      <c r="B25" s="54" t="str">
        <f>Informatie!B14</f>
        <v>De Elout</v>
      </c>
      <c r="C25" s="57">
        <f>Informatie!K14</f>
        <v>126480</v>
      </c>
      <c r="D25" s="57">
        <f>Informatie!L14</f>
        <v>84212</v>
      </c>
      <c r="E25" s="37">
        <f t="shared" si="0"/>
        <v>0</v>
      </c>
      <c r="F25" s="2"/>
      <c r="G25" s="120"/>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row>
    <row r="26" spans="1:183" x14ac:dyDescent="0.25">
      <c r="A26" s="38"/>
      <c r="B26" s="54" t="str">
        <f>Informatie!B15</f>
        <v>O.G. Heldringschool</v>
      </c>
      <c r="C26" s="57">
        <f>Informatie!K15</f>
        <v>250155</v>
      </c>
      <c r="D26" s="57">
        <f>Informatie!L15</f>
        <v>138618</v>
      </c>
      <c r="E26" s="37">
        <f t="shared" si="0"/>
        <v>0</v>
      </c>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row>
    <row r="27" spans="1:183" x14ac:dyDescent="0.25">
      <c r="A27" s="38"/>
      <c r="B27" s="54" t="str">
        <f>Informatie!B16</f>
        <v>O.G. Heldringschool</v>
      </c>
      <c r="C27" s="57">
        <f>Informatie!K16</f>
        <v>14438</v>
      </c>
      <c r="D27" s="57">
        <f>Informatie!L16</f>
        <v>0</v>
      </c>
      <c r="E27" s="37">
        <f t="shared" si="0"/>
        <v>0</v>
      </c>
      <c r="F27" s="2"/>
      <c r="G27" s="120"/>
      <c r="H27" s="121"/>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row>
    <row r="28" spans="1:183" x14ac:dyDescent="0.25">
      <c r="A28" s="38"/>
      <c r="B28" s="54" t="str">
        <f>Informatie!B17</f>
        <v>O.G. Heldringschool</v>
      </c>
      <c r="C28" s="57">
        <f>Informatie!K17</f>
        <v>41692</v>
      </c>
      <c r="D28" s="57">
        <f>Informatie!L17</f>
        <v>0</v>
      </c>
      <c r="E28" s="37">
        <f t="shared" si="0"/>
        <v>0</v>
      </c>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row>
    <row r="29" spans="1:183" x14ac:dyDescent="0.25">
      <c r="A29" s="38"/>
      <c r="B29" s="54" t="str">
        <f>Informatie!B18</f>
        <v>Van Hoogstratenschool</v>
      </c>
      <c r="C29" s="57">
        <f>Informatie!K18</f>
        <v>70810</v>
      </c>
      <c r="D29" s="57">
        <f>Informatie!L18</f>
        <v>49340</v>
      </c>
      <c r="E29" s="37">
        <f t="shared" si="0"/>
        <v>0</v>
      </c>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row>
    <row r="30" spans="1:183" x14ac:dyDescent="0.25">
      <c r="A30" s="38"/>
      <c r="B30" s="54" t="str">
        <f>Informatie!B19</f>
        <v>Van Hoogstratenschool</v>
      </c>
      <c r="C30" s="57">
        <f>Informatie!K19</f>
        <v>4663</v>
      </c>
      <c r="D30" s="57">
        <f>Informatie!L19</f>
        <v>4403</v>
      </c>
      <c r="E30" s="37">
        <f t="shared" si="0"/>
        <v>0</v>
      </c>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row>
    <row r="31" spans="1:183" x14ac:dyDescent="0.25">
      <c r="A31" s="38"/>
      <c r="B31" s="54" t="str">
        <f>Informatie!B20</f>
        <v>De Horizon</v>
      </c>
      <c r="C31" s="57">
        <f>Informatie!K20</f>
        <v>125335</v>
      </c>
      <c r="D31" s="57">
        <f>Informatie!L20</f>
        <v>104754</v>
      </c>
      <c r="E31" s="37">
        <f t="shared" si="0"/>
        <v>0</v>
      </c>
      <c r="F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row>
    <row r="32" spans="1:183" x14ac:dyDescent="0.25">
      <c r="A32" s="38"/>
      <c r="B32" s="54" t="str">
        <f>Informatie!B21</f>
        <v>De Horizon</v>
      </c>
      <c r="C32" s="57">
        <f>Informatie!K21</f>
        <v>39792</v>
      </c>
      <c r="D32" s="57">
        <f>Informatie!L21</f>
        <v>50028</v>
      </c>
      <c r="E32" s="37">
        <f t="shared" ref="E32:E58" si="1">SUM(C32*$C$5)+(D32*$C$6)</f>
        <v>0</v>
      </c>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row>
    <row r="33" spans="1:183" x14ac:dyDescent="0.25">
      <c r="A33" s="38"/>
      <c r="B33" s="54" t="str">
        <f>Informatie!B22</f>
        <v>Prinses Ireneschool</v>
      </c>
      <c r="C33" s="57">
        <f>Informatie!K22</f>
        <v>45179</v>
      </c>
      <c r="D33" s="57">
        <f>Informatie!L22</f>
        <v>76613</v>
      </c>
      <c r="E33" s="37">
        <f t="shared" si="1"/>
        <v>0</v>
      </c>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row>
    <row r="34" spans="1:183" x14ac:dyDescent="0.25">
      <c r="A34" s="38"/>
      <c r="B34" s="54" t="str">
        <f>Informatie!B23</f>
        <v>Prinses Ireneschool</v>
      </c>
      <c r="C34" s="57">
        <f>Informatie!K23</f>
        <v>65790</v>
      </c>
      <c r="D34" s="57">
        <f>Informatie!L23</f>
        <v>122325</v>
      </c>
      <c r="E34" s="37">
        <f t="shared" si="1"/>
        <v>0</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row>
    <row r="35" spans="1:183" x14ac:dyDescent="0.25">
      <c r="A35" s="38"/>
      <c r="B35" s="54" t="str">
        <f>Informatie!B24</f>
        <v>Koetsveldschool</v>
      </c>
      <c r="C35" s="57">
        <f>Informatie!K24</f>
        <v>58375</v>
      </c>
      <c r="D35" s="57">
        <f>Informatie!L24</f>
        <v>115784</v>
      </c>
      <c r="E35" s="37">
        <f t="shared" si="1"/>
        <v>0</v>
      </c>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row>
    <row r="36" spans="1:183" x14ac:dyDescent="0.25">
      <c r="A36" s="38"/>
      <c r="B36" s="54" t="str">
        <f>Informatie!B25</f>
        <v>Koetsveldschool</v>
      </c>
      <c r="C36" s="57">
        <f>Informatie!K25</f>
        <v>27453</v>
      </c>
      <c r="D36" s="57">
        <f>Informatie!L25</f>
        <v>65378</v>
      </c>
      <c r="E36" s="37">
        <f t="shared" si="1"/>
        <v>0</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row>
    <row r="37" spans="1:183" x14ac:dyDescent="0.25">
      <c r="A37" s="38"/>
      <c r="B37" s="54" t="str">
        <f>Informatie!B26</f>
        <v>Kindcentrum Kosmos-Dr. J.A. Gerth van Wijkschool</v>
      </c>
      <c r="C37" s="57">
        <f>Informatie!K26</f>
        <v>193252</v>
      </c>
      <c r="D37" s="57">
        <f>Informatie!L26</f>
        <v>147213</v>
      </c>
      <c r="E37" s="37">
        <f t="shared" si="1"/>
        <v>0</v>
      </c>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row>
    <row r="38" spans="1:183" x14ac:dyDescent="0.25">
      <c r="A38" s="38"/>
      <c r="B38" s="54" t="str">
        <f>Informatie!B27</f>
        <v>Kindcentrum Kosmos-Dr. J.A. Gerth van Wijkschool</v>
      </c>
      <c r="C38" s="57">
        <f>Informatie!K27</f>
        <v>40167</v>
      </c>
      <c r="D38" s="57">
        <f>Informatie!L27</f>
        <v>42192</v>
      </c>
      <c r="E38" s="37">
        <f t="shared" si="1"/>
        <v>0</v>
      </c>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row>
    <row r="39" spans="1:183" x14ac:dyDescent="0.25">
      <c r="A39" s="38"/>
      <c r="B39" s="54" t="str">
        <f>Informatie!B28</f>
        <v>Paul Krugerschool</v>
      </c>
      <c r="C39" s="57">
        <f>Informatie!K28</f>
        <v>85813</v>
      </c>
      <c r="D39" s="57">
        <f>Informatie!L28</f>
        <v>98759</v>
      </c>
      <c r="E39" s="37">
        <f t="shared" si="1"/>
        <v>0</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row>
    <row r="40" spans="1:183" x14ac:dyDescent="0.25">
      <c r="A40" s="38"/>
      <c r="B40" s="54" t="str">
        <f>Informatie!B29</f>
        <v>Leyenburg</v>
      </c>
      <c r="C40" s="57">
        <f>Informatie!K29</f>
        <v>387053</v>
      </c>
      <c r="D40" s="57">
        <f>Informatie!L29</f>
        <v>0</v>
      </c>
      <c r="E40" s="37">
        <f t="shared" si="1"/>
        <v>0</v>
      </c>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row>
    <row r="41" spans="1:183" x14ac:dyDescent="0.25">
      <c r="A41" s="38"/>
      <c r="B41" s="54" t="str">
        <f>Informatie!B30</f>
        <v>Leyenburg</v>
      </c>
      <c r="C41" s="57">
        <f>Informatie!K30</f>
        <v>139905</v>
      </c>
      <c r="D41" s="57">
        <f>Informatie!L30</f>
        <v>152911</v>
      </c>
      <c r="E41" s="37">
        <f t="shared" si="1"/>
        <v>0</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row>
    <row r="42" spans="1:183" x14ac:dyDescent="0.25">
      <c r="A42" s="38"/>
      <c r="B42" s="54" t="str">
        <f>Informatie!B31</f>
        <v>De Meerpaal</v>
      </c>
      <c r="C42" s="57">
        <f>Informatie!K31</f>
        <v>85021</v>
      </c>
      <c r="D42" s="57">
        <f>Informatie!L31</f>
        <v>95366</v>
      </c>
      <c r="E42" s="37">
        <f t="shared" si="1"/>
        <v>0</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row>
    <row r="43" spans="1:183" x14ac:dyDescent="0.25">
      <c r="A43" s="38"/>
      <c r="B43" s="54" t="str">
        <f>Informatie!B32</f>
        <v>De Meerpaal</v>
      </c>
      <c r="C43" s="57">
        <f>Informatie!K32</f>
        <v>2262</v>
      </c>
      <c r="D43" s="57">
        <f>Informatie!L32</f>
        <v>0</v>
      </c>
      <c r="E43" s="37">
        <f t="shared" si="1"/>
        <v>0</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row>
    <row r="44" spans="1:183" x14ac:dyDescent="0.25">
      <c r="A44" s="38"/>
      <c r="B44" s="54" t="str">
        <f>Informatie!B33</f>
        <v>Het Mozaiek</v>
      </c>
      <c r="C44" s="57">
        <f>Informatie!K33</f>
        <v>41719</v>
      </c>
      <c r="D44" s="57">
        <f>Informatie!L33</f>
        <v>37343</v>
      </c>
      <c r="E44" s="37">
        <f t="shared" si="1"/>
        <v>0</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row>
    <row r="45" spans="1:183" x14ac:dyDescent="0.25">
      <c r="A45" s="38"/>
      <c r="B45" s="54" t="str">
        <f>Informatie!B34</f>
        <v>Het Mozaiek</v>
      </c>
      <c r="C45" s="57">
        <f>Informatie!K34</f>
        <v>25555</v>
      </c>
      <c r="D45" s="57">
        <f>Informatie!L34</f>
        <v>0</v>
      </c>
      <c r="E45" s="37">
        <f t="shared" si="1"/>
        <v>0</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row>
    <row r="46" spans="1:183" x14ac:dyDescent="0.25">
      <c r="A46" s="38"/>
      <c r="B46" s="54" t="str">
        <f>Informatie!B35</f>
        <v>Oranje Nassauschool</v>
      </c>
      <c r="C46" s="57">
        <f>Informatie!K35</f>
        <v>100429</v>
      </c>
      <c r="D46" s="57">
        <f>Informatie!L35</f>
        <v>110332</v>
      </c>
      <c r="E46" s="37">
        <f t="shared" si="1"/>
        <v>0</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row>
    <row r="47" spans="1:183" x14ac:dyDescent="0.25">
      <c r="A47" s="38"/>
      <c r="B47" s="54" t="str">
        <f>Informatie!B36</f>
        <v>Oranje Nassauschool</v>
      </c>
      <c r="C47" s="57">
        <f>Informatie!K36</f>
        <v>96135</v>
      </c>
      <c r="D47" s="57">
        <f>Informatie!L36</f>
        <v>84690</v>
      </c>
      <c r="E47" s="37">
        <f t="shared" si="1"/>
        <v>0</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row>
    <row r="48" spans="1:183" x14ac:dyDescent="0.25">
      <c r="A48" s="38"/>
      <c r="B48" s="54" t="str">
        <f>Informatie!B37</f>
        <v>Oranje Nassauschool</v>
      </c>
      <c r="C48" s="57">
        <f>Informatie!K37</f>
        <v>877</v>
      </c>
      <c r="D48" s="57">
        <f>Informatie!L37</f>
        <v>0</v>
      </c>
      <c r="E48" s="37">
        <f t="shared" si="1"/>
        <v>0</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row>
    <row r="49" spans="1:183" x14ac:dyDescent="0.25">
      <c r="A49" s="38"/>
      <c r="B49" s="54" t="str">
        <f>Informatie!B38</f>
        <v>Oranje Nassauschool</v>
      </c>
      <c r="C49" s="57">
        <f>Informatie!K38</f>
        <v>3758</v>
      </c>
      <c r="D49" s="57">
        <f>Informatie!L38</f>
        <v>5156</v>
      </c>
      <c r="E49" s="37">
        <f t="shared" si="1"/>
        <v>0</v>
      </c>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row>
    <row r="50" spans="1:183" x14ac:dyDescent="0.25">
      <c r="A50" s="38"/>
      <c r="B50" s="54" t="str">
        <f>Informatie!B39</f>
        <v>Kindcentrum O3-Jan van Nassau</v>
      </c>
      <c r="C50" s="57">
        <f>Informatie!K39</f>
        <v>69527</v>
      </c>
      <c r="D50" s="57">
        <f>Informatie!L39</f>
        <v>96294</v>
      </c>
      <c r="E50" s="37">
        <f t="shared" si="1"/>
        <v>0</v>
      </c>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row>
    <row r="51" spans="1:183" x14ac:dyDescent="0.25">
      <c r="A51" s="38"/>
      <c r="B51" s="54" t="str">
        <f>Informatie!B40</f>
        <v>Kindcentrum O3-Jan van Nassau</v>
      </c>
      <c r="C51" s="57">
        <f>Informatie!K40</f>
        <v>127671</v>
      </c>
      <c r="D51" s="57">
        <f>Informatie!L40</f>
        <v>163494</v>
      </c>
      <c r="E51" s="37">
        <f t="shared" si="1"/>
        <v>0</v>
      </c>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row>
    <row r="52" spans="1:183" x14ac:dyDescent="0.25">
      <c r="A52" s="38"/>
      <c r="B52" s="54" t="str">
        <f>Informatie!B41</f>
        <v>De Ontmoeting</v>
      </c>
      <c r="C52" s="57">
        <f>Informatie!K41</f>
        <v>127496</v>
      </c>
      <c r="D52" s="57">
        <f>Informatie!L41</f>
        <v>63254</v>
      </c>
      <c r="E52" s="37">
        <f t="shared" si="1"/>
        <v>0</v>
      </c>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row>
    <row r="53" spans="1:183" x14ac:dyDescent="0.25">
      <c r="A53" s="38"/>
      <c r="B53" s="54" t="str">
        <f>Informatie!B42</f>
        <v>De Ontmoeting</v>
      </c>
      <c r="C53" s="57">
        <f>Informatie!K42</f>
        <v>12096</v>
      </c>
      <c r="D53" s="57">
        <f>Informatie!L42</f>
        <v>14540</v>
      </c>
      <c r="E53" s="37">
        <f t="shared" si="1"/>
        <v>0</v>
      </c>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row>
    <row r="54" spans="1:183" x14ac:dyDescent="0.25">
      <c r="A54" s="38"/>
      <c r="B54" s="54" t="str">
        <f>Informatie!B43</f>
        <v>P. Oosterleeschool</v>
      </c>
      <c r="C54" s="57">
        <f>Informatie!K43</f>
        <v>149168</v>
      </c>
      <c r="D54" s="57">
        <f>Informatie!L43</f>
        <v>134187</v>
      </c>
      <c r="E54" s="37">
        <f t="shared" si="1"/>
        <v>0</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row>
    <row r="55" spans="1:183" x14ac:dyDescent="0.25">
      <c r="A55" s="38"/>
      <c r="B55" s="54" t="str">
        <f>Informatie!B44</f>
        <v>P. Oosterleeschool</v>
      </c>
      <c r="C55" s="57">
        <f>Informatie!K44</f>
        <v>33276</v>
      </c>
      <c r="D55" s="57">
        <f>Informatie!L44</f>
        <v>0</v>
      </c>
      <c r="E55" s="37">
        <f t="shared" si="1"/>
        <v>0</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row>
    <row r="56" spans="1:183" x14ac:dyDescent="0.25">
      <c r="A56" s="38"/>
      <c r="B56" s="54" t="str">
        <f>Informatie!B45</f>
        <v>P. Oosterleeschool</v>
      </c>
      <c r="C56" s="57">
        <f>Informatie!K45</f>
        <v>4174</v>
      </c>
      <c r="D56" s="57">
        <f>Informatie!L45</f>
        <v>5114</v>
      </c>
      <c r="E56" s="37">
        <f t="shared" si="1"/>
        <v>0</v>
      </c>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row>
    <row r="57" spans="1:183" x14ac:dyDescent="0.25">
      <c r="A57" s="38"/>
      <c r="B57" s="54" t="str">
        <f>Informatie!B46</f>
        <v>Oranjeschool</v>
      </c>
      <c r="C57" s="57">
        <f>Informatie!K46</f>
        <v>182145</v>
      </c>
      <c r="D57" s="57">
        <f>Informatie!L46</f>
        <v>276133</v>
      </c>
      <c r="E57" s="37">
        <f t="shared" si="1"/>
        <v>0</v>
      </c>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row>
    <row r="58" spans="1:183" x14ac:dyDescent="0.25">
      <c r="A58" s="38"/>
      <c r="B58" s="54" t="str">
        <f>Informatie!B47</f>
        <v>Oranjeschool</v>
      </c>
      <c r="C58" s="57">
        <f>Informatie!K47</f>
        <v>5892</v>
      </c>
      <c r="D58" s="57">
        <f>Informatie!L47</f>
        <v>16505</v>
      </c>
      <c r="E58" s="37">
        <f t="shared" si="1"/>
        <v>0</v>
      </c>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row>
    <row r="59" spans="1:183" x14ac:dyDescent="0.25">
      <c r="A59" s="38"/>
      <c r="B59" s="54" t="str">
        <f>Informatie!B48</f>
        <v>De Poort</v>
      </c>
      <c r="C59" s="57">
        <f>Informatie!K48</f>
        <v>112616</v>
      </c>
      <c r="D59" s="57">
        <f>Informatie!L48</f>
        <v>138154</v>
      </c>
      <c r="E59" s="37">
        <f t="shared" ref="E59:E62" si="2">SUM(C59*$C$5)+(D59*$C$6)</f>
        <v>0</v>
      </c>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row>
    <row r="60" spans="1:183" x14ac:dyDescent="0.25">
      <c r="A60" s="38"/>
      <c r="B60" s="54" t="str">
        <f>Informatie!B49</f>
        <v>De Poort</v>
      </c>
      <c r="C60" s="57">
        <f>Informatie!K49</f>
        <v>6344</v>
      </c>
      <c r="D60" s="57">
        <f>Informatie!L49</f>
        <v>0</v>
      </c>
      <c r="E60" s="37">
        <f t="shared" si="2"/>
        <v>0</v>
      </c>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row>
    <row r="61" spans="1:183" x14ac:dyDescent="0.25">
      <c r="A61" s="38"/>
      <c r="B61" s="54" t="str">
        <f>Informatie!B50</f>
        <v>De Poort</v>
      </c>
      <c r="C61" s="57">
        <f>Informatie!K50</f>
        <v>38146</v>
      </c>
      <c r="D61" s="57">
        <f>Informatie!L50</f>
        <v>0</v>
      </c>
      <c r="E61" s="37">
        <f t="shared" si="2"/>
        <v>0</v>
      </c>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row>
    <row r="62" spans="1:183" x14ac:dyDescent="0.25">
      <c r="A62" s="38"/>
      <c r="B62" s="54" t="str">
        <f>Informatie!B51</f>
        <v>De Poort</v>
      </c>
      <c r="C62" s="57">
        <f>Informatie!K51</f>
        <v>62549</v>
      </c>
      <c r="D62" s="57">
        <f>Informatie!L51</f>
        <v>0</v>
      </c>
      <c r="E62" s="37">
        <f t="shared" si="2"/>
        <v>0</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row>
    <row r="63" spans="1:183" x14ac:dyDescent="0.25">
      <c r="A63" s="38"/>
      <c r="B63" s="54" t="str">
        <f>Informatie!B52</f>
        <v>De Poort</v>
      </c>
      <c r="C63" s="57">
        <f>Informatie!K52</f>
        <v>1189</v>
      </c>
      <c r="D63" s="57">
        <f>Informatie!L52</f>
        <v>4140</v>
      </c>
      <c r="E63" s="62">
        <f t="shared" si="0"/>
        <v>0</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row>
    <row r="64" spans="1:183" x14ac:dyDescent="0.25">
      <c r="A64" s="38"/>
      <c r="B64" s="54" t="str">
        <f>Informatie!B53</f>
        <v>Prinsehaghe</v>
      </c>
      <c r="C64" s="57">
        <f>Informatie!K53</f>
        <v>129672</v>
      </c>
      <c r="D64" s="57">
        <f>Informatie!L53</f>
        <v>109698</v>
      </c>
      <c r="E64" s="62">
        <f t="shared" ref="E64:E79" si="3">SUM(C64*$C$5)+(D64*$C$6)</f>
        <v>0</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row>
    <row r="65" spans="1:183" x14ac:dyDescent="0.25">
      <c r="A65" s="38"/>
      <c r="B65" s="54" t="str">
        <f>Informatie!B54</f>
        <v>Prinsehaghe</v>
      </c>
      <c r="C65" s="57">
        <f>Informatie!K54</f>
        <v>719</v>
      </c>
      <c r="D65" s="57">
        <f>Informatie!L54</f>
        <v>0</v>
      </c>
      <c r="E65" s="62">
        <f t="shared" si="3"/>
        <v>0</v>
      </c>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row>
    <row r="66" spans="1:183" x14ac:dyDescent="0.25">
      <c r="A66" s="38"/>
      <c r="B66" s="54" t="str">
        <f>Informatie!B55</f>
        <v>Prinsehaghe</v>
      </c>
      <c r="C66" s="57">
        <f>Informatie!K55</f>
        <v>65329</v>
      </c>
      <c r="D66" s="57">
        <f>Informatie!L55</f>
        <v>0</v>
      </c>
      <c r="E66" s="62">
        <f t="shared" si="3"/>
        <v>0</v>
      </c>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row>
    <row r="67" spans="1:183" x14ac:dyDescent="0.25">
      <c r="A67" s="38"/>
      <c r="B67" s="54" t="str">
        <f>Informatie!B56</f>
        <v>Prinsehaghe</v>
      </c>
      <c r="C67" s="57">
        <f>Informatie!K56</f>
        <v>1009</v>
      </c>
      <c r="D67" s="57">
        <f>Informatie!L56</f>
        <v>2268</v>
      </c>
      <c r="E67" s="62">
        <f t="shared" si="3"/>
        <v>0</v>
      </c>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row>
    <row r="68" spans="1:183" x14ac:dyDescent="0.25">
      <c r="A68" s="38"/>
      <c r="B68" s="54" t="str">
        <f>Informatie!B57</f>
        <v>Rehobothschool</v>
      </c>
      <c r="C68" s="57">
        <f>Informatie!K57</f>
        <v>109986</v>
      </c>
      <c r="D68" s="57">
        <f>Informatie!L57</f>
        <v>109545</v>
      </c>
      <c r="E68" s="62">
        <f t="shared" si="3"/>
        <v>0</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row>
    <row r="69" spans="1:183" x14ac:dyDescent="0.25">
      <c r="A69" s="38"/>
      <c r="B69" s="54" t="str">
        <f>Informatie!B58</f>
        <v>Rehobothschool</v>
      </c>
      <c r="C69" s="57">
        <f>Informatie!K58</f>
        <v>8946</v>
      </c>
      <c r="D69" s="57">
        <f>Informatie!L58</f>
        <v>17154</v>
      </c>
      <c r="E69" s="62">
        <f t="shared" si="3"/>
        <v>0</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row>
    <row r="70" spans="1:183" x14ac:dyDescent="0.25">
      <c r="A70" s="38"/>
      <c r="B70" s="54" t="str">
        <f>Informatie!B59</f>
        <v>Meester Schabergschool</v>
      </c>
      <c r="C70" s="57">
        <f>Informatie!K59</f>
        <v>146998</v>
      </c>
      <c r="D70" s="57">
        <f>Informatie!L59</f>
        <v>64812</v>
      </c>
      <c r="E70" s="62">
        <f t="shared" si="3"/>
        <v>0</v>
      </c>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row>
    <row r="71" spans="1:183" x14ac:dyDescent="0.25">
      <c r="A71" s="38"/>
      <c r="B71" s="54" t="str">
        <f>Informatie!B60</f>
        <v>De Spiegel</v>
      </c>
      <c r="C71" s="57">
        <f>Informatie!K60</f>
        <v>106904</v>
      </c>
      <c r="D71" s="57">
        <f>Informatie!L60</f>
        <v>91737</v>
      </c>
      <c r="E71" s="62">
        <f t="shared" si="3"/>
        <v>0</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row>
    <row r="72" spans="1:183" x14ac:dyDescent="0.25">
      <c r="A72" s="38"/>
      <c r="B72" s="54" t="str">
        <f>Informatie!B61</f>
        <v>De Spiegel</v>
      </c>
      <c r="C72" s="57">
        <f>Informatie!K61</f>
        <v>15540</v>
      </c>
      <c r="D72" s="57">
        <f>Informatie!L61</f>
        <v>31207</v>
      </c>
      <c r="E72" s="62">
        <f t="shared" si="3"/>
        <v>0</v>
      </c>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row>
    <row r="73" spans="1:183" x14ac:dyDescent="0.25">
      <c r="A73" s="38"/>
      <c r="B73" s="54" t="str">
        <f>Informatie!B62</f>
        <v>De Springplank</v>
      </c>
      <c r="C73" s="57">
        <f>Informatie!K62</f>
        <v>128233</v>
      </c>
      <c r="D73" s="57">
        <f>Informatie!L62</f>
        <v>42527</v>
      </c>
      <c r="E73" s="62">
        <f t="shared" si="3"/>
        <v>0</v>
      </c>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row>
    <row r="74" spans="1:183" x14ac:dyDescent="0.25">
      <c r="A74" s="38"/>
      <c r="B74" s="54" t="str">
        <f>Informatie!B63</f>
        <v>De Springplank</v>
      </c>
      <c r="C74" s="57">
        <f>Informatie!K63</f>
        <v>12241</v>
      </c>
      <c r="D74" s="57">
        <f>Informatie!L63</f>
        <v>0</v>
      </c>
      <c r="E74" s="62">
        <f t="shared" si="3"/>
        <v>0</v>
      </c>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row>
    <row r="75" spans="1:183" x14ac:dyDescent="0.25">
      <c r="A75" s="38"/>
      <c r="B75" s="54" t="str">
        <f>Informatie!B64</f>
        <v>Kindcentrum Vroondaal</v>
      </c>
      <c r="C75" s="57">
        <f>Informatie!K64</f>
        <v>143878</v>
      </c>
      <c r="D75" s="57">
        <f>Informatie!L64</f>
        <v>176133</v>
      </c>
      <c r="E75" s="62">
        <f t="shared" si="3"/>
        <v>0</v>
      </c>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row>
    <row r="76" spans="1:183" x14ac:dyDescent="0.25">
      <c r="A76" s="38"/>
      <c r="B76" s="54" t="str">
        <f>Informatie!B65</f>
        <v>Kindcentrum Vroondaal</v>
      </c>
      <c r="C76" s="57">
        <f>Informatie!K65</f>
        <v>23564</v>
      </c>
      <c r="D76" s="57">
        <f>Informatie!L65</f>
        <v>18840</v>
      </c>
      <c r="E76" s="62">
        <f t="shared" si="3"/>
        <v>0</v>
      </c>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row>
    <row r="77" spans="1:183" x14ac:dyDescent="0.25">
      <c r="A77" s="38"/>
      <c r="B77" s="54" t="str">
        <f>Informatie!B66</f>
        <v>De Vuurtoren</v>
      </c>
      <c r="C77" s="57">
        <f>Informatie!K66</f>
        <v>103762</v>
      </c>
      <c r="D77" s="57">
        <f>Informatie!L66</f>
        <v>186577</v>
      </c>
      <c r="E77" s="62">
        <f t="shared" si="3"/>
        <v>0</v>
      </c>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row>
    <row r="78" spans="1:183" x14ac:dyDescent="0.25">
      <c r="A78" s="38"/>
      <c r="B78" s="54" t="str">
        <f>Informatie!B67</f>
        <v>Ds. W.E. den Hertogschool</v>
      </c>
      <c r="C78" s="57">
        <f>Informatie!K67</f>
        <v>183883</v>
      </c>
      <c r="D78" s="57">
        <f>Informatie!L67</f>
        <v>163389</v>
      </c>
      <c r="E78" s="62">
        <f t="shared" si="3"/>
        <v>0</v>
      </c>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row>
    <row r="79" spans="1:183" x14ac:dyDescent="0.25">
      <c r="A79" s="38"/>
      <c r="B79" s="54" t="str">
        <f>Informatie!B68</f>
        <v>Ds. W.E. den Hertogschool</v>
      </c>
      <c r="C79" s="57">
        <f>Informatie!K68</f>
        <v>186183</v>
      </c>
      <c r="D79" s="57">
        <f>Informatie!L68</f>
        <v>86254</v>
      </c>
      <c r="E79" s="62">
        <f t="shared" si="3"/>
        <v>0</v>
      </c>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row>
    <row r="80" spans="1:183" x14ac:dyDescent="0.25">
      <c r="A80" s="38"/>
      <c r="B80" s="54" t="str">
        <f>Informatie!B69</f>
        <v>De Waterlelie</v>
      </c>
      <c r="C80" s="57">
        <f>Informatie!K69</f>
        <v>280306</v>
      </c>
      <c r="D80" s="57">
        <f>Informatie!L69</f>
        <v>0</v>
      </c>
      <c r="E80" s="62">
        <f t="shared" ref="E80:E90" si="4">SUM(C80*$C$5)+(D80*$C$6)</f>
        <v>0</v>
      </c>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row>
    <row r="81" spans="1:198" x14ac:dyDescent="0.25">
      <c r="A81" s="38"/>
      <c r="B81" s="54" t="str">
        <f>Informatie!B70</f>
        <v>De Waterlelie</v>
      </c>
      <c r="C81" s="57">
        <f>Informatie!K70</f>
        <v>57483</v>
      </c>
      <c r="D81" s="57">
        <f>Informatie!L70</f>
        <v>128478</v>
      </c>
      <c r="E81" s="62">
        <f t="shared" si="4"/>
        <v>0</v>
      </c>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row>
    <row r="82" spans="1:198" x14ac:dyDescent="0.25">
      <c r="A82" s="38"/>
      <c r="B82" s="54" t="str">
        <f>Informatie!B71</f>
        <v>De Waterlelie</v>
      </c>
      <c r="C82" s="57">
        <f>Informatie!K71</f>
        <v>1770</v>
      </c>
      <c r="D82" s="57">
        <f>Informatie!L71</f>
        <v>0</v>
      </c>
      <c r="E82" s="62">
        <f t="shared" si="4"/>
        <v>0</v>
      </c>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row>
    <row r="83" spans="1:198" x14ac:dyDescent="0.25">
      <c r="A83" s="38"/>
      <c r="B83" s="54" t="str">
        <f>Informatie!B72</f>
        <v>De Waterlelie</v>
      </c>
      <c r="C83" s="57">
        <f>Informatie!K72</f>
        <v>64661</v>
      </c>
      <c r="D83" s="57">
        <f>Informatie!L72</f>
        <v>0</v>
      </c>
      <c r="E83" s="62">
        <f t="shared" si="4"/>
        <v>0</v>
      </c>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row>
    <row r="84" spans="1:198" x14ac:dyDescent="0.25">
      <c r="A84" s="38"/>
      <c r="B84" s="54" t="str">
        <f>Informatie!B73</f>
        <v>KC Wondersteboven-Dr. M.M. den Hertogschool</v>
      </c>
      <c r="C84" s="57">
        <f>Informatie!K73</f>
        <v>125336</v>
      </c>
      <c r="D84" s="57">
        <f>Informatie!L73</f>
        <v>132747</v>
      </c>
      <c r="E84" s="62">
        <f t="shared" si="4"/>
        <v>0</v>
      </c>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row>
    <row r="85" spans="1:198" x14ac:dyDescent="0.25">
      <c r="A85" s="38"/>
      <c r="B85" s="54" t="str">
        <f>Informatie!B74</f>
        <v xml:space="preserve">de Vliermeent </v>
      </c>
      <c r="C85" s="57">
        <f>Informatie!K74</f>
        <v>266388</v>
      </c>
      <c r="D85" s="57">
        <f>Informatie!L74</f>
        <v>59322.666666666664</v>
      </c>
      <c r="E85" s="62">
        <f t="shared" si="4"/>
        <v>0</v>
      </c>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row>
    <row r="86" spans="1:198" x14ac:dyDescent="0.25">
      <c r="A86" s="38"/>
      <c r="B86" s="54" t="str">
        <f>Informatie!B75</f>
        <v xml:space="preserve">de Vliermeent </v>
      </c>
      <c r="C86" s="57">
        <f>Informatie!K75</f>
        <v>169208</v>
      </c>
      <c r="D86" s="57">
        <f>Informatie!L75</f>
        <v>45512</v>
      </c>
      <c r="E86" s="62">
        <f t="shared" si="4"/>
        <v>0</v>
      </c>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row>
    <row r="87" spans="1:198" x14ac:dyDescent="0.25">
      <c r="A87" s="38"/>
      <c r="B87" s="54" t="str">
        <f>Informatie!B76</f>
        <v>Waalse</v>
      </c>
      <c r="C87" s="57">
        <f>Informatie!K76</f>
        <v>90755</v>
      </c>
      <c r="D87" s="57">
        <f>Informatie!L76</f>
        <v>86640</v>
      </c>
      <c r="E87" s="62">
        <f t="shared" si="4"/>
        <v>0</v>
      </c>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row>
    <row r="88" spans="1:198" x14ac:dyDescent="0.25">
      <c r="A88" s="38"/>
      <c r="B88" s="54" t="str">
        <f>Informatie!B77</f>
        <v>Comenius (dep. Groepen 6 t/m 8)</v>
      </c>
      <c r="C88" s="57">
        <f>Informatie!K77</f>
        <v>49292</v>
      </c>
      <c r="D88" s="57">
        <f>Informatie!L77</f>
        <v>29686</v>
      </c>
      <c r="E88" s="62">
        <f t="shared" si="4"/>
        <v>0</v>
      </c>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row>
    <row r="89" spans="1:198" x14ac:dyDescent="0.25">
      <c r="A89" s="38"/>
      <c r="B89" s="54" t="str">
        <f>Informatie!B78</f>
        <v>Bestuurskantoor</v>
      </c>
      <c r="C89" s="57">
        <f>Informatie!K78</f>
        <v>15366</v>
      </c>
      <c r="D89" s="57">
        <f>Informatie!L78</f>
        <v>9715</v>
      </c>
      <c r="E89" s="62">
        <f t="shared" si="4"/>
        <v>0</v>
      </c>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row>
    <row r="90" spans="1:198" x14ac:dyDescent="0.25">
      <c r="A90" s="38"/>
      <c r="B90" s="54" t="str">
        <f>Informatie!B79</f>
        <v>Bestuurskantoor</v>
      </c>
      <c r="C90" s="57">
        <f>Informatie!K79</f>
        <v>7829</v>
      </c>
      <c r="D90" s="57">
        <f>Informatie!L79</f>
        <v>7467</v>
      </c>
      <c r="E90" s="62">
        <f t="shared" si="4"/>
        <v>0</v>
      </c>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row>
    <row r="91" spans="1:198" x14ac:dyDescent="0.25">
      <c r="A91" s="38"/>
      <c r="B91" s="54" t="str">
        <f>Informatie!B80</f>
        <v>De Ark</v>
      </c>
      <c r="C91" s="57">
        <f>Informatie!K80</f>
        <v>144366</v>
      </c>
      <c r="D91" s="57">
        <f>Informatie!L80</f>
        <v>130202</v>
      </c>
      <c r="E91" s="62">
        <f t="shared" ref="E91:E92" si="5">SUM(C91*$C$5)+(D91*$C$6)</f>
        <v>0</v>
      </c>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row>
    <row r="92" spans="1:198" x14ac:dyDescent="0.25">
      <c r="A92" s="38"/>
      <c r="B92" s="54" t="str">
        <f>Informatie!B81</f>
        <v xml:space="preserve">De Lelie (dep. van De Waterlelie) </v>
      </c>
      <c r="C92" s="57">
        <f>Informatie!K81</f>
        <v>77232</v>
      </c>
      <c r="D92" s="57">
        <f>Informatie!L81</f>
        <v>0</v>
      </c>
      <c r="E92" s="62">
        <f t="shared" si="5"/>
        <v>0</v>
      </c>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row>
    <row r="93" spans="1:198" ht="15.75" x14ac:dyDescent="0.25">
      <c r="A93" s="63"/>
      <c r="B93" s="64" t="s">
        <v>29</v>
      </c>
      <c r="C93" s="65">
        <f>SUM(C14:C92)</f>
        <v>7529021</v>
      </c>
      <c r="D93" s="65">
        <f>SUM(D14:D92)</f>
        <v>5142937.666666667</v>
      </c>
      <c r="E93" s="66">
        <f>SUM(E14:E92)</f>
        <v>0</v>
      </c>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row>
    <row r="94" spans="1:198"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row>
    <row r="95" spans="1:198"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row>
    <row r="96" spans="1:198"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row>
    <row r="97" spans="2:198"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row>
    <row r="98" spans="2:198"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row>
    <row r="99" spans="2:198"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row>
    <row r="100" spans="2:198"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row>
    <row r="101" spans="2:198"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row>
    <row r="102" spans="2:198"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row>
    <row r="103" spans="2:198"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row>
    <row r="104" spans="2:198"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row>
    <row r="105" spans="2:198"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row>
    <row r="106" spans="2:198"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row>
    <row r="107" spans="2:198"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row>
    <row r="108" spans="2:198"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row>
    <row r="109" spans="2:198"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row>
    <row r="110" spans="2:198"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row>
    <row r="111" spans="2:198"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row>
    <row r="112" spans="2:198"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row>
    <row r="113" spans="2:198"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row>
    <row r="114" spans="2:198"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row>
    <row r="115" spans="2:198"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row>
    <row r="116" spans="2:198"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row>
    <row r="117" spans="2:198"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row>
    <row r="118" spans="2:198"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row>
    <row r="119" spans="2:198"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row>
    <row r="120" spans="2:198"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row>
    <row r="121" spans="2:198"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row>
    <row r="122" spans="2:198"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row>
    <row r="123" spans="2:198"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row>
    <row r="124" spans="2:198"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row>
    <row r="125" spans="2:198"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row>
    <row r="126" spans="2:198"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row>
    <row r="127" spans="2:198"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row>
    <row r="128" spans="2:198"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row>
    <row r="129" spans="2:198"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row>
    <row r="130" spans="2:198"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row>
    <row r="131" spans="2:198"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row>
    <row r="132" spans="2:198"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row>
    <row r="133" spans="2:198"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row>
    <row r="134" spans="2:198" x14ac:dyDescent="0.2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row>
    <row r="135" spans="2:198" x14ac:dyDescent="0.2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row>
    <row r="136" spans="2:198" x14ac:dyDescent="0.2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row>
    <row r="137" spans="2:198" x14ac:dyDescent="0.25">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row>
    <row r="138" spans="2:198" x14ac:dyDescent="0.25">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row>
    <row r="139" spans="2:198" x14ac:dyDescent="0.25">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row>
    <row r="140" spans="2:198" x14ac:dyDescent="0.25">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row>
    <row r="141" spans="2:198" x14ac:dyDescent="0.25">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row>
    <row r="142" spans="2:198" x14ac:dyDescent="0.25">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row>
    <row r="143" spans="2:198" x14ac:dyDescent="0.25">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row>
    <row r="144" spans="2:198" x14ac:dyDescent="0.25">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row>
    <row r="145" spans="2:198" x14ac:dyDescent="0.25">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row>
    <row r="146" spans="2:198" x14ac:dyDescent="0.25">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row>
    <row r="147" spans="2:198" x14ac:dyDescent="0.25">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row>
    <row r="148" spans="2:198" x14ac:dyDescent="0.25">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row>
    <row r="149" spans="2:198" x14ac:dyDescent="0.25">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row>
    <row r="150" spans="2:198" x14ac:dyDescent="0.25">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row>
    <row r="151" spans="2:198" x14ac:dyDescent="0.2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row>
    <row r="152" spans="2:198" x14ac:dyDescent="0.2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row>
    <row r="153" spans="2:198" x14ac:dyDescent="0.2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row>
    <row r="154" spans="2:198" x14ac:dyDescent="0.2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row>
    <row r="155" spans="2:198" x14ac:dyDescent="0.25">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row>
    <row r="156" spans="2:198" x14ac:dyDescent="0.25">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row>
    <row r="157" spans="2:198" x14ac:dyDescent="0.25">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row>
    <row r="158" spans="2:198" x14ac:dyDescent="0.25">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row>
    <row r="159" spans="2:198" x14ac:dyDescent="0.25">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row>
    <row r="160" spans="2:198" x14ac:dyDescent="0.25">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row>
    <row r="161" spans="2:198" x14ac:dyDescent="0.25">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row>
    <row r="162" spans="2:198" x14ac:dyDescent="0.25">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row>
    <row r="163" spans="2:198" x14ac:dyDescent="0.25">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row>
    <row r="164" spans="2:198" x14ac:dyDescent="0.25">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row>
    <row r="165" spans="2:198" x14ac:dyDescent="0.25">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row>
    <row r="166" spans="2:198" x14ac:dyDescent="0.25">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row>
    <row r="167" spans="2:198" x14ac:dyDescent="0.25">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row>
    <row r="168" spans="2:198" x14ac:dyDescent="0.25">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row>
    <row r="169" spans="2:198" x14ac:dyDescent="0.25">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row>
    <row r="170" spans="2:198" x14ac:dyDescent="0.25">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row>
    <row r="171" spans="2:198" x14ac:dyDescent="0.25">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row>
    <row r="172" spans="2:198" x14ac:dyDescent="0.25">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row>
    <row r="173" spans="2:198" x14ac:dyDescent="0.25">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row>
    <row r="174" spans="2:198" x14ac:dyDescent="0.25">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row>
    <row r="175" spans="2:198" x14ac:dyDescent="0.25">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row>
    <row r="176" spans="2:198" x14ac:dyDescent="0.25">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row>
    <row r="177" spans="2:198" x14ac:dyDescent="0.25">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row>
    <row r="178" spans="2:198" x14ac:dyDescent="0.25">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row>
    <row r="179" spans="2:198" x14ac:dyDescent="0.25">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row>
    <row r="180" spans="2:198" x14ac:dyDescent="0.25">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row>
    <row r="181" spans="2:198" x14ac:dyDescent="0.25">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row>
    <row r="182" spans="2:198" x14ac:dyDescent="0.25">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row>
    <row r="183" spans="2:198" x14ac:dyDescent="0.25">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row>
    <row r="184" spans="2:198" x14ac:dyDescent="0.25">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row>
    <row r="185" spans="2:198" x14ac:dyDescent="0.25">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row>
    <row r="186" spans="2:198" x14ac:dyDescent="0.25">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row>
    <row r="187" spans="2:198" x14ac:dyDescent="0.25">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row>
    <row r="188" spans="2:198" x14ac:dyDescent="0.25">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row>
    <row r="189" spans="2:198" x14ac:dyDescent="0.25">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row>
    <row r="190" spans="2:198" x14ac:dyDescent="0.25">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row>
    <row r="191" spans="2:198" x14ac:dyDescent="0.25">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row>
    <row r="192" spans="2:198" x14ac:dyDescent="0.25">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row>
    <row r="193" spans="2:198" x14ac:dyDescent="0.25">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row>
    <row r="194" spans="2:198" x14ac:dyDescent="0.25">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row>
    <row r="195" spans="2:198" x14ac:dyDescent="0.25">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row>
    <row r="196" spans="2:198" x14ac:dyDescent="0.25">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row>
    <row r="197" spans="2:198" x14ac:dyDescent="0.25">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row>
    <row r="198" spans="2:198" x14ac:dyDescent="0.25">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row>
    <row r="199" spans="2:198" x14ac:dyDescent="0.25">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row>
    <row r="200" spans="2:198" x14ac:dyDescent="0.25">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row>
    <row r="201" spans="2:198" x14ac:dyDescent="0.25">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row>
    <row r="202" spans="2:198" x14ac:dyDescent="0.25">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row>
    <row r="203" spans="2:198" x14ac:dyDescent="0.25">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row>
    <row r="204" spans="2:198" x14ac:dyDescent="0.2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row>
    <row r="205" spans="2:198" x14ac:dyDescent="0.25">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row>
    <row r="206" spans="2:198" x14ac:dyDescent="0.25">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row>
    <row r="207" spans="2:198" x14ac:dyDescent="0.25">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row>
    <row r="208" spans="2:198" x14ac:dyDescent="0.25">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row>
    <row r="209" spans="2:198" x14ac:dyDescent="0.25">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row>
    <row r="210" spans="2:198" x14ac:dyDescent="0.25">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row>
    <row r="211" spans="2:198" x14ac:dyDescent="0.25">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row>
    <row r="212" spans="2:198" x14ac:dyDescent="0.25">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row>
    <row r="213" spans="2:198" x14ac:dyDescent="0.25">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row>
    <row r="214" spans="2:198" x14ac:dyDescent="0.25">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row>
    <row r="215" spans="2:198" x14ac:dyDescent="0.25">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row>
    <row r="216" spans="2:198" x14ac:dyDescent="0.25">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row>
    <row r="217" spans="2:198" x14ac:dyDescent="0.25">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row>
    <row r="218" spans="2:198" x14ac:dyDescent="0.25">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row>
    <row r="219" spans="2:198" x14ac:dyDescent="0.25">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row>
    <row r="220" spans="2:198" x14ac:dyDescent="0.25">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row>
    <row r="221" spans="2:198" x14ac:dyDescent="0.25">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row>
    <row r="222" spans="2:198" x14ac:dyDescent="0.25">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row>
    <row r="223" spans="2:198" x14ac:dyDescent="0.25">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row>
    <row r="224" spans="2:198" x14ac:dyDescent="0.25">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row>
    <row r="225" spans="2:198" x14ac:dyDescent="0.25">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row>
    <row r="226" spans="2:198" x14ac:dyDescent="0.25">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row>
    <row r="227" spans="2:198" x14ac:dyDescent="0.25">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row>
    <row r="228" spans="2:198" x14ac:dyDescent="0.25">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row>
    <row r="229" spans="2:198" x14ac:dyDescent="0.25">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row>
    <row r="230" spans="2:198" x14ac:dyDescent="0.25">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row>
    <row r="231" spans="2:198" x14ac:dyDescent="0.25">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row>
    <row r="232" spans="2:198" x14ac:dyDescent="0.25">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row>
    <row r="233" spans="2:198" x14ac:dyDescent="0.25">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row>
    <row r="234" spans="2:198" x14ac:dyDescent="0.25">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row>
    <row r="235" spans="2:198" x14ac:dyDescent="0.25">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row>
    <row r="236" spans="2:198" x14ac:dyDescent="0.25">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row>
    <row r="237" spans="2:198" x14ac:dyDescent="0.25">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row>
    <row r="238" spans="2:198" x14ac:dyDescent="0.25">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row>
    <row r="239" spans="2:198" x14ac:dyDescent="0.25">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row>
    <row r="240" spans="2:198" x14ac:dyDescent="0.25">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row>
    <row r="241" spans="2:198" x14ac:dyDescent="0.25">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row>
    <row r="242" spans="2:198" x14ac:dyDescent="0.25">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row>
    <row r="243" spans="2:198" x14ac:dyDescent="0.25">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row>
    <row r="244" spans="2:198" x14ac:dyDescent="0.25">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row>
    <row r="245" spans="2:198" x14ac:dyDescent="0.25">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row>
    <row r="246" spans="2:198" x14ac:dyDescent="0.25">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row>
    <row r="247" spans="2:198" x14ac:dyDescent="0.25">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row>
    <row r="248" spans="2:198" x14ac:dyDescent="0.25">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row>
    <row r="249" spans="2:198" x14ac:dyDescent="0.25">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row>
    <row r="250" spans="2:198" x14ac:dyDescent="0.25">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row>
    <row r="251" spans="2:198" x14ac:dyDescent="0.25">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row>
    <row r="252" spans="2:198" x14ac:dyDescent="0.25">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row>
    <row r="253" spans="2:198" x14ac:dyDescent="0.25">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row>
    <row r="254" spans="2:198" x14ac:dyDescent="0.25">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row>
    <row r="255" spans="2:198" x14ac:dyDescent="0.25">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row>
    <row r="256" spans="2:198" x14ac:dyDescent="0.25">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row>
    <row r="257" spans="2:198" x14ac:dyDescent="0.25">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row>
    <row r="258" spans="2:198" x14ac:dyDescent="0.25">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row>
    <row r="259" spans="2:198" x14ac:dyDescent="0.25">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row>
    <row r="260" spans="2:198" x14ac:dyDescent="0.25">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row>
    <row r="261" spans="2:198" x14ac:dyDescent="0.25">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row>
    <row r="262" spans="2:198" x14ac:dyDescent="0.25">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row>
    <row r="263" spans="2:198" x14ac:dyDescent="0.25">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row>
    <row r="264" spans="2:198" x14ac:dyDescent="0.25">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row>
    <row r="265" spans="2:198" x14ac:dyDescent="0.25">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row>
    <row r="266" spans="2:198" x14ac:dyDescent="0.25">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row>
    <row r="267" spans="2:198" x14ac:dyDescent="0.25">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row>
    <row r="268" spans="2:198" x14ac:dyDescent="0.25">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row>
    <row r="269" spans="2:198" x14ac:dyDescent="0.25">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row>
    <row r="270" spans="2:198" x14ac:dyDescent="0.25">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row>
    <row r="271" spans="2:198" x14ac:dyDescent="0.25">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row>
    <row r="272" spans="2:198" x14ac:dyDescent="0.25">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row>
    <row r="273" spans="2:198" x14ac:dyDescent="0.25">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row>
    <row r="274" spans="2:198" x14ac:dyDescent="0.25">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row>
    <row r="275" spans="2:198" x14ac:dyDescent="0.25">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row>
    <row r="276" spans="2:198" x14ac:dyDescent="0.25">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row>
    <row r="277" spans="2:198" x14ac:dyDescent="0.25">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row>
    <row r="278" spans="2:198" x14ac:dyDescent="0.25">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row>
    <row r="279" spans="2:198" x14ac:dyDescent="0.25">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row>
    <row r="280" spans="2:198" x14ac:dyDescent="0.25">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row>
    <row r="281" spans="2:198" x14ac:dyDescent="0.25">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row>
    <row r="282" spans="2:198" x14ac:dyDescent="0.25">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row>
    <row r="283" spans="2:198" x14ac:dyDescent="0.25">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row>
    <row r="284" spans="2:198" x14ac:dyDescent="0.25">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row>
    <row r="285" spans="2:198" x14ac:dyDescent="0.25">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row>
    <row r="286" spans="2:198" x14ac:dyDescent="0.25">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row>
    <row r="287" spans="2:198" x14ac:dyDescent="0.25">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row>
    <row r="288" spans="2:198" x14ac:dyDescent="0.25">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row>
    <row r="289" spans="2:198" x14ac:dyDescent="0.25">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row>
    <row r="290" spans="2:198" x14ac:dyDescent="0.25">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row>
    <row r="291" spans="2:198" x14ac:dyDescent="0.25">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row>
    <row r="292" spans="2:198" x14ac:dyDescent="0.25">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row>
    <row r="293" spans="2:198" x14ac:dyDescent="0.25">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row>
    <row r="294" spans="2:198" x14ac:dyDescent="0.25">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row>
    <row r="295" spans="2:198" x14ac:dyDescent="0.25">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row>
    <row r="296" spans="2:198" x14ac:dyDescent="0.25">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row>
    <row r="297" spans="2:198" x14ac:dyDescent="0.25">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row>
    <row r="298" spans="2:198" x14ac:dyDescent="0.25">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row>
    <row r="299" spans="2:198" x14ac:dyDescent="0.25">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row>
    <row r="300" spans="2:198" x14ac:dyDescent="0.25">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row>
    <row r="301" spans="2:198" x14ac:dyDescent="0.25">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row>
    <row r="302" spans="2:198" x14ac:dyDescent="0.25">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row>
    <row r="303" spans="2:198" x14ac:dyDescent="0.25">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row>
    <row r="304" spans="2:198" x14ac:dyDescent="0.25">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row>
    <row r="305" spans="2:198" x14ac:dyDescent="0.25">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row>
    <row r="306" spans="2:198" x14ac:dyDescent="0.25">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row>
    <row r="307" spans="2:198" x14ac:dyDescent="0.25">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row>
    <row r="308" spans="2:198" x14ac:dyDescent="0.25">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row>
    <row r="309" spans="2:198" x14ac:dyDescent="0.25">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row>
    <row r="310" spans="2:198" x14ac:dyDescent="0.25">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row>
    <row r="311" spans="2:198" x14ac:dyDescent="0.25">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row>
    <row r="312" spans="2:198" x14ac:dyDescent="0.25">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row>
    <row r="313" spans="2:198" x14ac:dyDescent="0.25">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row>
    <row r="314" spans="2:198" x14ac:dyDescent="0.25">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row>
    <row r="315" spans="2:198" x14ac:dyDescent="0.25">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row>
    <row r="316" spans="2:198" x14ac:dyDescent="0.25">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row>
    <row r="317" spans="2:198" x14ac:dyDescent="0.25">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row>
    <row r="318" spans="2:198" x14ac:dyDescent="0.25">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row>
    <row r="319" spans="2:198" x14ac:dyDescent="0.25">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row>
    <row r="320" spans="2:198" x14ac:dyDescent="0.25">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row>
    <row r="321" spans="2:198" x14ac:dyDescent="0.2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row>
    <row r="322" spans="2:198" x14ac:dyDescent="0.25">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row>
    <row r="323" spans="2:198" x14ac:dyDescent="0.25">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row>
    <row r="324" spans="2:198" x14ac:dyDescent="0.25">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row>
    <row r="325" spans="2:198" x14ac:dyDescent="0.25">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row>
    <row r="326" spans="2:198" x14ac:dyDescent="0.25">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row>
    <row r="327" spans="2:198" x14ac:dyDescent="0.25">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row>
    <row r="328" spans="2:198" x14ac:dyDescent="0.25">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row>
    <row r="329" spans="2:198" x14ac:dyDescent="0.25">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row>
    <row r="330" spans="2:198" x14ac:dyDescent="0.2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row>
    <row r="331" spans="2:198" x14ac:dyDescent="0.25">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row>
    <row r="332" spans="2:198" x14ac:dyDescent="0.25">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row>
    <row r="333" spans="2:198" x14ac:dyDescent="0.25">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row>
    <row r="334" spans="2:198" x14ac:dyDescent="0.25">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row>
    <row r="335" spans="2:198" x14ac:dyDescent="0.25">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row>
    <row r="336" spans="2:198" x14ac:dyDescent="0.25">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row>
    <row r="337" spans="2:198" x14ac:dyDescent="0.25">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row>
    <row r="338" spans="2:198" x14ac:dyDescent="0.25">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row>
    <row r="339" spans="2:198" x14ac:dyDescent="0.2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row>
    <row r="340" spans="2:198" x14ac:dyDescent="0.25">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row>
    <row r="341" spans="2:198" x14ac:dyDescent="0.25">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row>
    <row r="342" spans="2:198" x14ac:dyDescent="0.25">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row>
    <row r="343" spans="2:198" x14ac:dyDescent="0.25">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row>
    <row r="344" spans="2:198" x14ac:dyDescent="0.25">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row>
    <row r="345" spans="2:198" x14ac:dyDescent="0.25">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row>
    <row r="346" spans="2:198" x14ac:dyDescent="0.25">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row>
    <row r="347" spans="2:198" x14ac:dyDescent="0.25">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row>
    <row r="348" spans="2:198" x14ac:dyDescent="0.25">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row>
    <row r="349" spans="2:198" x14ac:dyDescent="0.25">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row>
    <row r="350" spans="2:198" x14ac:dyDescent="0.25">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row>
    <row r="351" spans="2:198" x14ac:dyDescent="0.25">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row>
    <row r="352" spans="2:198" x14ac:dyDescent="0.25">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row>
    <row r="353" spans="2:198" x14ac:dyDescent="0.25">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row>
    <row r="354" spans="2:198" x14ac:dyDescent="0.25">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row>
    <row r="355" spans="2:198" x14ac:dyDescent="0.25">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row>
    <row r="356" spans="2:198" x14ac:dyDescent="0.25">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row>
    <row r="357" spans="2:198" x14ac:dyDescent="0.25">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row>
    <row r="358" spans="2:198" x14ac:dyDescent="0.25">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row>
    <row r="359" spans="2:198" x14ac:dyDescent="0.25">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row>
    <row r="360" spans="2:198" x14ac:dyDescent="0.25">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row>
    <row r="361" spans="2:198" x14ac:dyDescent="0.25">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row>
    <row r="362" spans="2:198" x14ac:dyDescent="0.25">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row>
    <row r="363" spans="2:198" x14ac:dyDescent="0.25">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row>
    <row r="364" spans="2:198" x14ac:dyDescent="0.25">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row>
    <row r="365" spans="2:198" x14ac:dyDescent="0.25">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row>
    <row r="366" spans="2:198" x14ac:dyDescent="0.25">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row>
    <row r="367" spans="2:198" x14ac:dyDescent="0.25">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row>
    <row r="368" spans="2:198" x14ac:dyDescent="0.25">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row>
    <row r="369" spans="2:198" x14ac:dyDescent="0.2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row>
    <row r="370" spans="2:198" x14ac:dyDescent="0.25">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row>
    <row r="371" spans="2:198" x14ac:dyDescent="0.25">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row>
    <row r="372" spans="2:198" x14ac:dyDescent="0.25">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row>
    <row r="373" spans="2:198" x14ac:dyDescent="0.25">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row>
    <row r="374" spans="2:198" x14ac:dyDescent="0.25">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row>
    <row r="375" spans="2:198" x14ac:dyDescent="0.25">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2"/>
      <c r="GH375" s="2"/>
      <c r="GI375" s="2"/>
      <c r="GJ375" s="2"/>
      <c r="GK375" s="2"/>
      <c r="GL375" s="2"/>
      <c r="GM375" s="2"/>
      <c r="GN375" s="2"/>
      <c r="GO375" s="2"/>
      <c r="GP375" s="2"/>
    </row>
    <row r="376" spans="2:198" x14ac:dyDescent="0.25">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row>
    <row r="377" spans="2:198" x14ac:dyDescent="0.25">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row>
    <row r="378" spans="2:198" x14ac:dyDescent="0.25">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row>
    <row r="379" spans="2:198" x14ac:dyDescent="0.25">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2"/>
      <c r="GN379" s="2"/>
      <c r="GO379" s="2"/>
      <c r="GP379" s="2"/>
    </row>
    <row r="380" spans="2:198" x14ac:dyDescent="0.25">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row>
    <row r="381" spans="2:198" x14ac:dyDescent="0.25">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2"/>
      <c r="GH381" s="2"/>
      <c r="GI381" s="2"/>
      <c r="GJ381" s="2"/>
      <c r="GK381" s="2"/>
      <c r="GL381" s="2"/>
      <c r="GM381" s="2"/>
      <c r="GN381" s="2"/>
      <c r="GO381" s="2"/>
      <c r="GP381" s="2"/>
    </row>
    <row r="382" spans="2:198" x14ac:dyDescent="0.25">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c r="GD382" s="2"/>
      <c r="GE382" s="2"/>
      <c r="GF382" s="2"/>
      <c r="GG382" s="2"/>
      <c r="GH382" s="2"/>
      <c r="GI382" s="2"/>
      <c r="GJ382" s="2"/>
      <c r="GK382" s="2"/>
      <c r="GL382" s="2"/>
      <c r="GM382" s="2"/>
      <c r="GN382" s="2"/>
      <c r="GO382" s="2"/>
      <c r="GP382" s="2"/>
    </row>
    <row r="383" spans="2:198" x14ac:dyDescent="0.25">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row>
    <row r="384" spans="2:198" x14ac:dyDescent="0.25">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row>
    <row r="385" spans="2:198" x14ac:dyDescent="0.25">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row>
    <row r="386" spans="2:198" x14ac:dyDescent="0.25">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row>
    <row r="387" spans="2:198" x14ac:dyDescent="0.25">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row>
    <row r="388" spans="2:198" x14ac:dyDescent="0.25">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row>
    <row r="389" spans="2:198" x14ac:dyDescent="0.25">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row>
    <row r="390" spans="2:198" x14ac:dyDescent="0.25">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row>
    <row r="391" spans="2:198" x14ac:dyDescent="0.25">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row>
    <row r="392" spans="2:198" x14ac:dyDescent="0.25">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row>
    <row r="393" spans="2:198" x14ac:dyDescent="0.25">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row>
    <row r="394" spans="2:198" x14ac:dyDescent="0.25">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row>
    <row r="395" spans="2:198" x14ac:dyDescent="0.25">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row>
    <row r="396" spans="2:198" x14ac:dyDescent="0.25">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row>
    <row r="397" spans="2:198" x14ac:dyDescent="0.25">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row>
    <row r="398" spans="2:198" x14ac:dyDescent="0.25">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row>
    <row r="399" spans="2:198" x14ac:dyDescent="0.25">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row>
    <row r="400" spans="2:198" x14ac:dyDescent="0.25">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row>
    <row r="401" spans="2:198" x14ac:dyDescent="0.25">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row>
    <row r="402" spans="2:198" x14ac:dyDescent="0.25">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row>
    <row r="403" spans="2:198" x14ac:dyDescent="0.25">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row>
    <row r="404" spans="2:198" x14ac:dyDescent="0.2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row>
    <row r="405" spans="2:198" x14ac:dyDescent="0.25">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row>
    <row r="406" spans="2:198" x14ac:dyDescent="0.25">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row>
    <row r="407" spans="2:198" x14ac:dyDescent="0.25">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row>
    <row r="408" spans="2:198" x14ac:dyDescent="0.25">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row>
    <row r="409" spans="2:198" x14ac:dyDescent="0.25">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row>
    <row r="410" spans="2:198" x14ac:dyDescent="0.25">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row>
    <row r="411" spans="2:198" x14ac:dyDescent="0.25">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row>
    <row r="412" spans="2:198" x14ac:dyDescent="0.25">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row>
    <row r="413" spans="2:198" x14ac:dyDescent="0.25">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row>
    <row r="414" spans="2:198" x14ac:dyDescent="0.25">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row>
    <row r="415" spans="2:198" x14ac:dyDescent="0.25">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row>
    <row r="416" spans="2:198" x14ac:dyDescent="0.25">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row>
    <row r="417" spans="2:198" x14ac:dyDescent="0.25">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row>
    <row r="418" spans="2:198" x14ac:dyDescent="0.25">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row>
    <row r="419" spans="2:198" x14ac:dyDescent="0.25">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row>
    <row r="420" spans="2:198" x14ac:dyDescent="0.25">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row>
    <row r="421" spans="2:198" x14ac:dyDescent="0.25">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row>
    <row r="422" spans="2:198" x14ac:dyDescent="0.25">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row>
    <row r="423" spans="2:198" x14ac:dyDescent="0.25">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row>
    <row r="424" spans="2:198" x14ac:dyDescent="0.25">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row>
    <row r="425" spans="2:198" x14ac:dyDescent="0.25">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row>
    <row r="426" spans="2:198" x14ac:dyDescent="0.25">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row>
    <row r="427" spans="2:198" x14ac:dyDescent="0.25">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row>
    <row r="428" spans="2:198" x14ac:dyDescent="0.25">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row>
    <row r="429" spans="2:198" x14ac:dyDescent="0.25">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row>
    <row r="430" spans="2:198" x14ac:dyDescent="0.25">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row>
    <row r="431" spans="2:198" x14ac:dyDescent="0.25">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row>
    <row r="432" spans="2:198" x14ac:dyDescent="0.25">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row>
    <row r="433" spans="2:198" x14ac:dyDescent="0.25">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row>
    <row r="434" spans="2:198" x14ac:dyDescent="0.25">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row>
    <row r="435" spans="2:198" x14ac:dyDescent="0.25">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row>
    <row r="436" spans="2:198" x14ac:dyDescent="0.25">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row>
    <row r="437" spans="2:198" x14ac:dyDescent="0.25">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row>
    <row r="438" spans="2:198" x14ac:dyDescent="0.25">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row>
    <row r="439" spans="2:198" x14ac:dyDescent="0.25">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row>
    <row r="440" spans="2:198" x14ac:dyDescent="0.25">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row>
    <row r="441" spans="2:198" x14ac:dyDescent="0.25">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row>
    <row r="442" spans="2:198" x14ac:dyDescent="0.25">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row>
    <row r="443" spans="2:198" x14ac:dyDescent="0.25">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row>
    <row r="444" spans="2:198" x14ac:dyDescent="0.25">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row>
    <row r="445" spans="2:198" x14ac:dyDescent="0.25">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row>
    <row r="446" spans="2:198" x14ac:dyDescent="0.25">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row>
    <row r="447" spans="2:198" x14ac:dyDescent="0.25">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row>
    <row r="448" spans="2:198" x14ac:dyDescent="0.25">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row>
    <row r="449" spans="2:198" x14ac:dyDescent="0.25">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row>
    <row r="450" spans="2:198" x14ac:dyDescent="0.25">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row>
    <row r="451" spans="2:198" x14ac:dyDescent="0.25">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row>
    <row r="452" spans="2:198" x14ac:dyDescent="0.25">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row>
    <row r="453" spans="2:198" x14ac:dyDescent="0.25">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row>
    <row r="454" spans="2:198" x14ac:dyDescent="0.25">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row>
    <row r="455" spans="2:198" x14ac:dyDescent="0.25">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row>
    <row r="456" spans="2:198" x14ac:dyDescent="0.25">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row>
    <row r="457" spans="2:198" x14ac:dyDescent="0.25">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row>
    <row r="458" spans="2:198" x14ac:dyDescent="0.25">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row>
    <row r="459" spans="2:198" x14ac:dyDescent="0.25">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row>
    <row r="460" spans="2:198" x14ac:dyDescent="0.25">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row>
    <row r="461" spans="2:198" x14ac:dyDescent="0.25">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row>
    <row r="462" spans="2:198" x14ac:dyDescent="0.25">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row>
    <row r="463" spans="2:198" x14ac:dyDescent="0.25">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row>
    <row r="464" spans="2:198" x14ac:dyDescent="0.25">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row>
    <row r="465" spans="2:198" x14ac:dyDescent="0.25">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row>
    <row r="466" spans="2:198" x14ac:dyDescent="0.25">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row>
    <row r="467" spans="2:198" x14ac:dyDescent="0.25">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row>
    <row r="468" spans="2:198" x14ac:dyDescent="0.25">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row>
    <row r="469" spans="2:198" x14ac:dyDescent="0.25">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row>
    <row r="470" spans="2:198" x14ac:dyDescent="0.25">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row>
    <row r="471" spans="2:198" x14ac:dyDescent="0.25">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row>
    <row r="472" spans="2:198" x14ac:dyDescent="0.25">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row>
    <row r="473" spans="2:198" x14ac:dyDescent="0.25">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row>
    <row r="474" spans="2:198" x14ac:dyDescent="0.25">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row>
    <row r="475" spans="2:198" x14ac:dyDescent="0.25">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c r="FU475" s="2"/>
      <c r="FV475" s="2"/>
      <c r="FW475" s="2"/>
      <c r="FX475" s="2"/>
      <c r="FY475" s="2"/>
      <c r="FZ475" s="2"/>
      <c r="GA475" s="2"/>
      <c r="GB475" s="2"/>
      <c r="GC475" s="2"/>
      <c r="GD475" s="2"/>
      <c r="GE475" s="2"/>
      <c r="GF475" s="2"/>
      <c r="GG475" s="2"/>
      <c r="GH475" s="2"/>
      <c r="GI475" s="2"/>
      <c r="GJ475" s="2"/>
      <c r="GK475" s="2"/>
      <c r="GL475" s="2"/>
      <c r="GM475" s="2"/>
      <c r="GN475" s="2"/>
      <c r="GO475" s="2"/>
      <c r="GP475" s="2"/>
    </row>
    <row r="476" spans="2:198" x14ac:dyDescent="0.25">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row>
    <row r="477" spans="2:198" x14ac:dyDescent="0.25">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2"/>
      <c r="GH477" s="2"/>
      <c r="GI477" s="2"/>
      <c r="GJ477" s="2"/>
      <c r="GK477" s="2"/>
      <c r="GL477" s="2"/>
      <c r="GM477" s="2"/>
      <c r="GN477" s="2"/>
      <c r="GO477" s="2"/>
      <c r="GP477" s="2"/>
    </row>
    <row r="478" spans="2:198" x14ac:dyDescent="0.25">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row>
    <row r="479" spans="2:198" x14ac:dyDescent="0.25">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row>
    <row r="480" spans="2:198" x14ac:dyDescent="0.25">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row>
    <row r="481" spans="2:198" x14ac:dyDescent="0.25">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row>
    <row r="482" spans="2:198" x14ac:dyDescent="0.25">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row>
    <row r="483" spans="2:198" x14ac:dyDescent="0.25">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row>
    <row r="484" spans="2:198" x14ac:dyDescent="0.25">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row>
    <row r="485" spans="2:198" x14ac:dyDescent="0.25">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row>
    <row r="486" spans="2:198" x14ac:dyDescent="0.25">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row>
    <row r="487" spans="2:198" x14ac:dyDescent="0.25">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row>
    <row r="488" spans="2:198" x14ac:dyDescent="0.25">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row>
    <row r="489" spans="2:198" x14ac:dyDescent="0.25">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row>
    <row r="490" spans="2:198" x14ac:dyDescent="0.25">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row>
    <row r="491" spans="2:198" x14ac:dyDescent="0.25">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row>
    <row r="492" spans="2:198" x14ac:dyDescent="0.25">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row>
    <row r="493" spans="2:198" x14ac:dyDescent="0.25">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2"/>
      <c r="GN493" s="2"/>
      <c r="GO493" s="2"/>
      <c r="GP493" s="2"/>
    </row>
    <row r="494" spans="2:198" x14ac:dyDescent="0.25">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row>
    <row r="495" spans="2:198" x14ac:dyDescent="0.25">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row>
    <row r="496" spans="2:198" x14ac:dyDescent="0.25">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row>
    <row r="497" spans="2:198" x14ac:dyDescent="0.25">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row>
    <row r="498" spans="2:198" x14ac:dyDescent="0.25">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row>
    <row r="499" spans="2:198" x14ac:dyDescent="0.25">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row>
    <row r="500" spans="2:198" x14ac:dyDescent="0.25">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row>
    <row r="501" spans="2:198" x14ac:dyDescent="0.25">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row>
    <row r="502" spans="2:198" x14ac:dyDescent="0.25">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row>
    <row r="503" spans="2:198" x14ac:dyDescent="0.25">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row>
    <row r="504" spans="2:198" x14ac:dyDescent="0.25">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row>
    <row r="505" spans="2:198" x14ac:dyDescent="0.25">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c r="FE505" s="2"/>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row>
    <row r="506" spans="2:198" x14ac:dyDescent="0.25">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row>
    <row r="507" spans="2:198" x14ac:dyDescent="0.25">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c r="FE507" s="2"/>
      <c r="FF507" s="2"/>
      <c r="FG507" s="2"/>
      <c r="FH507" s="2"/>
      <c r="FI507" s="2"/>
      <c r="FJ507" s="2"/>
      <c r="FK507" s="2"/>
      <c r="FL507" s="2"/>
      <c r="FM507" s="2"/>
      <c r="FN507" s="2"/>
      <c r="FO507" s="2"/>
      <c r="FP507" s="2"/>
      <c r="FQ507" s="2"/>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row>
    <row r="508" spans="2:198" x14ac:dyDescent="0.25">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row>
    <row r="509" spans="2:198" x14ac:dyDescent="0.25">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row>
    <row r="510" spans="2:198" x14ac:dyDescent="0.25">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row>
    <row r="511" spans="2:198" x14ac:dyDescent="0.25">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row>
    <row r="512" spans="2:198" x14ac:dyDescent="0.25">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row>
    <row r="513" spans="2:198" x14ac:dyDescent="0.25">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row>
    <row r="514" spans="2:198" x14ac:dyDescent="0.25">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row>
    <row r="515" spans="2:198" x14ac:dyDescent="0.25">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row>
    <row r="516" spans="2:198" x14ac:dyDescent="0.25">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c r="FE516" s="2"/>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2"/>
      <c r="GH516" s="2"/>
      <c r="GI516" s="2"/>
      <c r="GJ516" s="2"/>
      <c r="GK516" s="2"/>
      <c r="GL516" s="2"/>
      <c r="GM516" s="2"/>
      <c r="GN516" s="2"/>
      <c r="GO516" s="2"/>
      <c r="GP516" s="2"/>
    </row>
    <row r="517" spans="2:198" x14ac:dyDescent="0.25">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row>
    <row r="518" spans="2:198" x14ac:dyDescent="0.25">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c r="FE518" s="2"/>
      <c r="FF518" s="2"/>
      <c r="FG518" s="2"/>
      <c r="FH518" s="2"/>
      <c r="FI518" s="2"/>
      <c r="FJ518" s="2"/>
      <c r="FK518" s="2"/>
      <c r="FL518" s="2"/>
      <c r="FM518" s="2"/>
      <c r="FN518" s="2"/>
      <c r="FO518" s="2"/>
      <c r="FP518" s="2"/>
      <c r="FQ518" s="2"/>
      <c r="FR518" s="2"/>
      <c r="FS518" s="2"/>
      <c r="FT518" s="2"/>
      <c r="FU518" s="2"/>
      <c r="FV518" s="2"/>
      <c r="FW518" s="2"/>
      <c r="FX518" s="2"/>
      <c r="FY518" s="2"/>
      <c r="FZ518" s="2"/>
      <c r="GA518" s="2"/>
      <c r="GB518" s="2"/>
      <c r="GC518" s="2"/>
      <c r="GD518" s="2"/>
      <c r="GE518" s="2"/>
      <c r="GF518" s="2"/>
      <c r="GG518" s="2"/>
      <c r="GH518" s="2"/>
      <c r="GI518" s="2"/>
      <c r="GJ518" s="2"/>
      <c r="GK518" s="2"/>
      <c r="GL518" s="2"/>
      <c r="GM518" s="2"/>
      <c r="GN518" s="2"/>
      <c r="GO518" s="2"/>
      <c r="GP518" s="2"/>
    </row>
    <row r="519" spans="2:198" x14ac:dyDescent="0.25">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row>
    <row r="520" spans="2:198" x14ac:dyDescent="0.25">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c r="FE520" s="2"/>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row>
    <row r="521" spans="2:198" x14ac:dyDescent="0.25">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row>
    <row r="522" spans="2:198" x14ac:dyDescent="0.25">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row>
    <row r="523" spans="2:198" x14ac:dyDescent="0.25">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row>
    <row r="524" spans="2:198" x14ac:dyDescent="0.25">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row>
    <row r="525" spans="2:198" x14ac:dyDescent="0.25">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row>
    <row r="526" spans="2:198" x14ac:dyDescent="0.25">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row>
    <row r="527" spans="2:198" x14ac:dyDescent="0.25">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row>
    <row r="528" spans="2:198" x14ac:dyDescent="0.25">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c r="FE528" s="2"/>
      <c r="FF528" s="2"/>
      <c r="FG528" s="2"/>
      <c r="FH528" s="2"/>
      <c r="FI528" s="2"/>
      <c r="FJ528" s="2"/>
      <c r="FK528" s="2"/>
      <c r="FL528" s="2"/>
      <c r="FM528" s="2"/>
      <c r="FN528" s="2"/>
      <c r="FO528" s="2"/>
      <c r="FP528" s="2"/>
      <c r="FQ528" s="2"/>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row>
    <row r="529" spans="2:198" x14ac:dyDescent="0.25">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row>
    <row r="530" spans="2:198" x14ac:dyDescent="0.25">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row>
    <row r="531" spans="2:198" x14ac:dyDescent="0.25">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row>
    <row r="532" spans="2:198" x14ac:dyDescent="0.25">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row>
    <row r="533" spans="2:198" x14ac:dyDescent="0.25">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row>
    <row r="534" spans="2:198" x14ac:dyDescent="0.25">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row>
    <row r="535" spans="2:198" x14ac:dyDescent="0.25">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row>
    <row r="536" spans="2:198" x14ac:dyDescent="0.25">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row>
    <row r="537" spans="2:198" x14ac:dyDescent="0.25">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2"/>
      <c r="FU537" s="2"/>
      <c r="FV537" s="2"/>
      <c r="FW537" s="2"/>
      <c r="FX537" s="2"/>
      <c r="FY537" s="2"/>
      <c r="FZ537" s="2"/>
      <c r="GA537" s="2"/>
      <c r="GB537" s="2"/>
      <c r="GC537" s="2"/>
      <c r="GD537" s="2"/>
      <c r="GE537" s="2"/>
      <c r="GF537" s="2"/>
      <c r="GG537" s="2"/>
      <c r="GH537" s="2"/>
      <c r="GI537" s="2"/>
      <c r="GJ537" s="2"/>
      <c r="GK537" s="2"/>
      <c r="GL537" s="2"/>
      <c r="GM537" s="2"/>
      <c r="GN537" s="2"/>
      <c r="GO537" s="2"/>
      <c r="GP537" s="2"/>
    </row>
    <row r="538" spans="2:198" x14ac:dyDescent="0.25">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row>
    <row r="539" spans="2:198" x14ac:dyDescent="0.25">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2"/>
      <c r="GH539" s="2"/>
      <c r="GI539" s="2"/>
      <c r="GJ539" s="2"/>
      <c r="GK539" s="2"/>
      <c r="GL539" s="2"/>
      <c r="GM539" s="2"/>
      <c r="GN539" s="2"/>
      <c r="GO539" s="2"/>
      <c r="GP539" s="2"/>
    </row>
    <row r="540" spans="2:198" x14ac:dyDescent="0.25">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row>
    <row r="541" spans="2:198" x14ac:dyDescent="0.25">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2"/>
      <c r="GN541" s="2"/>
      <c r="GO541" s="2"/>
      <c r="GP541" s="2"/>
    </row>
    <row r="542" spans="2:198" x14ac:dyDescent="0.25">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row>
    <row r="543" spans="2:198" x14ac:dyDescent="0.25">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row>
    <row r="544" spans="2:198" x14ac:dyDescent="0.25">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row>
    <row r="545" spans="2:198" x14ac:dyDescent="0.25">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row>
    <row r="546" spans="2:198" x14ac:dyDescent="0.25">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2"/>
      <c r="GN546" s="2"/>
      <c r="GO546" s="2"/>
      <c r="GP546" s="2"/>
    </row>
    <row r="547" spans="2:198" x14ac:dyDescent="0.25">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row>
    <row r="548" spans="2:198" x14ac:dyDescent="0.25">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row>
    <row r="549" spans="2:198" x14ac:dyDescent="0.25">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row>
    <row r="550" spans="2:198" x14ac:dyDescent="0.25">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row>
    <row r="551" spans="2:198" x14ac:dyDescent="0.25">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2"/>
      <c r="GH551" s="2"/>
      <c r="GI551" s="2"/>
      <c r="GJ551" s="2"/>
      <c r="GK551" s="2"/>
      <c r="GL551" s="2"/>
      <c r="GM551" s="2"/>
      <c r="GN551" s="2"/>
      <c r="GO551" s="2"/>
      <c r="GP551" s="2"/>
    </row>
    <row r="552" spans="2:198" x14ac:dyDescent="0.25">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row>
    <row r="553" spans="2:198" x14ac:dyDescent="0.25">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row>
    <row r="554" spans="2:198" x14ac:dyDescent="0.25">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row>
    <row r="555" spans="2:198" x14ac:dyDescent="0.25">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c r="FE555" s="2"/>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row>
    <row r="556" spans="2:198" x14ac:dyDescent="0.25">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row>
    <row r="557" spans="2:198" x14ac:dyDescent="0.25">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c r="FE557" s="2"/>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2"/>
      <c r="GH557" s="2"/>
      <c r="GI557" s="2"/>
      <c r="GJ557" s="2"/>
      <c r="GK557" s="2"/>
      <c r="GL557" s="2"/>
      <c r="GM557" s="2"/>
      <c r="GN557" s="2"/>
      <c r="GO557" s="2"/>
      <c r="GP557" s="2"/>
    </row>
    <row r="558" spans="2:198" x14ac:dyDescent="0.25">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row>
    <row r="559" spans="2:198" x14ac:dyDescent="0.25">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row>
    <row r="560" spans="2:198" x14ac:dyDescent="0.25">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row>
    <row r="561" spans="2:198" x14ac:dyDescent="0.25">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c r="FE561" s="2"/>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row>
  </sheetData>
  <sheetProtection algorithmName="SHA-512" hashValue="RH6Xu9uexxmkVlYCbRu2raIZlDKrFZ/sjTJpHmghpgBrVV5OrROQBGwJIeliVJpHp9ttWWUUwZnjYQA+RvfZ3A==" saltValue="bJPO05NYHZy6KiLehPKOEw==" spinCount="100000" sheet="1" objects="1" scenarios="1"/>
  <mergeCells count="6">
    <mergeCell ref="G21:H21"/>
    <mergeCell ref="B3:E3"/>
    <mergeCell ref="G3:H3"/>
    <mergeCell ref="B1:H1"/>
    <mergeCell ref="G7:H7"/>
    <mergeCell ref="G13:H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P83"/>
  <sheetViews>
    <sheetView showGridLines="0" zoomScale="85" zoomScaleNormal="85" workbookViewId="0">
      <pane ySplit="1" topLeftCell="A2" activePane="bottomLeft" state="frozen"/>
      <selection pane="bottomLeft" activeCell="M12" sqref="M12"/>
    </sheetView>
  </sheetViews>
  <sheetFormatPr defaultRowHeight="15" x14ac:dyDescent="0.25"/>
  <cols>
    <col min="1" max="1" width="1.28515625" customWidth="1"/>
    <col min="2" max="2" width="30.42578125" customWidth="1"/>
    <col min="3" max="3" width="7.140625" bestFit="1" customWidth="1"/>
    <col min="4" max="4" width="32" bestFit="1" customWidth="1"/>
    <col min="5" max="5" width="37.85546875" customWidth="1"/>
    <col min="6" max="6" width="1.28515625" customWidth="1"/>
  </cols>
  <sheetData>
    <row r="1" spans="1:42" ht="26.25" x14ac:dyDescent="0.4">
      <c r="A1" s="38"/>
      <c r="B1" s="133" t="s">
        <v>37</v>
      </c>
      <c r="C1" s="134"/>
      <c r="D1" s="134"/>
      <c r="E1" s="135"/>
      <c r="F1" s="38"/>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pans="1:42" ht="26.25" x14ac:dyDescent="0.4">
      <c r="A2" s="38"/>
      <c r="B2" s="3"/>
      <c r="C2" s="4"/>
      <c r="D2" s="4"/>
      <c r="E2" s="5"/>
      <c r="F2" s="38"/>
      <c r="G2" s="2"/>
      <c r="H2" s="2"/>
      <c r="I2" s="2"/>
      <c r="J2" s="2"/>
      <c r="K2" s="2"/>
      <c r="L2" s="2"/>
      <c r="M2" s="2"/>
      <c r="N2" s="2"/>
      <c r="O2" s="2"/>
      <c r="P2" s="2"/>
      <c r="Q2" s="2"/>
      <c r="R2" s="2"/>
      <c r="S2" s="2"/>
      <c r="T2" s="2"/>
      <c r="U2" s="2"/>
      <c r="V2" s="2"/>
      <c r="W2" s="2"/>
      <c r="X2" s="2"/>
      <c r="Y2" s="2"/>
      <c r="Z2" s="2"/>
      <c r="AA2" s="2"/>
      <c r="AB2" s="2"/>
      <c r="AC2" s="2"/>
      <c r="AD2" s="2"/>
      <c r="AE2" s="2"/>
      <c r="AF2" s="2"/>
      <c r="AG2" s="2"/>
      <c r="AH2" s="2"/>
      <c r="AI2" s="2"/>
    </row>
    <row r="3" spans="1:42" x14ac:dyDescent="0.25">
      <c r="A3" s="38"/>
      <c r="B3" s="6"/>
      <c r="C3" s="2"/>
      <c r="D3" s="2"/>
      <c r="E3" s="7"/>
      <c r="F3" s="38"/>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4" spans="1:42" x14ac:dyDescent="0.25">
      <c r="A4" s="38"/>
      <c r="B4" s="6"/>
      <c r="C4" s="2"/>
      <c r="D4" s="2"/>
      <c r="E4" s="7"/>
      <c r="F4" s="38"/>
      <c r="G4" s="2"/>
      <c r="H4" s="2"/>
      <c r="I4" s="2"/>
      <c r="J4" s="2"/>
      <c r="K4" s="2"/>
      <c r="L4" s="2"/>
      <c r="M4" s="2"/>
      <c r="N4" s="2"/>
      <c r="O4" s="2"/>
      <c r="P4" s="2"/>
      <c r="Q4" s="2"/>
      <c r="R4" s="2"/>
      <c r="S4" s="2"/>
      <c r="T4" s="2"/>
      <c r="U4" s="2"/>
      <c r="V4" s="2"/>
      <c r="W4" s="2"/>
      <c r="X4" s="2"/>
      <c r="Y4" s="2"/>
      <c r="Z4" s="2"/>
      <c r="AA4" s="2"/>
      <c r="AB4" s="2"/>
      <c r="AC4" s="2"/>
      <c r="AD4" s="2"/>
      <c r="AE4" s="2"/>
      <c r="AF4" s="2"/>
      <c r="AG4" s="2"/>
      <c r="AH4" s="2"/>
      <c r="AI4" s="2"/>
    </row>
    <row r="5" spans="1:42" x14ac:dyDescent="0.25">
      <c r="A5" s="38"/>
      <c r="B5" s="6"/>
      <c r="C5" s="2"/>
      <c r="D5" s="2"/>
      <c r="E5" s="7"/>
      <c r="F5" s="38"/>
      <c r="G5" s="2"/>
      <c r="H5" s="2"/>
      <c r="I5" s="2"/>
      <c r="J5" s="2"/>
      <c r="K5" s="2"/>
      <c r="L5" s="2"/>
      <c r="M5" s="2"/>
      <c r="N5" s="2"/>
      <c r="O5" s="2"/>
      <c r="P5" s="2"/>
      <c r="Q5" s="2"/>
      <c r="R5" s="2"/>
      <c r="S5" s="2"/>
      <c r="T5" s="2"/>
      <c r="U5" s="2"/>
      <c r="V5" s="2"/>
      <c r="W5" s="2"/>
      <c r="X5" s="2"/>
      <c r="Y5" s="2"/>
      <c r="Z5" s="2"/>
      <c r="AA5" s="2"/>
      <c r="AB5" s="2"/>
      <c r="AC5" s="2"/>
      <c r="AD5" s="2"/>
      <c r="AE5" s="2"/>
      <c r="AF5" s="2"/>
      <c r="AG5" s="2"/>
      <c r="AH5" s="2"/>
      <c r="AI5" s="2"/>
    </row>
    <row r="6" spans="1:42" x14ac:dyDescent="0.25">
      <c r="A6" s="38"/>
      <c r="B6" s="6"/>
      <c r="C6" s="2"/>
      <c r="D6" s="2"/>
      <c r="E6" s="7"/>
      <c r="F6" s="38"/>
      <c r="G6" s="2"/>
      <c r="H6" s="2"/>
      <c r="I6" s="2"/>
      <c r="J6" s="2"/>
      <c r="K6" s="2"/>
      <c r="L6" s="2"/>
      <c r="M6" s="2"/>
      <c r="N6" s="2"/>
      <c r="O6" s="2"/>
      <c r="P6" s="2"/>
      <c r="Q6" s="2"/>
      <c r="R6" s="2"/>
      <c r="S6" s="2"/>
      <c r="T6" s="2"/>
      <c r="U6" s="2"/>
      <c r="V6" s="2"/>
      <c r="W6" s="2"/>
      <c r="X6" s="2"/>
      <c r="Y6" s="2"/>
      <c r="Z6" s="2"/>
      <c r="AA6" s="2"/>
      <c r="AB6" s="2"/>
      <c r="AC6" s="2"/>
      <c r="AD6" s="2"/>
      <c r="AE6" s="2"/>
      <c r="AF6" s="2"/>
      <c r="AG6" s="2"/>
      <c r="AH6" s="2"/>
      <c r="AI6" s="2"/>
    </row>
    <row r="7" spans="1:42" ht="18.75" x14ac:dyDescent="0.3">
      <c r="A7" s="38"/>
      <c r="B7" s="137" t="s">
        <v>213</v>
      </c>
      <c r="C7" s="138"/>
      <c r="D7" s="138"/>
      <c r="E7" s="139"/>
      <c r="F7" s="38"/>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42" x14ac:dyDescent="0.25">
      <c r="A8" s="38"/>
      <c r="B8" s="40" t="s">
        <v>189</v>
      </c>
      <c r="C8" s="40" t="s">
        <v>35</v>
      </c>
      <c r="D8" s="40" t="s">
        <v>215</v>
      </c>
      <c r="E8" s="40" t="s">
        <v>216</v>
      </c>
      <c r="F8" s="38"/>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42" x14ac:dyDescent="0.25">
      <c r="A9" s="151"/>
      <c r="B9" s="152" t="s">
        <v>214</v>
      </c>
      <c r="C9" s="152">
        <v>79</v>
      </c>
      <c r="D9" s="153">
        <f>'Prijzenblad Multifunctionals'!C6</f>
        <v>0</v>
      </c>
      <c r="E9" s="44">
        <f>SUM(C9*D9)</f>
        <v>0</v>
      </c>
      <c r="F9" s="38"/>
      <c r="G9" s="2"/>
      <c r="H9" s="2"/>
      <c r="I9" s="2"/>
      <c r="J9" s="2"/>
      <c r="K9" s="2"/>
      <c r="L9" s="2"/>
      <c r="M9" s="2"/>
      <c r="N9" s="2"/>
      <c r="O9" s="2"/>
      <c r="P9" s="2"/>
      <c r="Q9" s="2"/>
      <c r="R9" s="2"/>
      <c r="S9" s="2"/>
      <c r="T9" s="2"/>
      <c r="U9" s="2"/>
      <c r="V9" s="2"/>
      <c r="W9" s="2"/>
      <c r="X9" s="2"/>
      <c r="Y9" s="2"/>
      <c r="Z9" s="2"/>
      <c r="AA9" s="2"/>
      <c r="AB9" s="2"/>
      <c r="AC9" s="2"/>
      <c r="AD9" s="2"/>
      <c r="AE9" s="2"/>
      <c r="AF9" s="2"/>
      <c r="AG9" s="2"/>
      <c r="AH9" s="2"/>
      <c r="AI9" s="2"/>
    </row>
    <row r="10" spans="1:42" x14ac:dyDescent="0.25">
      <c r="A10" s="38"/>
      <c r="B10" s="148"/>
      <c r="C10" s="149"/>
      <c r="D10" s="149"/>
      <c r="E10" s="150"/>
      <c r="F10" s="38"/>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42" ht="18.75" x14ac:dyDescent="0.3">
      <c r="A11" s="38"/>
      <c r="B11" s="137" t="s">
        <v>196</v>
      </c>
      <c r="C11" s="138"/>
      <c r="D11" s="138"/>
      <c r="E11" s="139"/>
      <c r="F11" s="38"/>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42" x14ac:dyDescent="0.25">
      <c r="A12" s="38"/>
      <c r="B12" s="40" t="s">
        <v>30</v>
      </c>
      <c r="C12" s="40" t="s">
        <v>31</v>
      </c>
      <c r="D12" s="40" t="s">
        <v>41</v>
      </c>
      <c r="E12" s="40" t="s">
        <v>69</v>
      </c>
      <c r="F12" s="38"/>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42" x14ac:dyDescent="0.25">
      <c r="A13" s="38"/>
      <c r="B13" s="8" t="s">
        <v>3</v>
      </c>
      <c r="C13" s="26">
        <f>Informatie!N82</f>
        <v>34</v>
      </c>
      <c r="D13" s="9">
        <f>'Prijzenblad Multifunctionals'!C23</f>
        <v>0</v>
      </c>
      <c r="E13" s="44">
        <f>C13*D13*60</f>
        <v>0</v>
      </c>
      <c r="F13" s="38"/>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row>
    <row r="14" spans="1:42" x14ac:dyDescent="0.25">
      <c r="A14" s="38"/>
      <c r="B14" s="8" t="s">
        <v>4</v>
      </c>
      <c r="C14" s="26">
        <f>Informatie!O82</f>
        <v>26</v>
      </c>
      <c r="D14" s="9">
        <f>'Prijzenblad Multifunctionals'!F23</f>
        <v>0</v>
      </c>
      <c r="E14" s="44">
        <f t="shared" ref="E14:E15" si="0">C14*D14*60</f>
        <v>0</v>
      </c>
      <c r="F14" s="38"/>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row r="15" spans="1:42" x14ac:dyDescent="0.25">
      <c r="A15" s="38"/>
      <c r="B15" s="8" t="s">
        <v>5</v>
      </c>
      <c r="C15" s="26">
        <f>Informatie!P82</f>
        <v>2</v>
      </c>
      <c r="D15" s="9">
        <f>'Prijzenblad Multifunctionals'!I23</f>
        <v>0</v>
      </c>
      <c r="E15" s="44">
        <f t="shared" si="0"/>
        <v>0</v>
      </c>
      <c r="F15" s="38"/>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42" x14ac:dyDescent="0.25">
      <c r="A16" s="38"/>
      <c r="B16" s="10"/>
      <c r="C16" s="10"/>
      <c r="D16" s="10"/>
      <c r="E16" s="10"/>
      <c r="F16" s="38"/>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row>
    <row r="17" spans="1:42" ht="18.75" x14ac:dyDescent="0.3">
      <c r="A17" s="38"/>
      <c r="B17" s="137" t="s">
        <v>197</v>
      </c>
      <c r="C17" s="138"/>
      <c r="D17" s="138"/>
      <c r="E17" s="139"/>
      <c r="F17" s="38"/>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x14ac:dyDescent="0.25">
      <c r="A18" s="38"/>
      <c r="B18" s="40" t="s">
        <v>30</v>
      </c>
      <c r="C18" s="40" t="s">
        <v>31</v>
      </c>
      <c r="D18" s="40" t="s">
        <v>41</v>
      </c>
      <c r="E18" s="40" t="s">
        <v>69</v>
      </c>
      <c r="F18" s="38"/>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1:42" x14ac:dyDescent="0.25">
      <c r="A19" s="38"/>
      <c r="B19" s="8" t="s">
        <v>3</v>
      </c>
      <c r="C19" s="119">
        <f>Informatie!Q82</f>
        <v>15</v>
      </c>
      <c r="D19" s="9">
        <f>'Prijzenblad Multifunctionals'!C51</f>
        <v>0</v>
      </c>
      <c r="E19" s="44">
        <f>C19*D19*60</f>
        <v>0</v>
      </c>
      <c r="F19" s="38"/>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row>
    <row r="20" spans="1:42" x14ac:dyDescent="0.25">
      <c r="A20" s="38"/>
      <c r="B20" s="8" t="s">
        <v>4</v>
      </c>
      <c r="C20" s="119">
        <f>Informatie!R82</f>
        <v>2</v>
      </c>
      <c r="D20" s="9">
        <f>'Prijzenblad Multifunctionals'!F51</f>
        <v>0</v>
      </c>
      <c r="E20" s="44">
        <f t="shared" ref="E20" si="1">C20*D20*60</f>
        <v>0</v>
      </c>
      <c r="F20" s="38"/>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row>
    <row r="21" spans="1:42" x14ac:dyDescent="0.25">
      <c r="A21" s="38"/>
      <c r="B21" s="10"/>
      <c r="C21" s="10"/>
      <c r="D21" s="10"/>
      <c r="E21" s="10"/>
      <c r="F21" s="38"/>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row>
    <row r="22" spans="1:42" ht="18.75" x14ac:dyDescent="0.3">
      <c r="A22" s="38"/>
      <c r="B22" s="140" t="s">
        <v>198</v>
      </c>
      <c r="C22" s="141"/>
      <c r="D22" s="141"/>
      <c r="E22" s="142"/>
      <c r="F22" s="38"/>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42" x14ac:dyDescent="0.25">
      <c r="A23" s="38"/>
      <c r="B23" s="40" t="s">
        <v>30</v>
      </c>
      <c r="C23" s="40" t="s">
        <v>31</v>
      </c>
      <c r="D23" s="40" t="s">
        <v>42</v>
      </c>
      <c r="E23" s="40" t="s">
        <v>70</v>
      </c>
      <c r="F23" s="38"/>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42" x14ac:dyDescent="0.25">
      <c r="A24" s="38"/>
      <c r="B24" s="8" t="s">
        <v>3</v>
      </c>
      <c r="C24" s="26">
        <f>Informatie!N82</f>
        <v>34</v>
      </c>
      <c r="D24" s="9">
        <f>'Prijzenblad Multifunctionals'!C34</f>
        <v>0</v>
      </c>
      <c r="E24" s="44">
        <f>C24*D24*24</f>
        <v>0</v>
      </c>
      <c r="F24" s="38"/>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42" x14ac:dyDescent="0.25">
      <c r="A25" s="38"/>
      <c r="B25" s="8" t="s">
        <v>4</v>
      </c>
      <c r="C25" s="26">
        <f>Informatie!O82</f>
        <v>26</v>
      </c>
      <c r="D25" s="9">
        <f>'Prijzenblad Multifunctionals'!F34</f>
        <v>0</v>
      </c>
      <c r="E25" s="44">
        <f t="shared" ref="E25:E26" si="2">C25*D25*24</f>
        <v>0</v>
      </c>
      <c r="F25" s="38"/>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42" x14ac:dyDescent="0.25">
      <c r="A26" s="38"/>
      <c r="B26" s="8" t="s">
        <v>5</v>
      </c>
      <c r="C26" s="26">
        <f>Informatie!P82</f>
        <v>2</v>
      </c>
      <c r="D26" s="9">
        <f>'Prijzenblad Multifunctionals'!I34</f>
        <v>0</v>
      </c>
      <c r="E26" s="44">
        <f t="shared" si="2"/>
        <v>0</v>
      </c>
      <c r="F26" s="38"/>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42" x14ac:dyDescent="0.25">
      <c r="A27" s="38"/>
      <c r="B27" s="2"/>
      <c r="C27" s="2"/>
      <c r="D27" s="2"/>
      <c r="E27" s="2"/>
      <c r="F27" s="38"/>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42" ht="18.75" x14ac:dyDescent="0.3">
      <c r="A28" s="38"/>
      <c r="B28" s="140" t="s">
        <v>199</v>
      </c>
      <c r="C28" s="141"/>
      <c r="D28" s="141"/>
      <c r="E28" s="142"/>
      <c r="F28" s="38"/>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42" x14ac:dyDescent="0.25">
      <c r="A29" s="38"/>
      <c r="B29" s="40" t="s">
        <v>30</v>
      </c>
      <c r="C29" s="40" t="s">
        <v>31</v>
      </c>
      <c r="D29" s="40" t="s">
        <v>42</v>
      </c>
      <c r="E29" s="40" t="s">
        <v>70</v>
      </c>
      <c r="F29" s="38"/>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42" x14ac:dyDescent="0.25">
      <c r="A30" s="38"/>
      <c r="B30" s="8" t="s">
        <v>3</v>
      </c>
      <c r="C30" s="119">
        <f>Informatie!Q82</f>
        <v>15</v>
      </c>
      <c r="D30" s="9">
        <f>'Prijzenblad Multifunctionals'!C62</f>
        <v>0</v>
      </c>
      <c r="E30" s="44">
        <f>C30*D30*24</f>
        <v>0</v>
      </c>
      <c r="F30" s="38"/>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42" x14ac:dyDescent="0.25">
      <c r="A31" s="38"/>
      <c r="B31" s="8" t="s">
        <v>4</v>
      </c>
      <c r="C31" s="119">
        <f>Informatie!R82</f>
        <v>2</v>
      </c>
      <c r="D31" s="9">
        <f>'Prijzenblad Multifunctionals'!F62</f>
        <v>0</v>
      </c>
      <c r="E31" s="44">
        <f t="shared" ref="E31" si="3">C31*D31*24</f>
        <v>0</v>
      </c>
      <c r="F31" s="38"/>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42" x14ac:dyDescent="0.25">
      <c r="A32" s="38"/>
      <c r="B32" s="2"/>
      <c r="C32" s="2"/>
      <c r="D32" s="2"/>
      <c r="E32" s="2"/>
      <c r="F32" s="38"/>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ht="18.75" x14ac:dyDescent="0.3">
      <c r="A33" s="38"/>
      <c r="B33" s="140" t="s">
        <v>25</v>
      </c>
      <c r="C33" s="141"/>
      <c r="D33" s="141"/>
      <c r="E33" s="142"/>
      <c r="F33" s="38"/>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38"/>
      <c r="B34" s="45" t="s">
        <v>25</v>
      </c>
      <c r="C34" s="46"/>
      <c r="D34" s="47" t="s">
        <v>32</v>
      </c>
      <c r="E34" s="48" t="s">
        <v>43</v>
      </c>
      <c r="F34" s="38"/>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5">
      <c r="A35" s="38"/>
      <c r="B35" s="28" t="s">
        <v>33</v>
      </c>
      <c r="C35" s="29"/>
      <c r="D35" s="27">
        <f>'Prijzenblad verbruiksgoederen'!E93</f>
        <v>0</v>
      </c>
      <c r="E35" s="44">
        <f>D35*7</f>
        <v>0</v>
      </c>
      <c r="F35" s="38"/>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5">
      <c r="A36" s="38"/>
      <c r="B36" s="2"/>
      <c r="C36" s="2"/>
      <c r="D36" s="2"/>
      <c r="E36" s="2"/>
      <c r="F36" s="38"/>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ht="18.75" x14ac:dyDescent="0.3">
      <c r="A37" s="38"/>
      <c r="B37" s="143" t="s">
        <v>28</v>
      </c>
      <c r="C37" s="144"/>
      <c r="D37" s="144"/>
      <c r="E37" s="145"/>
      <c r="F37" s="38"/>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5">
      <c r="A38" s="38"/>
      <c r="B38" s="49"/>
      <c r="C38" s="50" t="s">
        <v>35</v>
      </c>
      <c r="D38" s="50" t="s">
        <v>36</v>
      </c>
      <c r="E38" s="51" t="s">
        <v>44</v>
      </c>
      <c r="F38" s="38"/>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5">
      <c r="A39" s="38"/>
      <c r="B39" s="11" t="s">
        <v>34</v>
      </c>
      <c r="C39" s="26">
        <f>'Prijzenblad verbruiksgoederen'!H4</f>
        <v>1000</v>
      </c>
      <c r="D39" s="12">
        <f>'Prijzenblad verbruiksgoederen'!H5</f>
        <v>0</v>
      </c>
      <c r="E39" s="44">
        <f>C39*D39</f>
        <v>0</v>
      </c>
      <c r="F39" s="38"/>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5">
      <c r="A40" s="38"/>
      <c r="B40" s="2"/>
      <c r="C40" s="2"/>
      <c r="D40" s="2"/>
      <c r="E40" s="2"/>
      <c r="F40" s="38"/>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ht="18.75" x14ac:dyDescent="0.3">
      <c r="A41" s="38"/>
      <c r="B41" s="143" t="s">
        <v>56</v>
      </c>
      <c r="C41" s="144"/>
      <c r="D41" s="144"/>
      <c r="E41" s="145"/>
      <c r="F41" s="38"/>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38"/>
      <c r="B42" s="49"/>
      <c r="C42" s="50" t="s">
        <v>35</v>
      </c>
      <c r="D42" s="50" t="s">
        <v>36</v>
      </c>
      <c r="E42" s="51" t="s">
        <v>44</v>
      </c>
      <c r="F42" s="38"/>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5">
      <c r="A43" s="38"/>
      <c r="B43" s="11" t="s">
        <v>60</v>
      </c>
      <c r="C43" s="26">
        <v>15</v>
      </c>
      <c r="D43" s="12">
        <f>'Prijzenblad verbruiksgoederen'!H11</f>
        <v>0</v>
      </c>
      <c r="E43" s="44">
        <f>'Prijzenblad verbruiksgoederen'!H11</f>
        <v>0</v>
      </c>
      <c r="F43" s="38"/>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5">
      <c r="A44" s="38"/>
      <c r="B44" s="2"/>
      <c r="C44" s="2"/>
      <c r="D44" s="2"/>
      <c r="E44" s="2"/>
      <c r="F44" s="38"/>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ht="21" x14ac:dyDescent="0.35">
      <c r="A45" s="38"/>
      <c r="B45" s="136" t="s">
        <v>71</v>
      </c>
      <c r="C45" s="136"/>
      <c r="D45" s="136"/>
      <c r="E45" s="52">
        <f>E9+E13+E14+E15+E19+E20+E24+E25+E26+E30+E31+E35+E39+E43</f>
        <v>0</v>
      </c>
      <c r="F45" s="38"/>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5">
      <c r="B46" s="2"/>
      <c r="C46" s="2"/>
      <c r="D46" s="2"/>
      <c r="E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B47" s="2"/>
      <c r="C47" s="2"/>
      <c r="D47" s="2"/>
      <c r="E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B48" s="2"/>
      <c r="C48" s="2"/>
      <c r="D48" s="2"/>
      <c r="E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2:35" x14ac:dyDescent="0.25">
      <c r="B49" s="2"/>
      <c r="C49" s="2"/>
      <c r="D49" s="2"/>
      <c r="E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2:35" x14ac:dyDescent="0.25">
      <c r="B50" s="2"/>
      <c r="C50" s="2"/>
      <c r="D50" s="2"/>
      <c r="E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2:35" x14ac:dyDescent="0.25">
      <c r="B51" s="2"/>
      <c r="C51" s="2"/>
      <c r="D51" s="2"/>
      <c r="E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x14ac:dyDescent="0.25">
      <c r="B52" s="2"/>
      <c r="C52" s="2"/>
      <c r="D52" s="2"/>
      <c r="E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2:35" x14ac:dyDescent="0.25">
      <c r="B53" s="2"/>
      <c r="C53" s="2"/>
      <c r="D53" s="2"/>
      <c r="E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2:35" x14ac:dyDescent="0.25">
      <c r="B54" s="2"/>
      <c r="C54" s="2"/>
      <c r="D54" s="2"/>
      <c r="E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2:35" x14ac:dyDescent="0.25">
      <c r="B55" s="2"/>
      <c r="C55" s="2"/>
      <c r="D55" s="2"/>
      <c r="E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2:35" x14ac:dyDescent="0.25">
      <c r="B56" s="2"/>
      <c r="C56" s="2"/>
      <c r="D56" s="2"/>
      <c r="E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2:35" x14ac:dyDescent="0.25">
      <c r="B57" s="2"/>
      <c r="C57" s="2"/>
      <c r="D57" s="2"/>
      <c r="E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2:35" x14ac:dyDescent="0.25">
      <c r="B58" s="2"/>
      <c r="C58" s="2"/>
      <c r="D58" s="2"/>
      <c r="E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2:35" x14ac:dyDescent="0.25">
      <c r="B59" s="2"/>
      <c r="C59" s="2"/>
      <c r="D59" s="2"/>
      <c r="E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2:35" x14ac:dyDescent="0.25">
      <c r="B60" s="2"/>
      <c r="C60" s="2"/>
      <c r="D60" s="2"/>
      <c r="E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2:35" x14ac:dyDescent="0.25">
      <c r="B61" s="2"/>
      <c r="C61" s="2"/>
      <c r="D61" s="2"/>
      <c r="E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2:35" x14ac:dyDescent="0.25">
      <c r="B62" s="2"/>
      <c r="C62" s="2"/>
      <c r="D62" s="2"/>
      <c r="E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2:35" x14ac:dyDescent="0.25">
      <c r="B63" s="2"/>
      <c r="C63" s="2"/>
      <c r="D63" s="2"/>
      <c r="E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2:35" x14ac:dyDescent="0.25">
      <c r="B64" s="2"/>
      <c r="C64" s="2"/>
      <c r="D64" s="2"/>
      <c r="E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2:35" x14ac:dyDescent="0.25">
      <c r="B65" s="2"/>
      <c r="C65" s="2"/>
      <c r="D65" s="2"/>
      <c r="E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2:35" x14ac:dyDescent="0.25">
      <c r="B66" s="2"/>
      <c r="C66" s="2"/>
      <c r="D66" s="2"/>
      <c r="E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2:35" x14ac:dyDescent="0.25">
      <c r="B67" s="2"/>
      <c r="C67" s="2"/>
      <c r="D67" s="2"/>
      <c r="E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2:35" x14ac:dyDescent="0.25">
      <c r="B68" s="2"/>
      <c r="C68" s="2"/>
      <c r="D68" s="2"/>
      <c r="E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2:35" x14ac:dyDescent="0.25">
      <c r="B69" s="2"/>
      <c r="C69" s="2"/>
      <c r="D69" s="2"/>
      <c r="E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2:35" x14ac:dyDescent="0.25">
      <c r="B70" s="2"/>
      <c r="C70" s="2"/>
      <c r="D70" s="2"/>
      <c r="E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2:35" x14ac:dyDescent="0.25">
      <c r="B71" s="2"/>
      <c r="C71" s="2"/>
      <c r="D71" s="2"/>
      <c r="E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2:35" x14ac:dyDescent="0.25">
      <c r="B72" s="2"/>
      <c r="C72" s="2"/>
      <c r="D72" s="2"/>
      <c r="E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2:35" x14ac:dyDescent="0.25">
      <c r="B73" s="2"/>
      <c r="C73" s="2"/>
      <c r="D73" s="2"/>
      <c r="E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2:35" x14ac:dyDescent="0.25">
      <c r="B74" s="2"/>
      <c r="C74" s="2"/>
      <c r="D74" s="2"/>
      <c r="E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2:35" x14ac:dyDescent="0.25">
      <c r="B75" s="2"/>
      <c r="C75" s="2"/>
      <c r="D75" s="2"/>
      <c r="E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2:35" x14ac:dyDescent="0.25">
      <c r="B76" s="2"/>
      <c r="C76" s="2"/>
      <c r="D76" s="2"/>
      <c r="E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2:35" x14ac:dyDescent="0.25">
      <c r="B77" s="2"/>
      <c r="C77" s="2"/>
      <c r="D77" s="2"/>
      <c r="E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2:35" x14ac:dyDescent="0.25">
      <c r="B78" s="2"/>
      <c r="C78" s="2"/>
      <c r="D78" s="2"/>
      <c r="E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2:35" x14ac:dyDescent="0.25">
      <c r="B79" s="2"/>
      <c r="C79" s="2"/>
      <c r="D79" s="2"/>
      <c r="E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2:35" x14ac:dyDescent="0.25">
      <c r="B80" s="2"/>
      <c r="C80" s="2"/>
      <c r="D80" s="2"/>
      <c r="E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2:35" x14ac:dyDescent="0.25">
      <c r="B81" s="2"/>
      <c r="C81" s="2"/>
      <c r="D81" s="2"/>
      <c r="E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2:35" x14ac:dyDescent="0.25">
      <c r="B82" s="2"/>
      <c r="C82" s="2"/>
      <c r="D82" s="2"/>
      <c r="E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2:35" x14ac:dyDescent="0.25">
      <c r="B83" s="2"/>
      <c r="C83" s="2"/>
      <c r="D83" s="2"/>
      <c r="E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sheetData>
  <sheetProtection algorithmName="SHA-512" hashValue="IsaoTNK0BdoJG0Vmnj6D+G9L/xy/IOs9bhVvSQ8yHIMK3WnrI5eTtXkNH07MR+oy4ISmiCQ8Vb7enGfz/GLoyg==" saltValue="4uwF+AXj/KqYXW+mLrT9Nw==" spinCount="100000" sheet="1" objects="1" scenarios="1"/>
  <mergeCells count="10">
    <mergeCell ref="B1:E1"/>
    <mergeCell ref="B45:D45"/>
    <mergeCell ref="B11:E11"/>
    <mergeCell ref="B22:E22"/>
    <mergeCell ref="B33:E33"/>
    <mergeCell ref="B37:E37"/>
    <mergeCell ref="B41:E41"/>
    <mergeCell ref="B17:E17"/>
    <mergeCell ref="B28:E28"/>
    <mergeCell ref="B7:E7"/>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840-D709-41CD-AD1C-C0B4AE9C1FE6}">
  <sheetPr>
    <tabColor rgb="FF173583"/>
  </sheetPr>
  <dimension ref="A1:V115"/>
  <sheetViews>
    <sheetView showGridLines="0" zoomScale="50" zoomScaleNormal="50" workbookViewId="0">
      <pane ySplit="2" topLeftCell="A3" activePane="bottomLeft" state="frozen"/>
      <selection activeCell="E25" sqref="E25"/>
      <selection pane="bottomLeft" activeCell="AB64" sqref="AB64"/>
    </sheetView>
  </sheetViews>
  <sheetFormatPr defaultRowHeight="15" x14ac:dyDescent="0.25"/>
  <cols>
    <col min="1" max="1" width="4.140625" style="23" customWidth="1"/>
    <col min="2" max="2" width="41" customWidth="1"/>
    <col min="3" max="3" width="34.7109375" bestFit="1" customWidth="1"/>
    <col min="4" max="4" width="18.42578125" customWidth="1"/>
    <col min="5" max="5" width="13.85546875" hidden="1" customWidth="1"/>
    <col min="6" max="7" width="10.140625" hidden="1" customWidth="1"/>
    <col min="8" max="8" width="13.85546875" hidden="1" customWidth="1"/>
    <col min="9" max="10" width="10.140625" hidden="1" customWidth="1"/>
    <col min="11" max="12" width="27.140625" customWidth="1"/>
    <col min="13" max="13" width="27.140625" style="25" customWidth="1"/>
    <col min="14" max="18" width="17.28515625" style="25" customWidth="1"/>
    <col min="19" max="19" width="22.5703125" customWidth="1"/>
    <col min="20" max="20" width="87.7109375" bestFit="1" customWidth="1"/>
    <col min="21" max="21" width="23.28515625" style="24" hidden="1" customWidth="1"/>
    <col min="22" max="23" width="2.140625" customWidth="1"/>
  </cols>
  <sheetData>
    <row r="1" spans="1:22" x14ac:dyDescent="0.25">
      <c r="A1" s="67"/>
      <c r="B1" s="39" t="s">
        <v>22</v>
      </c>
      <c r="C1" s="48"/>
      <c r="D1" s="47"/>
      <c r="E1" s="61" t="s">
        <v>73</v>
      </c>
      <c r="F1" s="61" t="s">
        <v>73</v>
      </c>
      <c r="G1" s="61" t="s">
        <v>73</v>
      </c>
      <c r="H1" s="61" t="s">
        <v>73</v>
      </c>
      <c r="I1" s="61" t="s">
        <v>73</v>
      </c>
      <c r="J1" s="61" t="s">
        <v>73</v>
      </c>
      <c r="K1" s="48" t="s">
        <v>51</v>
      </c>
      <c r="L1" s="40" t="s">
        <v>51</v>
      </c>
      <c r="M1" s="76" t="s">
        <v>51</v>
      </c>
      <c r="N1" s="76" t="s">
        <v>194</v>
      </c>
      <c r="O1" s="76"/>
      <c r="P1" s="76"/>
      <c r="Q1" s="76" t="s">
        <v>193</v>
      </c>
      <c r="R1" s="76"/>
      <c r="S1" s="75" t="s">
        <v>49</v>
      </c>
      <c r="T1" s="75" t="s">
        <v>64</v>
      </c>
      <c r="U1" s="77"/>
      <c r="V1" s="75"/>
    </row>
    <row r="2" spans="1:22" x14ac:dyDescent="0.25">
      <c r="A2" s="68"/>
      <c r="B2" s="83" t="s">
        <v>61</v>
      </c>
      <c r="C2" s="83" t="s">
        <v>62</v>
      </c>
      <c r="D2" s="83" t="s">
        <v>63</v>
      </c>
      <c r="E2" s="60" t="s">
        <v>46</v>
      </c>
      <c r="F2" s="60" t="s">
        <v>45</v>
      </c>
      <c r="G2" s="59" t="s">
        <v>65</v>
      </c>
      <c r="H2" s="60" t="s">
        <v>97</v>
      </c>
      <c r="I2" s="60" t="s">
        <v>98</v>
      </c>
      <c r="J2" s="59" t="s">
        <v>65</v>
      </c>
      <c r="K2" s="78" t="s">
        <v>52</v>
      </c>
      <c r="L2" s="78" t="s">
        <v>53</v>
      </c>
      <c r="M2" s="79" t="s">
        <v>54</v>
      </c>
      <c r="N2" s="80" t="s">
        <v>55</v>
      </c>
      <c r="O2" s="80" t="s">
        <v>80</v>
      </c>
      <c r="P2" s="80" t="s">
        <v>195</v>
      </c>
      <c r="Q2" s="80" t="s">
        <v>55</v>
      </c>
      <c r="R2" s="80" t="s">
        <v>80</v>
      </c>
      <c r="S2" s="81" t="s">
        <v>50</v>
      </c>
      <c r="T2" s="75"/>
      <c r="U2" s="82" t="s">
        <v>74</v>
      </c>
      <c r="V2" s="75"/>
    </row>
    <row r="3" spans="1:22" x14ac:dyDescent="0.25">
      <c r="A3" s="69">
        <v>1</v>
      </c>
      <c r="B3" s="54" t="s">
        <v>99</v>
      </c>
      <c r="C3" s="54" t="s">
        <v>100</v>
      </c>
      <c r="D3" s="54" t="s">
        <v>168</v>
      </c>
      <c r="E3" s="55"/>
      <c r="F3" s="55"/>
      <c r="G3" s="56">
        <f>(E3+F3)/12</f>
        <v>0</v>
      </c>
      <c r="H3" s="55">
        <v>349267</v>
      </c>
      <c r="I3" s="55">
        <v>0</v>
      </c>
      <c r="J3" s="56">
        <f>(H3+I3)/12</f>
        <v>29105.583333333332</v>
      </c>
      <c r="K3" s="22">
        <f>(E3+H3)</f>
        <v>349267</v>
      </c>
      <c r="L3" s="22">
        <f>(F3+I3)</f>
        <v>0</v>
      </c>
      <c r="M3" s="22">
        <f>(K3+L3)/12</f>
        <v>29105.583333333332</v>
      </c>
      <c r="N3" s="109"/>
      <c r="O3" s="109"/>
      <c r="P3" s="109"/>
      <c r="Q3" s="106"/>
      <c r="R3" s="106">
        <v>1</v>
      </c>
      <c r="S3" s="32">
        <v>45108</v>
      </c>
      <c r="T3" s="8" t="s">
        <v>192</v>
      </c>
      <c r="U3" s="26"/>
      <c r="V3" s="38"/>
    </row>
    <row r="4" spans="1:22" x14ac:dyDescent="0.25">
      <c r="A4" s="69">
        <v>2</v>
      </c>
      <c r="B4" s="54" t="s">
        <v>99</v>
      </c>
      <c r="C4" s="54" t="s">
        <v>100</v>
      </c>
      <c r="D4" s="54" t="s">
        <v>168</v>
      </c>
      <c r="E4" s="55"/>
      <c r="F4" s="55"/>
      <c r="G4" s="56"/>
      <c r="H4" s="55">
        <v>74303</v>
      </c>
      <c r="I4" s="55">
        <v>48988</v>
      </c>
      <c r="J4" s="56">
        <f t="shared" ref="J4:J64" si="0">(H4+I4)/12</f>
        <v>10274.25</v>
      </c>
      <c r="K4" s="22">
        <f t="shared" ref="K4:K64" si="1">(E4+H4)</f>
        <v>74303</v>
      </c>
      <c r="L4" s="22">
        <f t="shared" ref="L4:L64" si="2">(F4+I4)</f>
        <v>48988</v>
      </c>
      <c r="M4" s="22">
        <f t="shared" ref="M4:M64" si="3">(K4+L4)/12</f>
        <v>10274.25</v>
      </c>
      <c r="N4" s="109">
        <v>1</v>
      </c>
      <c r="O4" s="109"/>
      <c r="P4" s="109"/>
      <c r="Q4" s="106"/>
      <c r="R4" s="106"/>
      <c r="S4" s="32">
        <v>45108</v>
      </c>
      <c r="T4" s="8"/>
      <c r="U4" s="26"/>
      <c r="V4" s="38"/>
    </row>
    <row r="5" spans="1:22" x14ac:dyDescent="0.25">
      <c r="A5" s="69">
        <v>3</v>
      </c>
      <c r="B5" s="54" t="s">
        <v>101</v>
      </c>
      <c r="C5" s="54" t="s">
        <v>102</v>
      </c>
      <c r="D5" s="54" t="s">
        <v>168</v>
      </c>
      <c r="E5" s="55"/>
      <c r="F5" s="55"/>
      <c r="G5" s="56">
        <f t="shared" ref="G5:G29" si="4">(E5+F5)/12</f>
        <v>0</v>
      </c>
      <c r="H5" s="55">
        <v>33289</v>
      </c>
      <c r="I5" s="55">
        <v>40081</v>
      </c>
      <c r="J5" s="56">
        <f t="shared" si="0"/>
        <v>6114.166666666667</v>
      </c>
      <c r="K5" s="22">
        <f t="shared" si="1"/>
        <v>33289</v>
      </c>
      <c r="L5" s="22">
        <f t="shared" si="2"/>
        <v>40081</v>
      </c>
      <c r="M5" s="22">
        <f t="shared" si="3"/>
        <v>6114.166666666667</v>
      </c>
      <c r="N5" s="109">
        <v>1</v>
      </c>
      <c r="O5" s="109"/>
      <c r="P5" s="109"/>
      <c r="Q5" s="106"/>
      <c r="R5" s="106"/>
      <c r="S5" s="32">
        <v>45108</v>
      </c>
      <c r="T5" s="8"/>
      <c r="U5" s="26"/>
      <c r="V5" s="38"/>
    </row>
    <row r="6" spans="1:22" x14ac:dyDescent="0.25">
      <c r="A6" s="69">
        <v>4</v>
      </c>
      <c r="B6" s="54" t="s">
        <v>103</v>
      </c>
      <c r="C6" s="54" t="s">
        <v>104</v>
      </c>
      <c r="D6" s="54" t="s">
        <v>168</v>
      </c>
      <c r="E6" s="55"/>
      <c r="F6" s="55"/>
      <c r="G6" s="56">
        <f t="shared" si="4"/>
        <v>0</v>
      </c>
      <c r="H6" s="55">
        <v>168513</v>
      </c>
      <c r="I6" s="55">
        <v>71761</v>
      </c>
      <c r="J6" s="56">
        <f t="shared" si="0"/>
        <v>20022.833333333332</v>
      </c>
      <c r="K6" s="22">
        <f t="shared" si="1"/>
        <v>168513</v>
      </c>
      <c r="L6" s="22">
        <f t="shared" si="2"/>
        <v>71761</v>
      </c>
      <c r="M6" s="22">
        <f t="shared" si="3"/>
        <v>20022.833333333332</v>
      </c>
      <c r="N6" s="109"/>
      <c r="O6" s="109">
        <v>1</v>
      </c>
      <c r="P6" s="109"/>
      <c r="Q6" s="106"/>
      <c r="R6" s="106"/>
      <c r="S6" s="32">
        <v>45108</v>
      </c>
      <c r="T6" s="8"/>
      <c r="U6" s="26"/>
      <c r="V6" s="38"/>
    </row>
    <row r="7" spans="1:22" x14ac:dyDescent="0.25">
      <c r="A7" s="69">
        <v>5</v>
      </c>
      <c r="B7" s="54" t="s">
        <v>105</v>
      </c>
      <c r="C7" s="54" t="s">
        <v>106</v>
      </c>
      <c r="D7" s="54" t="s">
        <v>168</v>
      </c>
      <c r="E7" s="55"/>
      <c r="F7" s="55"/>
      <c r="G7" s="56">
        <f t="shared" si="4"/>
        <v>0</v>
      </c>
      <c r="H7" s="55">
        <v>41805</v>
      </c>
      <c r="I7" s="55">
        <v>50259</v>
      </c>
      <c r="J7" s="56">
        <f t="shared" si="0"/>
        <v>7672</v>
      </c>
      <c r="K7" s="22">
        <f t="shared" si="1"/>
        <v>41805</v>
      </c>
      <c r="L7" s="22">
        <f t="shared" si="2"/>
        <v>50259</v>
      </c>
      <c r="M7" s="22">
        <f t="shared" si="3"/>
        <v>7672</v>
      </c>
      <c r="N7" s="109">
        <v>1</v>
      </c>
      <c r="O7" s="109"/>
      <c r="P7" s="109"/>
      <c r="Q7" s="106"/>
      <c r="R7" s="106"/>
      <c r="S7" s="32">
        <v>45108</v>
      </c>
      <c r="T7" s="8"/>
      <c r="U7" s="26"/>
      <c r="V7" s="38"/>
    </row>
    <row r="8" spans="1:22" x14ac:dyDescent="0.25">
      <c r="A8" s="69">
        <v>6</v>
      </c>
      <c r="B8" s="54" t="s">
        <v>107</v>
      </c>
      <c r="C8" s="54" t="s">
        <v>108</v>
      </c>
      <c r="D8" s="54" t="s">
        <v>168</v>
      </c>
      <c r="E8" s="55"/>
      <c r="F8" s="55"/>
      <c r="G8" s="56">
        <f t="shared" si="4"/>
        <v>0</v>
      </c>
      <c r="H8" s="55">
        <v>113073</v>
      </c>
      <c r="I8" s="55">
        <v>123061</v>
      </c>
      <c r="J8" s="56">
        <f t="shared" si="0"/>
        <v>19677.833333333332</v>
      </c>
      <c r="K8" s="22">
        <f t="shared" si="1"/>
        <v>113073</v>
      </c>
      <c r="L8" s="22">
        <f t="shared" si="2"/>
        <v>123061</v>
      </c>
      <c r="M8" s="22">
        <f t="shared" si="3"/>
        <v>19677.833333333332</v>
      </c>
      <c r="N8" s="109"/>
      <c r="O8" s="109">
        <v>1</v>
      </c>
      <c r="P8" s="109"/>
      <c r="Q8" s="106"/>
      <c r="R8" s="106"/>
      <c r="S8" s="32">
        <v>45108</v>
      </c>
      <c r="T8" s="8"/>
      <c r="U8" s="26"/>
      <c r="V8" s="38"/>
    </row>
    <row r="9" spans="1:22" x14ac:dyDescent="0.25">
      <c r="A9" s="69">
        <v>7</v>
      </c>
      <c r="B9" s="54" t="s">
        <v>109</v>
      </c>
      <c r="C9" s="54" t="s">
        <v>110</v>
      </c>
      <c r="D9" s="54" t="s">
        <v>168</v>
      </c>
      <c r="E9" s="55"/>
      <c r="F9" s="55"/>
      <c r="G9" s="56">
        <f t="shared" si="4"/>
        <v>0</v>
      </c>
      <c r="H9" s="55">
        <v>150974</v>
      </c>
      <c r="I9" s="55">
        <v>171486</v>
      </c>
      <c r="J9" s="56">
        <f t="shared" si="0"/>
        <v>26871.666666666668</v>
      </c>
      <c r="K9" s="22">
        <f t="shared" si="1"/>
        <v>150974</v>
      </c>
      <c r="L9" s="22">
        <f t="shared" si="2"/>
        <v>171486</v>
      </c>
      <c r="M9" s="22">
        <f t="shared" si="3"/>
        <v>26871.666666666668</v>
      </c>
      <c r="N9" s="109"/>
      <c r="O9" s="109">
        <v>1</v>
      </c>
      <c r="P9" s="109"/>
      <c r="Q9" s="106"/>
      <c r="R9" s="106"/>
      <c r="S9" s="32">
        <v>45108</v>
      </c>
      <c r="T9" s="8"/>
      <c r="U9" s="26"/>
      <c r="V9" s="38"/>
    </row>
    <row r="10" spans="1:22" x14ac:dyDescent="0.25">
      <c r="A10" s="69">
        <v>8</v>
      </c>
      <c r="B10" s="54" t="s">
        <v>111</v>
      </c>
      <c r="C10" s="54" t="s">
        <v>112</v>
      </c>
      <c r="D10" s="54" t="s">
        <v>168</v>
      </c>
      <c r="E10" s="55"/>
      <c r="F10" s="55"/>
      <c r="G10" s="56">
        <f t="shared" si="4"/>
        <v>0</v>
      </c>
      <c r="H10" s="55">
        <v>156875</v>
      </c>
      <c r="I10" s="55">
        <v>211328</v>
      </c>
      <c r="J10" s="56">
        <f t="shared" si="0"/>
        <v>30683.583333333332</v>
      </c>
      <c r="K10" s="22">
        <f t="shared" si="1"/>
        <v>156875</v>
      </c>
      <c r="L10" s="22">
        <f t="shared" si="2"/>
        <v>211328</v>
      </c>
      <c r="M10" s="22">
        <f t="shared" si="3"/>
        <v>30683.583333333332</v>
      </c>
      <c r="N10" s="109"/>
      <c r="O10" s="109">
        <v>1</v>
      </c>
      <c r="P10" s="109"/>
      <c r="Q10" s="106"/>
      <c r="R10" s="106"/>
      <c r="S10" s="32">
        <v>45108</v>
      </c>
      <c r="T10" s="8"/>
      <c r="U10" s="26"/>
      <c r="V10" s="38"/>
    </row>
    <row r="11" spans="1:22" x14ac:dyDescent="0.25">
      <c r="A11" s="69">
        <v>9</v>
      </c>
      <c r="B11" s="54" t="s">
        <v>113</v>
      </c>
      <c r="C11" s="54" t="s">
        <v>114</v>
      </c>
      <c r="D11" s="54" t="s">
        <v>168</v>
      </c>
      <c r="E11" s="55"/>
      <c r="F11" s="55"/>
      <c r="G11" s="56">
        <f t="shared" si="4"/>
        <v>0</v>
      </c>
      <c r="H11" s="55">
        <v>123574</v>
      </c>
      <c r="I11" s="55">
        <v>33802</v>
      </c>
      <c r="J11" s="56">
        <f t="shared" si="0"/>
        <v>13114.666666666666</v>
      </c>
      <c r="K11" s="22">
        <f t="shared" si="1"/>
        <v>123574</v>
      </c>
      <c r="L11" s="22">
        <f t="shared" si="2"/>
        <v>33802</v>
      </c>
      <c r="M11" s="22">
        <f t="shared" si="3"/>
        <v>13114.666666666666</v>
      </c>
      <c r="N11" s="109">
        <v>1</v>
      </c>
      <c r="O11" s="109"/>
      <c r="P11" s="109"/>
      <c r="Q11" s="106"/>
      <c r="R11" s="106"/>
      <c r="S11" s="32">
        <v>45108</v>
      </c>
      <c r="T11" s="8"/>
      <c r="U11" s="26"/>
      <c r="V11" s="38"/>
    </row>
    <row r="12" spans="1:22" x14ac:dyDescent="0.25">
      <c r="A12" s="69">
        <v>10</v>
      </c>
      <c r="B12" s="112" t="s">
        <v>113</v>
      </c>
      <c r="C12" s="112" t="s">
        <v>114</v>
      </c>
      <c r="D12" s="112" t="s">
        <v>168</v>
      </c>
      <c r="E12" s="113"/>
      <c r="F12" s="113"/>
      <c r="G12" s="114"/>
      <c r="H12" s="113">
        <v>594794</v>
      </c>
      <c r="I12" s="113">
        <v>162846</v>
      </c>
      <c r="J12" s="114">
        <f t="shared" si="0"/>
        <v>63136.666666666664</v>
      </c>
      <c r="K12" s="115">
        <f t="shared" si="1"/>
        <v>594794</v>
      </c>
      <c r="L12" s="115">
        <f t="shared" si="2"/>
        <v>162846</v>
      </c>
      <c r="M12" s="115">
        <f t="shared" si="3"/>
        <v>63136.666666666664</v>
      </c>
      <c r="N12" s="109"/>
      <c r="O12" s="109"/>
      <c r="P12" s="109">
        <v>1</v>
      </c>
      <c r="Q12" s="106"/>
      <c r="R12" s="106"/>
      <c r="S12" s="116">
        <v>45108</v>
      </c>
      <c r="T12" s="8"/>
      <c r="U12" s="26"/>
      <c r="V12" s="38"/>
    </row>
    <row r="13" spans="1:22" x14ac:dyDescent="0.25">
      <c r="A13" s="69">
        <v>11</v>
      </c>
      <c r="B13" s="112" t="s">
        <v>113</v>
      </c>
      <c r="C13" s="112" t="s">
        <v>177</v>
      </c>
      <c r="D13" s="112" t="s">
        <v>168</v>
      </c>
      <c r="E13" s="113"/>
      <c r="F13" s="113"/>
      <c r="G13" s="114"/>
      <c r="H13" s="113">
        <v>1318</v>
      </c>
      <c r="I13" s="113">
        <v>2183</v>
      </c>
      <c r="J13" s="114">
        <f t="shared" si="0"/>
        <v>291.75</v>
      </c>
      <c r="K13" s="115">
        <f t="shared" si="1"/>
        <v>1318</v>
      </c>
      <c r="L13" s="115">
        <f t="shared" si="2"/>
        <v>2183</v>
      </c>
      <c r="M13" s="115">
        <f t="shared" si="3"/>
        <v>291.75</v>
      </c>
      <c r="N13" s="109">
        <v>1</v>
      </c>
      <c r="O13" s="109"/>
      <c r="P13" s="109"/>
      <c r="Q13" s="106"/>
      <c r="R13" s="106"/>
      <c r="S13" s="116">
        <v>45108</v>
      </c>
      <c r="T13" s="8"/>
      <c r="U13" s="26"/>
      <c r="V13" s="38"/>
    </row>
    <row r="14" spans="1:22" x14ac:dyDescent="0.25">
      <c r="A14" s="69">
        <v>12</v>
      </c>
      <c r="B14" s="54" t="s">
        <v>115</v>
      </c>
      <c r="C14" s="54" t="s">
        <v>116</v>
      </c>
      <c r="D14" s="54" t="s">
        <v>168</v>
      </c>
      <c r="E14" s="55"/>
      <c r="F14" s="55"/>
      <c r="G14" s="56">
        <f t="shared" si="4"/>
        <v>0</v>
      </c>
      <c r="H14" s="55">
        <v>126480</v>
      </c>
      <c r="I14" s="55">
        <v>84212</v>
      </c>
      <c r="J14" s="56">
        <f t="shared" si="0"/>
        <v>17557.666666666668</v>
      </c>
      <c r="K14" s="22">
        <f t="shared" si="1"/>
        <v>126480</v>
      </c>
      <c r="L14" s="22">
        <f t="shared" si="2"/>
        <v>84212</v>
      </c>
      <c r="M14" s="22">
        <f t="shared" si="3"/>
        <v>17557.666666666668</v>
      </c>
      <c r="N14" s="109"/>
      <c r="O14" s="109">
        <v>1</v>
      </c>
      <c r="P14" s="109"/>
      <c r="Q14" s="106"/>
      <c r="R14" s="106"/>
      <c r="S14" s="32">
        <v>45108</v>
      </c>
      <c r="T14" s="8"/>
      <c r="U14" s="26"/>
      <c r="V14" s="38"/>
    </row>
    <row r="15" spans="1:22" x14ac:dyDescent="0.25">
      <c r="A15" s="69">
        <v>13</v>
      </c>
      <c r="B15" s="54" t="s">
        <v>117</v>
      </c>
      <c r="C15" s="54" t="s">
        <v>118</v>
      </c>
      <c r="D15" s="54" t="s">
        <v>168</v>
      </c>
      <c r="E15" s="55"/>
      <c r="F15" s="55"/>
      <c r="G15" s="56">
        <f t="shared" si="4"/>
        <v>0</v>
      </c>
      <c r="H15" s="55">
        <v>250155</v>
      </c>
      <c r="I15" s="55">
        <v>138618</v>
      </c>
      <c r="J15" s="56">
        <f t="shared" si="0"/>
        <v>32397.75</v>
      </c>
      <c r="K15" s="22">
        <f t="shared" si="1"/>
        <v>250155</v>
      </c>
      <c r="L15" s="22">
        <f t="shared" si="2"/>
        <v>138618</v>
      </c>
      <c r="M15" s="22">
        <f t="shared" si="3"/>
        <v>32397.75</v>
      </c>
      <c r="N15" s="109"/>
      <c r="O15" s="109">
        <v>1</v>
      </c>
      <c r="P15" s="109"/>
      <c r="Q15" s="106"/>
      <c r="R15" s="106"/>
      <c r="S15" s="32">
        <v>45108</v>
      </c>
      <c r="T15" s="8"/>
      <c r="U15" s="26"/>
      <c r="V15" s="38"/>
    </row>
    <row r="16" spans="1:22" x14ac:dyDescent="0.25">
      <c r="A16" s="69">
        <v>14</v>
      </c>
      <c r="B16" s="112" t="s">
        <v>117</v>
      </c>
      <c r="C16" s="112" t="s">
        <v>118</v>
      </c>
      <c r="D16" s="112" t="s">
        <v>168</v>
      </c>
      <c r="E16" s="113"/>
      <c r="F16" s="113"/>
      <c r="G16" s="114"/>
      <c r="H16" s="113">
        <v>14438</v>
      </c>
      <c r="I16" s="113">
        <v>0</v>
      </c>
      <c r="J16" s="114">
        <f t="shared" si="0"/>
        <v>1203.1666666666667</v>
      </c>
      <c r="K16" s="115">
        <f t="shared" si="1"/>
        <v>14438</v>
      </c>
      <c r="L16" s="115">
        <f t="shared" si="2"/>
        <v>0</v>
      </c>
      <c r="M16" s="115">
        <f t="shared" si="3"/>
        <v>1203.1666666666667</v>
      </c>
      <c r="N16" s="109"/>
      <c r="O16" s="109"/>
      <c r="P16" s="109"/>
      <c r="Q16" s="106">
        <v>1</v>
      </c>
      <c r="R16" s="106"/>
      <c r="S16" s="116">
        <v>45108</v>
      </c>
      <c r="T16" s="8" t="s">
        <v>192</v>
      </c>
      <c r="U16" s="26"/>
      <c r="V16" s="38"/>
    </row>
    <row r="17" spans="1:22" x14ac:dyDescent="0.25">
      <c r="A17" s="69">
        <v>15</v>
      </c>
      <c r="B17" s="112" t="s">
        <v>117</v>
      </c>
      <c r="C17" s="112" t="s">
        <v>118</v>
      </c>
      <c r="D17" s="112" t="s">
        <v>168</v>
      </c>
      <c r="E17" s="113"/>
      <c r="F17" s="113"/>
      <c r="G17" s="114"/>
      <c r="H17" s="113">
        <v>41692</v>
      </c>
      <c r="I17" s="113">
        <v>0</v>
      </c>
      <c r="J17" s="114">
        <f t="shared" si="0"/>
        <v>3474.3333333333335</v>
      </c>
      <c r="K17" s="115">
        <f t="shared" si="1"/>
        <v>41692</v>
      </c>
      <c r="L17" s="115">
        <f t="shared" si="2"/>
        <v>0</v>
      </c>
      <c r="M17" s="115">
        <f t="shared" si="3"/>
        <v>3474.3333333333335</v>
      </c>
      <c r="N17" s="109"/>
      <c r="O17" s="109"/>
      <c r="P17" s="109"/>
      <c r="Q17" s="106">
        <v>1</v>
      </c>
      <c r="R17" s="106"/>
      <c r="S17" s="116">
        <v>45108</v>
      </c>
      <c r="T17" s="8" t="s">
        <v>192</v>
      </c>
      <c r="U17" s="26"/>
      <c r="V17" s="38"/>
    </row>
    <row r="18" spans="1:22" x14ac:dyDescent="0.25">
      <c r="A18" s="69">
        <v>16</v>
      </c>
      <c r="B18" s="54" t="s">
        <v>119</v>
      </c>
      <c r="C18" s="54" t="s">
        <v>120</v>
      </c>
      <c r="D18" s="54" t="s">
        <v>168</v>
      </c>
      <c r="E18" s="55"/>
      <c r="F18" s="55"/>
      <c r="G18" s="56">
        <f t="shared" si="4"/>
        <v>0</v>
      </c>
      <c r="H18" s="55">
        <v>70810</v>
      </c>
      <c r="I18" s="55">
        <v>49340</v>
      </c>
      <c r="J18" s="56">
        <f t="shared" si="0"/>
        <v>10012.5</v>
      </c>
      <c r="K18" s="22">
        <f t="shared" si="1"/>
        <v>70810</v>
      </c>
      <c r="L18" s="22">
        <f t="shared" si="2"/>
        <v>49340</v>
      </c>
      <c r="M18" s="22">
        <f t="shared" si="3"/>
        <v>10012.5</v>
      </c>
      <c r="N18" s="109">
        <v>1</v>
      </c>
      <c r="O18" s="109"/>
      <c r="P18" s="109"/>
      <c r="Q18" s="106"/>
      <c r="R18" s="106"/>
      <c r="S18" s="116">
        <v>45108</v>
      </c>
      <c r="T18" s="8"/>
      <c r="U18" s="26"/>
      <c r="V18" s="38"/>
    </row>
    <row r="19" spans="1:22" x14ac:dyDescent="0.25">
      <c r="A19" s="69">
        <v>17</v>
      </c>
      <c r="B19" s="112" t="s">
        <v>119</v>
      </c>
      <c r="C19" s="112" t="s">
        <v>120</v>
      </c>
      <c r="D19" s="112" t="s">
        <v>168</v>
      </c>
      <c r="E19" s="113"/>
      <c r="F19" s="113"/>
      <c r="G19" s="114"/>
      <c r="H19" s="113">
        <v>4663</v>
      </c>
      <c r="I19" s="113">
        <v>4403</v>
      </c>
      <c r="J19" s="114">
        <f t="shared" si="0"/>
        <v>755.5</v>
      </c>
      <c r="K19" s="115">
        <f t="shared" si="1"/>
        <v>4663</v>
      </c>
      <c r="L19" s="115">
        <f t="shared" si="2"/>
        <v>4403</v>
      </c>
      <c r="M19" s="115">
        <f t="shared" si="3"/>
        <v>755.5</v>
      </c>
      <c r="N19" s="109">
        <v>1</v>
      </c>
      <c r="O19" s="109"/>
      <c r="P19" s="109"/>
      <c r="Q19" s="106"/>
      <c r="R19" s="106"/>
      <c r="S19" s="116">
        <v>45108</v>
      </c>
      <c r="T19" s="8"/>
      <c r="U19" s="26"/>
      <c r="V19" s="38"/>
    </row>
    <row r="20" spans="1:22" x14ac:dyDescent="0.25">
      <c r="A20" s="69">
        <v>18</v>
      </c>
      <c r="B20" s="54" t="s">
        <v>121</v>
      </c>
      <c r="C20" s="54" t="s">
        <v>122</v>
      </c>
      <c r="D20" s="54" t="s">
        <v>168</v>
      </c>
      <c r="E20" s="55"/>
      <c r="F20" s="55"/>
      <c r="G20" s="56">
        <f t="shared" si="4"/>
        <v>0</v>
      </c>
      <c r="H20" s="55">
        <v>125335</v>
      </c>
      <c r="I20" s="55">
        <v>104754</v>
      </c>
      <c r="J20" s="56">
        <f t="shared" si="0"/>
        <v>19174.083333333332</v>
      </c>
      <c r="K20" s="22">
        <f t="shared" si="1"/>
        <v>125335</v>
      </c>
      <c r="L20" s="22">
        <f t="shared" si="2"/>
        <v>104754</v>
      </c>
      <c r="M20" s="22">
        <f t="shared" si="3"/>
        <v>19174.083333333332</v>
      </c>
      <c r="N20" s="109"/>
      <c r="O20" s="109">
        <v>1</v>
      </c>
      <c r="P20" s="109"/>
      <c r="Q20" s="106"/>
      <c r="R20" s="106"/>
      <c r="S20" s="116">
        <v>45108</v>
      </c>
      <c r="T20" s="8"/>
      <c r="U20" s="26"/>
      <c r="V20" s="38"/>
    </row>
    <row r="21" spans="1:22" x14ac:dyDescent="0.25">
      <c r="A21" s="69">
        <v>19</v>
      </c>
      <c r="B21" s="54" t="s">
        <v>121</v>
      </c>
      <c r="C21" s="54" t="s">
        <v>122</v>
      </c>
      <c r="D21" s="54" t="s">
        <v>168</v>
      </c>
      <c r="E21" s="55"/>
      <c r="F21" s="55"/>
      <c r="G21" s="56"/>
      <c r="H21" s="55">
        <v>39792</v>
      </c>
      <c r="I21" s="55">
        <v>50028</v>
      </c>
      <c r="J21" s="56">
        <f t="shared" si="0"/>
        <v>7485</v>
      </c>
      <c r="K21" s="22">
        <f t="shared" si="1"/>
        <v>39792</v>
      </c>
      <c r="L21" s="22">
        <f t="shared" si="2"/>
        <v>50028</v>
      </c>
      <c r="M21" s="22">
        <f t="shared" si="3"/>
        <v>7485</v>
      </c>
      <c r="N21" s="109">
        <v>1</v>
      </c>
      <c r="O21" s="109"/>
      <c r="P21" s="109"/>
      <c r="Q21" s="106"/>
      <c r="R21" s="106"/>
      <c r="S21" s="32">
        <v>45108</v>
      </c>
      <c r="T21" s="35"/>
      <c r="U21" s="36"/>
      <c r="V21" s="38"/>
    </row>
    <row r="22" spans="1:22" x14ac:dyDescent="0.25">
      <c r="A22" s="69">
        <v>20</v>
      </c>
      <c r="B22" s="54" t="s">
        <v>123</v>
      </c>
      <c r="C22" s="54" t="s">
        <v>124</v>
      </c>
      <c r="D22" s="54" t="s">
        <v>168</v>
      </c>
      <c r="E22" s="55"/>
      <c r="F22" s="55"/>
      <c r="G22" s="56">
        <f t="shared" si="4"/>
        <v>0</v>
      </c>
      <c r="H22" s="55">
        <v>45179</v>
      </c>
      <c r="I22" s="55">
        <v>76613</v>
      </c>
      <c r="J22" s="56">
        <f t="shared" si="0"/>
        <v>10149.333333333334</v>
      </c>
      <c r="K22" s="22">
        <f t="shared" si="1"/>
        <v>45179</v>
      </c>
      <c r="L22" s="22">
        <f t="shared" si="2"/>
        <v>76613</v>
      </c>
      <c r="M22" s="22">
        <f t="shared" si="3"/>
        <v>10149.333333333334</v>
      </c>
      <c r="N22" s="109">
        <v>1</v>
      </c>
      <c r="O22" s="109"/>
      <c r="P22" s="109"/>
      <c r="Q22" s="106"/>
      <c r="R22" s="106"/>
      <c r="S22" s="32">
        <v>45108</v>
      </c>
      <c r="T22" s="35"/>
      <c r="U22" s="36"/>
      <c r="V22" s="38"/>
    </row>
    <row r="23" spans="1:22" x14ac:dyDescent="0.25">
      <c r="A23" s="69">
        <v>21</v>
      </c>
      <c r="B23" s="54" t="s">
        <v>123</v>
      </c>
      <c r="C23" s="54" t="s">
        <v>124</v>
      </c>
      <c r="D23" s="54" t="s">
        <v>168</v>
      </c>
      <c r="E23" s="100"/>
      <c r="F23" s="100"/>
      <c r="G23" s="56"/>
      <c r="H23" s="100">
        <v>65790</v>
      </c>
      <c r="I23" s="100">
        <v>122325</v>
      </c>
      <c r="J23" s="56">
        <f t="shared" si="0"/>
        <v>15676.25</v>
      </c>
      <c r="K23" s="22">
        <f t="shared" si="1"/>
        <v>65790</v>
      </c>
      <c r="L23" s="22">
        <f t="shared" si="2"/>
        <v>122325</v>
      </c>
      <c r="M23" s="22">
        <f t="shared" si="3"/>
        <v>15676.25</v>
      </c>
      <c r="N23" s="109">
        <v>1</v>
      </c>
      <c r="O23" s="109"/>
      <c r="P23" s="109"/>
      <c r="Q23" s="106"/>
      <c r="R23" s="106"/>
      <c r="S23" s="32">
        <v>45108</v>
      </c>
      <c r="T23" s="35"/>
      <c r="U23" s="36"/>
      <c r="V23" s="38"/>
    </row>
    <row r="24" spans="1:22" x14ac:dyDescent="0.25">
      <c r="A24" s="69">
        <v>22</v>
      </c>
      <c r="B24" s="54" t="s">
        <v>125</v>
      </c>
      <c r="C24" s="33" t="s">
        <v>126</v>
      </c>
      <c r="D24" s="33" t="s">
        <v>168</v>
      </c>
      <c r="E24" s="34"/>
      <c r="F24" s="34"/>
      <c r="G24" s="56">
        <f t="shared" si="4"/>
        <v>0</v>
      </c>
      <c r="H24" s="34">
        <v>58375</v>
      </c>
      <c r="I24" s="34">
        <v>115784</v>
      </c>
      <c r="J24" s="56">
        <f t="shared" si="0"/>
        <v>14513.25</v>
      </c>
      <c r="K24" s="22">
        <f t="shared" si="1"/>
        <v>58375</v>
      </c>
      <c r="L24" s="22">
        <f t="shared" si="2"/>
        <v>115784</v>
      </c>
      <c r="M24" s="22">
        <f t="shared" si="3"/>
        <v>14513.25</v>
      </c>
      <c r="N24" s="110">
        <v>1</v>
      </c>
      <c r="O24" s="110"/>
      <c r="P24" s="110"/>
      <c r="Q24" s="107"/>
      <c r="R24" s="107"/>
      <c r="S24" s="32">
        <v>45108</v>
      </c>
      <c r="T24" s="8"/>
      <c r="U24" s="36"/>
      <c r="V24" s="38"/>
    </row>
    <row r="25" spans="1:22" x14ac:dyDescent="0.25">
      <c r="A25" s="69">
        <v>23</v>
      </c>
      <c r="B25" s="54" t="s">
        <v>125</v>
      </c>
      <c r="C25" s="33" t="s">
        <v>126</v>
      </c>
      <c r="D25" s="33" t="s">
        <v>168</v>
      </c>
      <c r="E25" s="34"/>
      <c r="F25" s="34"/>
      <c r="G25" s="56"/>
      <c r="H25" s="34">
        <v>27453</v>
      </c>
      <c r="I25" s="34">
        <v>65378</v>
      </c>
      <c r="J25" s="56">
        <f t="shared" si="0"/>
        <v>7735.916666666667</v>
      </c>
      <c r="K25" s="22">
        <f t="shared" si="1"/>
        <v>27453</v>
      </c>
      <c r="L25" s="22">
        <f t="shared" si="2"/>
        <v>65378</v>
      </c>
      <c r="M25" s="22">
        <f t="shared" si="3"/>
        <v>7735.916666666667</v>
      </c>
      <c r="N25" s="110">
        <v>1</v>
      </c>
      <c r="O25" s="110"/>
      <c r="P25" s="110"/>
      <c r="Q25" s="107"/>
      <c r="R25" s="107"/>
      <c r="S25" s="32">
        <v>45108</v>
      </c>
      <c r="T25" s="35"/>
      <c r="U25" s="36"/>
      <c r="V25" s="38"/>
    </row>
    <row r="26" spans="1:22" x14ac:dyDescent="0.25">
      <c r="A26" s="69">
        <v>24</v>
      </c>
      <c r="B26" s="54" t="s">
        <v>127</v>
      </c>
      <c r="C26" s="33" t="s">
        <v>128</v>
      </c>
      <c r="D26" s="33" t="s">
        <v>168</v>
      </c>
      <c r="E26" s="34"/>
      <c r="F26" s="34"/>
      <c r="G26" s="56">
        <f t="shared" si="4"/>
        <v>0</v>
      </c>
      <c r="H26" s="34">
        <v>193252</v>
      </c>
      <c r="I26" s="34">
        <v>147213</v>
      </c>
      <c r="J26" s="56">
        <f t="shared" si="0"/>
        <v>28372.083333333332</v>
      </c>
      <c r="K26" s="22">
        <f t="shared" si="1"/>
        <v>193252</v>
      </c>
      <c r="L26" s="22">
        <f t="shared" si="2"/>
        <v>147213</v>
      </c>
      <c r="M26" s="22">
        <f t="shared" si="3"/>
        <v>28372.083333333332</v>
      </c>
      <c r="N26" s="110"/>
      <c r="O26" s="110">
        <v>1</v>
      </c>
      <c r="P26" s="110"/>
      <c r="Q26" s="107"/>
      <c r="R26" s="107"/>
      <c r="S26" s="32">
        <v>45108</v>
      </c>
      <c r="T26" s="35"/>
      <c r="U26" s="36"/>
      <c r="V26" s="38"/>
    </row>
    <row r="27" spans="1:22" x14ac:dyDescent="0.25">
      <c r="A27" s="69">
        <v>25</v>
      </c>
      <c r="B27" s="54" t="s">
        <v>127</v>
      </c>
      <c r="C27" s="33" t="s">
        <v>128</v>
      </c>
      <c r="D27" s="33" t="s">
        <v>168</v>
      </c>
      <c r="E27" s="34"/>
      <c r="F27" s="34"/>
      <c r="G27" s="56"/>
      <c r="H27" s="34">
        <v>40167</v>
      </c>
      <c r="I27" s="34">
        <v>42192</v>
      </c>
      <c r="J27" s="56">
        <f t="shared" si="0"/>
        <v>6863.25</v>
      </c>
      <c r="K27" s="22">
        <f t="shared" si="1"/>
        <v>40167</v>
      </c>
      <c r="L27" s="22">
        <f t="shared" si="2"/>
        <v>42192</v>
      </c>
      <c r="M27" s="22">
        <f t="shared" si="3"/>
        <v>6863.25</v>
      </c>
      <c r="N27" s="111">
        <v>1</v>
      </c>
      <c r="O27" s="111"/>
      <c r="P27" s="111"/>
      <c r="Q27" s="108"/>
      <c r="R27" s="108"/>
      <c r="S27" s="32">
        <v>45108</v>
      </c>
      <c r="T27" s="35"/>
      <c r="U27" s="36"/>
      <c r="V27" s="38"/>
    </row>
    <row r="28" spans="1:22" x14ac:dyDescent="0.25">
      <c r="A28" s="69">
        <v>26</v>
      </c>
      <c r="B28" s="54" t="s">
        <v>129</v>
      </c>
      <c r="C28" s="54" t="s">
        <v>130</v>
      </c>
      <c r="D28" s="54" t="s">
        <v>168</v>
      </c>
      <c r="E28" s="55"/>
      <c r="F28" s="55"/>
      <c r="G28" s="56">
        <f t="shared" ref="G28" si="5">(E28+F28)/12</f>
        <v>0</v>
      </c>
      <c r="H28" s="55">
        <v>85813</v>
      </c>
      <c r="I28" s="55">
        <v>98759</v>
      </c>
      <c r="J28" s="56">
        <f t="shared" si="0"/>
        <v>15381</v>
      </c>
      <c r="K28" s="22">
        <f t="shared" si="1"/>
        <v>85813</v>
      </c>
      <c r="L28" s="22">
        <f t="shared" si="2"/>
        <v>98759</v>
      </c>
      <c r="M28" s="22">
        <f t="shared" si="3"/>
        <v>15381</v>
      </c>
      <c r="N28" s="109">
        <v>1</v>
      </c>
      <c r="O28" s="109"/>
      <c r="P28" s="109"/>
      <c r="Q28" s="106"/>
      <c r="R28" s="106"/>
      <c r="S28" s="32">
        <v>45108</v>
      </c>
      <c r="T28" s="8"/>
      <c r="U28" s="36"/>
      <c r="V28" s="38"/>
    </row>
    <row r="29" spans="1:22" x14ac:dyDescent="0.25">
      <c r="A29" s="69">
        <v>27</v>
      </c>
      <c r="B29" s="54" t="s">
        <v>131</v>
      </c>
      <c r="C29" s="33" t="s">
        <v>132</v>
      </c>
      <c r="D29" s="33" t="s">
        <v>168</v>
      </c>
      <c r="E29" s="34"/>
      <c r="F29" s="34"/>
      <c r="G29" s="56">
        <f t="shared" si="4"/>
        <v>0</v>
      </c>
      <c r="H29" s="34">
        <v>387053</v>
      </c>
      <c r="I29" s="34">
        <v>0</v>
      </c>
      <c r="J29" s="56">
        <f t="shared" si="0"/>
        <v>32254.416666666668</v>
      </c>
      <c r="K29" s="22">
        <f t="shared" si="1"/>
        <v>387053</v>
      </c>
      <c r="L29" s="22">
        <f t="shared" si="2"/>
        <v>0</v>
      </c>
      <c r="M29" s="22">
        <f t="shared" si="3"/>
        <v>32254.416666666668</v>
      </c>
      <c r="N29" s="110"/>
      <c r="O29" s="109">
        <v>1</v>
      </c>
      <c r="P29" s="110"/>
      <c r="Q29" s="107"/>
      <c r="R29" s="107"/>
      <c r="S29" s="32">
        <v>45108</v>
      </c>
      <c r="T29" s="35"/>
      <c r="U29" s="36"/>
      <c r="V29" s="38"/>
    </row>
    <row r="30" spans="1:22" x14ac:dyDescent="0.25">
      <c r="A30" s="69">
        <v>28</v>
      </c>
      <c r="B30" s="54" t="s">
        <v>131</v>
      </c>
      <c r="C30" s="33" t="s">
        <v>132</v>
      </c>
      <c r="D30" s="33" t="s">
        <v>168</v>
      </c>
      <c r="E30" s="34"/>
      <c r="F30" s="34"/>
      <c r="G30" s="56"/>
      <c r="H30" s="34">
        <v>139905</v>
      </c>
      <c r="I30" s="34">
        <v>152911</v>
      </c>
      <c r="J30" s="56">
        <f t="shared" si="0"/>
        <v>24401.333333333332</v>
      </c>
      <c r="K30" s="22">
        <f t="shared" si="1"/>
        <v>139905</v>
      </c>
      <c r="L30" s="22">
        <f t="shared" si="2"/>
        <v>152911</v>
      </c>
      <c r="M30" s="22">
        <f t="shared" si="3"/>
        <v>24401.333333333332</v>
      </c>
      <c r="N30" s="110"/>
      <c r="O30" s="109">
        <v>1</v>
      </c>
      <c r="P30" s="110"/>
      <c r="Q30" s="107"/>
      <c r="R30" s="107"/>
      <c r="S30" s="32">
        <v>45108</v>
      </c>
      <c r="T30" s="35"/>
      <c r="U30" s="36"/>
      <c r="V30" s="38"/>
    </row>
    <row r="31" spans="1:22" x14ac:dyDescent="0.25">
      <c r="A31" s="69">
        <v>29</v>
      </c>
      <c r="B31" s="54" t="s">
        <v>133</v>
      </c>
      <c r="C31" s="33" t="s">
        <v>134</v>
      </c>
      <c r="D31" s="33" t="s">
        <v>168</v>
      </c>
      <c r="E31" s="34"/>
      <c r="F31" s="34"/>
      <c r="G31" s="56">
        <f t="shared" ref="G31:G81" si="6">(E31+F31)/12</f>
        <v>0</v>
      </c>
      <c r="H31" s="34">
        <v>85021</v>
      </c>
      <c r="I31" s="34">
        <v>95366</v>
      </c>
      <c r="J31" s="56">
        <f t="shared" si="0"/>
        <v>15032.25</v>
      </c>
      <c r="K31" s="22">
        <f t="shared" si="1"/>
        <v>85021</v>
      </c>
      <c r="L31" s="22">
        <f t="shared" si="2"/>
        <v>95366</v>
      </c>
      <c r="M31" s="22">
        <f t="shared" si="3"/>
        <v>15032.25</v>
      </c>
      <c r="N31" s="110">
        <v>1</v>
      </c>
      <c r="O31" s="110"/>
      <c r="P31" s="110"/>
      <c r="Q31" s="107"/>
      <c r="R31" s="107"/>
      <c r="S31" s="32">
        <v>45108</v>
      </c>
      <c r="T31" s="35"/>
      <c r="U31" s="36"/>
      <c r="V31" s="38"/>
    </row>
    <row r="32" spans="1:22" x14ac:dyDescent="0.25">
      <c r="A32" s="69">
        <v>30</v>
      </c>
      <c r="B32" s="112" t="s">
        <v>133</v>
      </c>
      <c r="C32" s="117" t="s">
        <v>178</v>
      </c>
      <c r="D32" s="117" t="s">
        <v>168</v>
      </c>
      <c r="E32" s="118"/>
      <c r="F32" s="118"/>
      <c r="G32" s="114"/>
      <c r="H32" s="118">
        <v>2262</v>
      </c>
      <c r="I32" s="118">
        <v>0</v>
      </c>
      <c r="J32" s="114">
        <f t="shared" si="0"/>
        <v>188.5</v>
      </c>
      <c r="K32" s="115">
        <f t="shared" si="1"/>
        <v>2262</v>
      </c>
      <c r="L32" s="115">
        <f t="shared" si="2"/>
        <v>0</v>
      </c>
      <c r="M32" s="115">
        <f t="shared" si="3"/>
        <v>188.5</v>
      </c>
      <c r="N32" s="110"/>
      <c r="O32" s="110"/>
      <c r="P32" s="110"/>
      <c r="Q32" s="107">
        <v>1</v>
      </c>
      <c r="R32" s="107"/>
      <c r="S32" s="116">
        <v>45108</v>
      </c>
      <c r="T32" s="8" t="s">
        <v>192</v>
      </c>
      <c r="U32" s="36"/>
      <c r="V32" s="38"/>
    </row>
    <row r="33" spans="1:22" x14ac:dyDescent="0.25">
      <c r="A33" s="69">
        <v>31</v>
      </c>
      <c r="B33" s="54" t="s">
        <v>135</v>
      </c>
      <c r="C33" s="33" t="s">
        <v>136</v>
      </c>
      <c r="D33" s="33" t="s">
        <v>168</v>
      </c>
      <c r="E33" s="34"/>
      <c r="F33" s="34"/>
      <c r="G33" s="56">
        <f t="shared" si="6"/>
        <v>0</v>
      </c>
      <c r="H33" s="34">
        <v>41719</v>
      </c>
      <c r="I33" s="34">
        <v>37343</v>
      </c>
      <c r="J33" s="56">
        <f t="shared" si="0"/>
        <v>6588.5</v>
      </c>
      <c r="K33" s="22">
        <f t="shared" si="1"/>
        <v>41719</v>
      </c>
      <c r="L33" s="22">
        <f t="shared" si="2"/>
        <v>37343</v>
      </c>
      <c r="M33" s="22">
        <f t="shared" si="3"/>
        <v>6588.5</v>
      </c>
      <c r="N33" s="110">
        <v>1</v>
      </c>
      <c r="O33" s="110"/>
      <c r="P33" s="110"/>
      <c r="Q33" s="107"/>
      <c r="R33" s="107"/>
      <c r="S33" s="32">
        <v>45108</v>
      </c>
      <c r="T33" s="35"/>
      <c r="U33" s="36"/>
      <c r="V33" s="38"/>
    </row>
    <row r="34" spans="1:22" x14ac:dyDescent="0.25">
      <c r="A34" s="69">
        <v>32</v>
      </c>
      <c r="B34" s="112" t="s">
        <v>135</v>
      </c>
      <c r="C34" s="117" t="s">
        <v>179</v>
      </c>
      <c r="D34" s="117" t="s">
        <v>168</v>
      </c>
      <c r="E34" s="102"/>
      <c r="F34" s="102"/>
      <c r="G34" s="101"/>
      <c r="H34" s="102">
        <v>25555</v>
      </c>
      <c r="I34" s="102">
        <v>0</v>
      </c>
      <c r="J34" s="56">
        <f t="shared" si="0"/>
        <v>2129.5833333333335</v>
      </c>
      <c r="K34" s="22">
        <f t="shared" si="1"/>
        <v>25555</v>
      </c>
      <c r="L34" s="22">
        <f t="shared" si="2"/>
        <v>0</v>
      </c>
      <c r="M34" s="22">
        <f t="shared" si="3"/>
        <v>2129.5833333333335</v>
      </c>
      <c r="N34" s="110"/>
      <c r="O34" s="110"/>
      <c r="P34" s="110"/>
      <c r="Q34" s="107">
        <v>1</v>
      </c>
      <c r="R34" s="107"/>
      <c r="S34" s="32">
        <v>45108</v>
      </c>
      <c r="T34" s="8" t="s">
        <v>192</v>
      </c>
      <c r="U34" s="36"/>
      <c r="V34" s="38"/>
    </row>
    <row r="35" spans="1:22" x14ac:dyDescent="0.25">
      <c r="A35" s="69">
        <v>33</v>
      </c>
      <c r="B35" s="54" t="s">
        <v>137</v>
      </c>
      <c r="C35" s="33" t="s">
        <v>138</v>
      </c>
      <c r="D35" s="33" t="s">
        <v>168</v>
      </c>
      <c r="E35" s="34"/>
      <c r="F35" s="34"/>
      <c r="G35" s="56">
        <f t="shared" si="6"/>
        <v>0</v>
      </c>
      <c r="H35" s="34">
        <v>100429</v>
      </c>
      <c r="I35" s="34">
        <v>110332</v>
      </c>
      <c r="J35" s="56">
        <f t="shared" si="0"/>
        <v>17563.416666666668</v>
      </c>
      <c r="K35" s="22">
        <f t="shared" si="1"/>
        <v>100429</v>
      </c>
      <c r="L35" s="22">
        <f t="shared" si="2"/>
        <v>110332</v>
      </c>
      <c r="M35" s="22">
        <f t="shared" si="3"/>
        <v>17563.416666666668</v>
      </c>
      <c r="N35" s="110"/>
      <c r="O35" s="110">
        <v>1</v>
      </c>
      <c r="P35" s="110"/>
      <c r="Q35" s="107"/>
      <c r="R35" s="107"/>
      <c r="S35" s="32">
        <v>45108</v>
      </c>
      <c r="T35" s="35"/>
      <c r="U35" s="36"/>
      <c r="V35" s="38"/>
    </row>
    <row r="36" spans="1:22" x14ac:dyDescent="0.25">
      <c r="A36" s="69">
        <v>34</v>
      </c>
      <c r="B36" s="54" t="s">
        <v>137</v>
      </c>
      <c r="C36" s="33" t="s">
        <v>138</v>
      </c>
      <c r="D36" s="33" t="s">
        <v>168</v>
      </c>
      <c r="E36" s="34"/>
      <c r="F36" s="34"/>
      <c r="G36" s="56"/>
      <c r="H36" s="34">
        <v>96135</v>
      </c>
      <c r="I36" s="34">
        <v>84690</v>
      </c>
      <c r="J36" s="56">
        <f t="shared" si="0"/>
        <v>15068.75</v>
      </c>
      <c r="K36" s="22">
        <f t="shared" si="1"/>
        <v>96135</v>
      </c>
      <c r="L36" s="22">
        <f t="shared" si="2"/>
        <v>84690</v>
      </c>
      <c r="M36" s="22">
        <f t="shared" si="3"/>
        <v>15068.75</v>
      </c>
      <c r="N36" s="110">
        <v>1</v>
      </c>
      <c r="O36" s="110"/>
      <c r="P36" s="110"/>
      <c r="Q36" s="107"/>
      <c r="R36" s="107"/>
      <c r="S36" s="32">
        <v>45108</v>
      </c>
      <c r="T36" s="35"/>
      <c r="U36" s="36"/>
      <c r="V36" s="38"/>
    </row>
    <row r="37" spans="1:22" x14ac:dyDescent="0.25">
      <c r="A37" s="69">
        <v>35</v>
      </c>
      <c r="B37" s="112" t="s">
        <v>137</v>
      </c>
      <c r="C37" s="117" t="s">
        <v>138</v>
      </c>
      <c r="D37" s="117" t="s">
        <v>168</v>
      </c>
      <c r="E37" s="118"/>
      <c r="F37" s="118"/>
      <c r="G37" s="114"/>
      <c r="H37" s="118">
        <v>877</v>
      </c>
      <c r="I37" s="118">
        <v>0</v>
      </c>
      <c r="J37" s="114">
        <f t="shared" si="0"/>
        <v>73.083333333333329</v>
      </c>
      <c r="K37" s="115">
        <f t="shared" si="1"/>
        <v>877</v>
      </c>
      <c r="L37" s="115">
        <f t="shared" si="2"/>
        <v>0</v>
      </c>
      <c r="M37" s="115">
        <f t="shared" si="3"/>
        <v>73.083333333333329</v>
      </c>
      <c r="N37" s="110"/>
      <c r="O37" s="110"/>
      <c r="P37" s="110"/>
      <c r="Q37" s="107">
        <v>1</v>
      </c>
      <c r="R37" s="107"/>
      <c r="S37" s="116">
        <v>45108</v>
      </c>
      <c r="T37" s="8" t="s">
        <v>192</v>
      </c>
      <c r="U37" s="36"/>
      <c r="V37" s="38"/>
    </row>
    <row r="38" spans="1:22" x14ac:dyDescent="0.25">
      <c r="A38" s="69">
        <v>36</v>
      </c>
      <c r="B38" s="112" t="s">
        <v>137</v>
      </c>
      <c r="C38" s="117" t="s">
        <v>138</v>
      </c>
      <c r="D38" s="117" t="s">
        <v>168</v>
      </c>
      <c r="E38" s="118"/>
      <c r="F38" s="118"/>
      <c r="G38" s="114"/>
      <c r="H38" s="118">
        <v>3758</v>
      </c>
      <c r="I38" s="118">
        <v>5156</v>
      </c>
      <c r="J38" s="114">
        <f t="shared" si="0"/>
        <v>742.83333333333337</v>
      </c>
      <c r="K38" s="115">
        <f t="shared" si="1"/>
        <v>3758</v>
      </c>
      <c r="L38" s="115">
        <f t="shared" si="2"/>
        <v>5156</v>
      </c>
      <c r="M38" s="115">
        <f t="shared" si="3"/>
        <v>742.83333333333337</v>
      </c>
      <c r="N38" s="110">
        <v>1</v>
      </c>
      <c r="O38" s="110"/>
      <c r="P38" s="110"/>
      <c r="Q38" s="107"/>
      <c r="R38" s="107"/>
      <c r="S38" s="116">
        <v>45108</v>
      </c>
      <c r="T38" s="35"/>
      <c r="U38" s="36"/>
      <c r="V38" s="38"/>
    </row>
    <row r="39" spans="1:22" x14ac:dyDescent="0.25">
      <c r="A39" s="69">
        <v>37</v>
      </c>
      <c r="B39" s="54" t="s">
        <v>139</v>
      </c>
      <c r="C39" s="33" t="s">
        <v>140</v>
      </c>
      <c r="D39" s="33" t="s">
        <v>168</v>
      </c>
      <c r="E39" s="34"/>
      <c r="F39" s="34"/>
      <c r="G39" s="56">
        <f t="shared" si="6"/>
        <v>0</v>
      </c>
      <c r="H39" s="34">
        <v>69527</v>
      </c>
      <c r="I39" s="34">
        <v>96294</v>
      </c>
      <c r="J39" s="56">
        <f t="shared" si="0"/>
        <v>13818.416666666666</v>
      </c>
      <c r="K39" s="22">
        <f t="shared" si="1"/>
        <v>69527</v>
      </c>
      <c r="L39" s="22">
        <f t="shared" si="2"/>
        <v>96294</v>
      </c>
      <c r="M39" s="22">
        <f t="shared" si="3"/>
        <v>13818.416666666666</v>
      </c>
      <c r="N39" s="110">
        <v>1</v>
      </c>
      <c r="O39" s="110"/>
      <c r="P39" s="110"/>
      <c r="Q39" s="107"/>
      <c r="R39" s="107"/>
      <c r="S39" s="32">
        <v>45108</v>
      </c>
      <c r="T39" s="35"/>
      <c r="U39" s="36"/>
      <c r="V39" s="38"/>
    </row>
    <row r="40" spans="1:22" x14ac:dyDescent="0.25">
      <c r="A40" s="69">
        <v>38</v>
      </c>
      <c r="B40" s="54" t="s">
        <v>139</v>
      </c>
      <c r="C40" s="33" t="s">
        <v>140</v>
      </c>
      <c r="D40" s="33" t="s">
        <v>168</v>
      </c>
      <c r="E40" s="34"/>
      <c r="F40" s="34"/>
      <c r="G40" s="56"/>
      <c r="H40" s="34">
        <v>127671</v>
      </c>
      <c r="I40" s="34">
        <v>163494</v>
      </c>
      <c r="J40" s="56">
        <f t="shared" si="0"/>
        <v>24263.75</v>
      </c>
      <c r="K40" s="22">
        <f t="shared" si="1"/>
        <v>127671</v>
      </c>
      <c r="L40" s="22">
        <f t="shared" si="2"/>
        <v>163494</v>
      </c>
      <c r="M40" s="22">
        <f t="shared" si="3"/>
        <v>24263.75</v>
      </c>
      <c r="N40" s="110"/>
      <c r="O40" s="110">
        <v>1</v>
      </c>
      <c r="P40" s="110"/>
      <c r="Q40" s="107"/>
      <c r="R40" s="107"/>
      <c r="S40" s="32">
        <v>45108</v>
      </c>
      <c r="T40" s="35"/>
      <c r="U40" s="36"/>
      <c r="V40" s="38"/>
    </row>
    <row r="41" spans="1:22" x14ac:dyDescent="0.25">
      <c r="A41" s="69">
        <v>39</v>
      </c>
      <c r="B41" s="54" t="s">
        <v>141</v>
      </c>
      <c r="C41" s="33" t="s">
        <v>142</v>
      </c>
      <c r="D41" s="33" t="s">
        <v>168</v>
      </c>
      <c r="E41" s="34"/>
      <c r="F41" s="34"/>
      <c r="G41" s="56">
        <f t="shared" si="6"/>
        <v>0</v>
      </c>
      <c r="H41" s="34">
        <v>127496</v>
      </c>
      <c r="I41" s="34">
        <v>63254</v>
      </c>
      <c r="J41" s="56">
        <f t="shared" si="0"/>
        <v>15895.833333333334</v>
      </c>
      <c r="K41" s="22">
        <f t="shared" si="1"/>
        <v>127496</v>
      </c>
      <c r="L41" s="22">
        <f t="shared" si="2"/>
        <v>63254</v>
      </c>
      <c r="M41" s="22">
        <f t="shared" si="3"/>
        <v>15895.833333333334</v>
      </c>
      <c r="N41" s="110">
        <v>1</v>
      </c>
      <c r="O41" s="110"/>
      <c r="P41" s="110"/>
      <c r="Q41" s="107"/>
      <c r="R41" s="107"/>
      <c r="S41" s="32">
        <v>45108</v>
      </c>
      <c r="T41" s="35"/>
      <c r="U41" s="36"/>
      <c r="V41" s="38"/>
    </row>
    <row r="42" spans="1:22" x14ac:dyDescent="0.25">
      <c r="A42" s="69">
        <v>40</v>
      </c>
      <c r="B42" s="112" t="s">
        <v>141</v>
      </c>
      <c r="C42" s="117" t="s">
        <v>142</v>
      </c>
      <c r="D42" s="117" t="s">
        <v>168</v>
      </c>
      <c r="E42" s="118"/>
      <c r="F42" s="118"/>
      <c r="G42" s="114"/>
      <c r="H42" s="118">
        <v>12096</v>
      </c>
      <c r="I42" s="118">
        <v>14540</v>
      </c>
      <c r="J42" s="114">
        <f t="shared" si="0"/>
        <v>2219.6666666666665</v>
      </c>
      <c r="K42" s="115">
        <f t="shared" si="1"/>
        <v>12096</v>
      </c>
      <c r="L42" s="115">
        <f t="shared" si="2"/>
        <v>14540</v>
      </c>
      <c r="M42" s="115">
        <f t="shared" si="3"/>
        <v>2219.6666666666665</v>
      </c>
      <c r="N42" s="110">
        <v>1</v>
      </c>
      <c r="O42" s="110"/>
      <c r="P42" s="110"/>
      <c r="Q42" s="107"/>
      <c r="R42" s="107"/>
      <c r="S42" s="116">
        <v>45108</v>
      </c>
      <c r="T42" s="35"/>
      <c r="U42" s="36"/>
      <c r="V42" s="38"/>
    </row>
    <row r="43" spans="1:22" x14ac:dyDescent="0.25">
      <c r="A43" s="69">
        <v>41</v>
      </c>
      <c r="B43" s="54" t="s">
        <v>143</v>
      </c>
      <c r="C43" s="33" t="s">
        <v>144</v>
      </c>
      <c r="D43" s="33" t="s">
        <v>168</v>
      </c>
      <c r="E43" s="34"/>
      <c r="F43" s="34"/>
      <c r="G43" s="56">
        <f t="shared" si="6"/>
        <v>0</v>
      </c>
      <c r="H43" s="34">
        <v>149168</v>
      </c>
      <c r="I43" s="34">
        <v>134187</v>
      </c>
      <c r="J43" s="56">
        <f t="shared" si="0"/>
        <v>23612.916666666668</v>
      </c>
      <c r="K43" s="22">
        <f t="shared" si="1"/>
        <v>149168</v>
      </c>
      <c r="L43" s="22">
        <f t="shared" si="2"/>
        <v>134187</v>
      </c>
      <c r="M43" s="22">
        <f t="shared" si="3"/>
        <v>23612.916666666668</v>
      </c>
      <c r="N43" s="110"/>
      <c r="O43" s="110">
        <v>1</v>
      </c>
      <c r="P43" s="110"/>
      <c r="Q43" s="107"/>
      <c r="R43" s="107"/>
      <c r="S43" s="32">
        <v>45108</v>
      </c>
      <c r="T43" s="35"/>
      <c r="U43" s="36"/>
      <c r="V43" s="38"/>
    </row>
    <row r="44" spans="1:22" x14ac:dyDescent="0.25">
      <c r="A44" s="69">
        <v>42</v>
      </c>
      <c r="B44" s="54" t="s">
        <v>143</v>
      </c>
      <c r="C44" s="33" t="s">
        <v>144</v>
      </c>
      <c r="D44" s="33" t="s">
        <v>168</v>
      </c>
      <c r="E44" s="34"/>
      <c r="F44" s="34"/>
      <c r="G44" s="56"/>
      <c r="H44" s="34">
        <v>33276</v>
      </c>
      <c r="I44" s="34">
        <v>0</v>
      </c>
      <c r="J44" s="56">
        <f t="shared" si="0"/>
        <v>2773</v>
      </c>
      <c r="K44" s="22">
        <f t="shared" si="1"/>
        <v>33276</v>
      </c>
      <c r="L44" s="22">
        <f t="shared" si="2"/>
        <v>0</v>
      </c>
      <c r="M44" s="22">
        <f t="shared" si="3"/>
        <v>2773</v>
      </c>
      <c r="N44" s="110"/>
      <c r="O44" s="110"/>
      <c r="P44" s="110"/>
      <c r="Q44" s="107">
        <v>1</v>
      </c>
      <c r="R44" s="107"/>
      <c r="S44" s="32">
        <v>45108</v>
      </c>
      <c r="T44" s="8" t="s">
        <v>192</v>
      </c>
      <c r="U44" s="36"/>
      <c r="V44" s="38"/>
    </row>
    <row r="45" spans="1:22" x14ac:dyDescent="0.25">
      <c r="A45" s="69">
        <v>43</v>
      </c>
      <c r="B45" s="112" t="s">
        <v>143</v>
      </c>
      <c r="C45" s="117" t="s">
        <v>144</v>
      </c>
      <c r="D45" s="117" t="s">
        <v>168</v>
      </c>
      <c r="E45" s="118"/>
      <c r="F45" s="118"/>
      <c r="G45" s="114"/>
      <c r="H45" s="118">
        <v>4174</v>
      </c>
      <c r="I45" s="118">
        <v>5114</v>
      </c>
      <c r="J45" s="114">
        <f t="shared" si="0"/>
        <v>774</v>
      </c>
      <c r="K45" s="115">
        <f t="shared" si="1"/>
        <v>4174</v>
      </c>
      <c r="L45" s="115">
        <f t="shared" si="2"/>
        <v>5114</v>
      </c>
      <c r="M45" s="115">
        <f t="shared" si="3"/>
        <v>774</v>
      </c>
      <c r="N45" s="110">
        <v>1</v>
      </c>
      <c r="O45" s="110"/>
      <c r="P45" s="110"/>
      <c r="Q45" s="107"/>
      <c r="R45" s="107"/>
      <c r="S45" s="116">
        <v>45108</v>
      </c>
      <c r="T45" s="35"/>
      <c r="U45" s="36"/>
      <c r="V45" s="38"/>
    </row>
    <row r="46" spans="1:22" x14ac:dyDescent="0.25">
      <c r="A46" s="69">
        <v>44</v>
      </c>
      <c r="B46" s="54" t="s">
        <v>145</v>
      </c>
      <c r="C46" s="33" t="s">
        <v>146</v>
      </c>
      <c r="D46" s="33" t="s">
        <v>168</v>
      </c>
      <c r="E46" s="34"/>
      <c r="F46" s="34"/>
      <c r="G46" s="56">
        <f t="shared" si="6"/>
        <v>0</v>
      </c>
      <c r="H46" s="34">
        <v>182145</v>
      </c>
      <c r="I46" s="34">
        <v>276133</v>
      </c>
      <c r="J46" s="56">
        <f t="shared" si="0"/>
        <v>38189.833333333336</v>
      </c>
      <c r="K46" s="22">
        <f t="shared" si="1"/>
        <v>182145</v>
      </c>
      <c r="L46" s="22">
        <f t="shared" si="2"/>
        <v>276133</v>
      </c>
      <c r="M46" s="22">
        <f t="shared" si="3"/>
        <v>38189.833333333336</v>
      </c>
      <c r="N46" s="110"/>
      <c r="O46" s="110"/>
      <c r="P46" s="110">
        <v>1</v>
      </c>
      <c r="Q46" s="107"/>
      <c r="R46" s="107"/>
      <c r="S46" s="32">
        <v>45108</v>
      </c>
      <c r="T46" s="35"/>
      <c r="U46" s="36"/>
      <c r="V46" s="38"/>
    </row>
    <row r="47" spans="1:22" x14ac:dyDescent="0.25">
      <c r="A47" s="69">
        <v>45</v>
      </c>
      <c r="B47" s="112" t="s">
        <v>145</v>
      </c>
      <c r="C47" s="117" t="s">
        <v>146</v>
      </c>
      <c r="D47" s="117" t="s">
        <v>168</v>
      </c>
      <c r="E47" s="118"/>
      <c r="F47" s="118"/>
      <c r="G47" s="114"/>
      <c r="H47" s="118">
        <v>5892</v>
      </c>
      <c r="I47" s="118">
        <v>16505</v>
      </c>
      <c r="J47" s="114">
        <f t="shared" si="0"/>
        <v>1866.4166666666667</v>
      </c>
      <c r="K47" s="115">
        <f t="shared" si="1"/>
        <v>5892</v>
      </c>
      <c r="L47" s="115">
        <f t="shared" si="2"/>
        <v>16505</v>
      </c>
      <c r="M47" s="115">
        <f t="shared" si="3"/>
        <v>1866.4166666666667</v>
      </c>
      <c r="N47" s="110">
        <v>1</v>
      </c>
      <c r="O47" s="110"/>
      <c r="P47" s="110"/>
      <c r="Q47" s="107"/>
      <c r="R47" s="107"/>
      <c r="S47" s="116">
        <v>45108</v>
      </c>
      <c r="T47" s="35"/>
      <c r="U47" s="36"/>
      <c r="V47" s="38"/>
    </row>
    <row r="48" spans="1:22" x14ac:dyDescent="0.25">
      <c r="A48" s="69">
        <v>46</v>
      </c>
      <c r="B48" s="54" t="s">
        <v>147</v>
      </c>
      <c r="C48" s="33" t="s">
        <v>148</v>
      </c>
      <c r="D48" s="33" t="s">
        <v>168</v>
      </c>
      <c r="E48" s="34"/>
      <c r="F48" s="34"/>
      <c r="G48" s="56">
        <f t="shared" si="6"/>
        <v>0</v>
      </c>
      <c r="H48" s="34">
        <v>112616</v>
      </c>
      <c r="I48" s="34">
        <v>138154</v>
      </c>
      <c r="J48" s="56">
        <f t="shared" si="0"/>
        <v>20897.5</v>
      </c>
      <c r="K48" s="22">
        <f t="shared" si="1"/>
        <v>112616</v>
      </c>
      <c r="L48" s="22">
        <f t="shared" si="2"/>
        <v>138154</v>
      </c>
      <c r="M48" s="22">
        <f t="shared" si="3"/>
        <v>20897.5</v>
      </c>
      <c r="N48" s="110"/>
      <c r="O48" s="110">
        <v>1</v>
      </c>
      <c r="P48" s="110"/>
      <c r="Q48" s="107"/>
      <c r="R48" s="107"/>
      <c r="S48" s="32">
        <v>45108</v>
      </c>
      <c r="T48" s="35"/>
      <c r="U48" s="36"/>
      <c r="V48" s="38"/>
    </row>
    <row r="49" spans="1:22" x14ac:dyDescent="0.25">
      <c r="A49" s="69">
        <v>47</v>
      </c>
      <c r="B49" s="112" t="s">
        <v>147</v>
      </c>
      <c r="C49" s="117" t="s">
        <v>148</v>
      </c>
      <c r="D49" s="117" t="s">
        <v>168</v>
      </c>
      <c r="E49" s="118"/>
      <c r="F49" s="118"/>
      <c r="G49" s="114"/>
      <c r="H49" s="118">
        <v>6344</v>
      </c>
      <c r="I49" s="118">
        <v>0</v>
      </c>
      <c r="J49" s="114">
        <f t="shared" si="0"/>
        <v>528.66666666666663</v>
      </c>
      <c r="K49" s="115">
        <f t="shared" si="1"/>
        <v>6344</v>
      </c>
      <c r="L49" s="115">
        <f t="shared" si="2"/>
        <v>0</v>
      </c>
      <c r="M49" s="115">
        <f t="shared" si="3"/>
        <v>528.66666666666663</v>
      </c>
      <c r="N49" s="110"/>
      <c r="O49" s="110"/>
      <c r="P49" s="110"/>
      <c r="Q49" s="107">
        <v>1</v>
      </c>
      <c r="R49" s="107"/>
      <c r="S49" s="116">
        <v>45108</v>
      </c>
      <c r="T49" s="8" t="s">
        <v>192</v>
      </c>
      <c r="U49" s="36"/>
      <c r="V49" s="38"/>
    </row>
    <row r="50" spans="1:22" x14ac:dyDescent="0.25">
      <c r="A50" s="69">
        <v>48</v>
      </c>
      <c r="B50" s="112" t="s">
        <v>147</v>
      </c>
      <c r="C50" s="117" t="s">
        <v>148</v>
      </c>
      <c r="D50" s="117" t="s">
        <v>168</v>
      </c>
      <c r="E50" s="118"/>
      <c r="F50" s="118"/>
      <c r="G50" s="114"/>
      <c r="H50" s="118">
        <v>38146</v>
      </c>
      <c r="I50" s="118">
        <v>0</v>
      </c>
      <c r="J50" s="114">
        <f t="shared" si="0"/>
        <v>3178.8333333333335</v>
      </c>
      <c r="K50" s="115">
        <f t="shared" si="1"/>
        <v>38146</v>
      </c>
      <c r="L50" s="115">
        <f t="shared" si="2"/>
        <v>0</v>
      </c>
      <c r="M50" s="115">
        <f t="shared" si="3"/>
        <v>3178.8333333333335</v>
      </c>
      <c r="N50" s="110"/>
      <c r="O50" s="110"/>
      <c r="P50" s="110"/>
      <c r="Q50" s="107">
        <v>1</v>
      </c>
      <c r="R50" s="107"/>
      <c r="S50" s="116">
        <v>45108</v>
      </c>
      <c r="T50" s="8" t="s">
        <v>192</v>
      </c>
      <c r="U50" s="36"/>
      <c r="V50" s="38"/>
    </row>
    <row r="51" spans="1:22" x14ac:dyDescent="0.25">
      <c r="A51" s="69">
        <v>49</v>
      </c>
      <c r="B51" s="112" t="s">
        <v>147</v>
      </c>
      <c r="C51" s="117" t="s">
        <v>148</v>
      </c>
      <c r="D51" s="117" t="s">
        <v>168</v>
      </c>
      <c r="E51" s="118"/>
      <c r="F51" s="118"/>
      <c r="G51" s="114"/>
      <c r="H51" s="118">
        <v>62549</v>
      </c>
      <c r="I51" s="118">
        <v>0</v>
      </c>
      <c r="J51" s="114">
        <f t="shared" si="0"/>
        <v>5212.416666666667</v>
      </c>
      <c r="K51" s="115">
        <f t="shared" si="1"/>
        <v>62549</v>
      </c>
      <c r="L51" s="115">
        <f t="shared" si="2"/>
        <v>0</v>
      </c>
      <c r="M51" s="115">
        <f t="shared" si="3"/>
        <v>5212.416666666667</v>
      </c>
      <c r="N51" s="110"/>
      <c r="O51" s="110"/>
      <c r="P51" s="110"/>
      <c r="Q51" s="107">
        <v>1</v>
      </c>
      <c r="R51" s="107"/>
      <c r="S51" s="116">
        <v>45108</v>
      </c>
      <c r="T51" s="8" t="s">
        <v>192</v>
      </c>
      <c r="U51" s="36"/>
      <c r="V51" s="38"/>
    </row>
    <row r="52" spans="1:22" x14ac:dyDescent="0.25">
      <c r="A52" s="69">
        <v>50</v>
      </c>
      <c r="B52" s="112" t="s">
        <v>147</v>
      </c>
      <c r="C52" s="117" t="s">
        <v>148</v>
      </c>
      <c r="D52" s="117" t="s">
        <v>168</v>
      </c>
      <c r="E52" s="118"/>
      <c r="F52" s="118"/>
      <c r="G52" s="114"/>
      <c r="H52" s="118">
        <v>1189</v>
      </c>
      <c r="I52" s="118">
        <v>4140</v>
      </c>
      <c r="J52" s="114">
        <f t="shared" si="0"/>
        <v>444.08333333333331</v>
      </c>
      <c r="K52" s="115">
        <f t="shared" si="1"/>
        <v>1189</v>
      </c>
      <c r="L52" s="115">
        <f t="shared" si="2"/>
        <v>4140</v>
      </c>
      <c r="M52" s="115">
        <f t="shared" si="3"/>
        <v>444.08333333333331</v>
      </c>
      <c r="N52" s="110">
        <v>1</v>
      </c>
      <c r="O52" s="110"/>
      <c r="P52" s="110"/>
      <c r="Q52" s="107"/>
      <c r="R52" s="107"/>
      <c r="S52" s="116">
        <v>45108</v>
      </c>
      <c r="T52" s="35"/>
      <c r="U52" s="36"/>
      <c r="V52" s="38"/>
    </row>
    <row r="53" spans="1:22" x14ac:dyDescent="0.25">
      <c r="A53" s="69">
        <v>51</v>
      </c>
      <c r="B53" s="54" t="s">
        <v>149</v>
      </c>
      <c r="C53" s="33" t="s">
        <v>150</v>
      </c>
      <c r="D53" s="33" t="s">
        <v>168</v>
      </c>
      <c r="E53" s="34"/>
      <c r="F53" s="34"/>
      <c r="G53" s="56">
        <f t="shared" si="6"/>
        <v>0</v>
      </c>
      <c r="H53" s="34">
        <v>129672</v>
      </c>
      <c r="I53" s="34">
        <v>109698</v>
      </c>
      <c r="J53" s="56">
        <f t="shared" si="0"/>
        <v>19947.5</v>
      </c>
      <c r="K53" s="22">
        <f t="shared" si="1"/>
        <v>129672</v>
      </c>
      <c r="L53" s="22">
        <f t="shared" si="2"/>
        <v>109698</v>
      </c>
      <c r="M53" s="22">
        <f t="shared" si="3"/>
        <v>19947.5</v>
      </c>
      <c r="N53" s="110"/>
      <c r="O53" s="110">
        <v>1</v>
      </c>
      <c r="P53" s="110"/>
      <c r="Q53" s="107"/>
      <c r="R53" s="107"/>
      <c r="S53" s="116">
        <v>45108</v>
      </c>
      <c r="T53" s="35"/>
      <c r="U53" s="36"/>
      <c r="V53" s="38"/>
    </row>
    <row r="54" spans="1:22" x14ac:dyDescent="0.25">
      <c r="A54" s="69">
        <v>52</v>
      </c>
      <c r="B54" s="112" t="s">
        <v>149</v>
      </c>
      <c r="C54" s="117" t="s">
        <v>150</v>
      </c>
      <c r="D54" s="117" t="s">
        <v>168</v>
      </c>
      <c r="E54" s="118"/>
      <c r="F54" s="118"/>
      <c r="G54" s="114"/>
      <c r="H54" s="118">
        <v>719</v>
      </c>
      <c r="I54" s="118">
        <v>0</v>
      </c>
      <c r="J54" s="114">
        <f t="shared" si="0"/>
        <v>59.916666666666664</v>
      </c>
      <c r="K54" s="115">
        <f t="shared" si="1"/>
        <v>719</v>
      </c>
      <c r="L54" s="115">
        <f t="shared" si="2"/>
        <v>0</v>
      </c>
      <c r="M54" s="115">
        <f t="shared" si="3"/>
        <v>59.916666666666664</v>
      </c>
      <c r="N54" s="110"/>
      <c r="O54" s="110"/>
      <c r="P54" s="110"/>
      <c r="Q54" s="107">
        <v>1</v>
      </c>
      <c r="R54" s="107"/>
      <c r="S54" s="116">
        <v>45108</v>
      </c>
      <c r="T54" s="8" t="s">
        <v>192</v>
      </c>
      <c r="U54" s="36"/>
      <c r="V54" s="38"/>
    </row>
    <row r="55" spans="1:22" x14ac:dyDescent="0.25">
      <c r="A55" s="69">
        <v>53</v>
      </c>
      <c r="B55" s="112" t="s">
        <v>149</v>
      </c>
      <c r="C55" s="117" t="s">
        <v>150</v>
      </c>
      <c r="D55" s="117" t="s">
        <v>168</v>
      </c>
      <c r="E55" s="118"/>
      <c r="F55" s="118"/>
      <c r="G55" s="114"/>
      <c r="H55" s="118">
        <v>65329</v>
      </c>
      <c r="I55" s="118">
        <v>0</v>
      </c>
      <c r="J55" s="114">
        <f t="shared" si="0"/>
        <v>5444.083333333333</v>
      </c>
      <c r="K55" s="115">
        <f t="shared" si="1"/>
        <v>65329</v>
      </c>
      <c r="L55" s="115">
        <f t="shared" si="2"/>
        <v>0</v>
      </c>
      <c r="M55" s="115">
        <f t="shared" si="3"/>
        <v>5444.083333333333</v>
      </c>
      <c r="N55" s="110"/>
      <c r="O55" s="110"/>
      <c r="P55" s="110"/>
      <c r="Q55" s="107">
        <v>1</v>
      </c>
      <c r="R55" s="107"/>
      <c r="S55" s="116">
        <v>45108</v>
      </c>
      <c r="T55" s="8" t="s">
        <v>192</v>
      </c>
      <c r="U55" s="36"/>
      <c r="V55" s="38"/>
    </row>
    <row r="56" spans="1:22" x14ac:dyDescent="0.25">
      <c r="A56" s="69">
        <v>54</v>
      </c>
      <c r="B56" s="112" t="s">
        <v>149</v>
      </c>
      <c r="C56" s="117" t="s">
        <v>150</v>
      </c>
      <c r="D56" s="117" t="s">
        <v>168</v>
      </c>
      <c r="E56" s="118"/>
      <c r="F56" s="118"/>
      <c r="G56" s="114"/>
      <c r="H56" s="118">
        <v>1009</v>
      </c>
      <c r="I56" s="118">
        <v>2268</v>
      </c>
      <c r="J56" s="114">
        <f t="shared" si="0"/>
        <v>273.08333333333331</v>
      </c>
      <c r="K56" s="115">
        <f t="shared" si="1"/>
        <v>1009</v>
      </c>
      <c r="L56" s="115">
        <f t="shared" si="2"/>
        <v>2268</v>
      </c>
      <c r="M56" s="115">
        <f t="shared" si="3"/>
        <v>273.08333333333331</v>
      </c>
      <c r="N56" s="110">
        <v>1</v>
      </c>
      <c r="O56" s="110"/>
      <c r="P56" s="110"/>
      <c r="Q56" s="107"/>
      <c r="R56" s="107"/>
      <c r="S56" s="116">
        <v>45108</v>
      </c>
      <c r="T56" s="35"/>
      <c r="U56" s="36"/>
      <c r="V56" s="38"/>
    </row>
    <row r="57" spans="1:22" x14ac:dyDescent="0.25">
      <c r="A57" s="69">
        <v>55</v>
      </c>
      <c r="B57" s="54" t="s">
        <v>200</v>
      </c>
      <c r="C57" s="33" t="s">
        <v>151</v>
      </c>
      <c r="D57" s="33" t="s">
        <v>169</v>
      </c>
      <c r="E57" s="34"/>
      <c r="F57" s="34"/>
      <c r="G57" s="56">
        <f t="shared" si="6"/>
        <v>0</v>
      </c>
      <c r="H57" s="34">
        <v>109986</v>
      </c>
      <c r="I57" s="34">
        <v>109545</v>
      </c>
      <c r="J57" s="56">
        <f t="shared" si="0"/>
        <v>18294.25</v>
      </c>
      <c r="K57" s="22">
        <f t="shared" si="1"/>
        <v>109986</v>
      </c>
      <c r="L57" s="22">
        <f t="shared" si="2"/>
        <v>109545</v>
      </c>
      <c r="M57" s="22">
        <f t="shared" si="3"/>
        <v>18294.25</v>
      </c>
      <c r="N57" s="110"/>
      <c r="O57" s="110">
        <v>1</v>
      </c>
      <c r="P57" s="110"/>
      <c r="Q57" s="107"/>
      <c r="R57" s="107"/>
      <c r="S57" s="116">
        <v>45108</v>
      </c>
      <c r="T57" s="35"/>
      <c r="U57" s="36"/>
      <c r="V57" s="38"/>
    </row>
    <row r="58" spans="1:22" x14ac:dyDescent="0.25">
      <c r="A58" s="69">
        <v>56</v>
      </c>
      <c r="B58" s="112" t="s">
        <v>200</v>
      </c>
      <c r="C58" s="117" t="s">
        <v>151</v>
      </c>
      <c r="D58" s="117" t="s">
        <v>169</v>
      </c>
      <c r="E58" s="118"/>
      <c r="F58" s="118"/>
      <c r="G58" s="114"/>
      <c r="H58" s="118">
        <v>8946</v>
      </c>
      <c r="I58" s="118">
        <v>17154</v>
      </c>
      <c r="J58" s="114">
        <f t="shared" si="0"/>
        <v>2175</v>
      </c>
      <c r="K58" s="115">
        <f t="shared" si="1"/>
        <v>8946</v>
      </c>
      <c r="L58" s="115">
        <f t="shared" si="2"/>
        <v>17154</v>
      </c>
      <c r="M58" s="115">
        <f t="shared" si="3"/>
        <v>2175</v>
      </c>
      <c r="N58" s="110">
        <v>1</v>
      </c>
      <c r="O58" s="110"/>
      <c r="P58" s="110"/>
      <c r="Q58" s="107"/>
      <c r="R58" s="107"/>
      <c r="S58" s="116">
        <v>45108</v>
      </c>
      <c r="T58" s="35"/>
      <c r="U58" s="36"/>
      <c r="V58" s="38"/>
    </row>
    <row r="59" spans="1:22" x14ac:dyDescent="0.25">
      <c r="A59" s="69">
        <v>57</v>
      </c>
      <c r="B59" s="54" t="s">
        <v>152</v>
      </c>
      <c r="C59" s="33" t="s">
        <v>153</v>
      </c>
      <c r="D59" s="33" t="s">
        <v>168</v>
      </c>
      <c r="E59" s="34"/>
      <c r="F59" s="34"/>
      <c r="G59" s="56">
        <f t="shared" si="6"/>
        <v>0</v>
      </c>
      <c r="H59" s="34">
        <v>146998</v>
      </c>
      <c r="I59" s="34">
        <v>64812</v>
      </c>
      <c r="J59" s="56">
        <f t="shared" si="0"/>
        <v>17650.833333333332</v>
      </c>
      <c r="K59" s="22">
        <f t="shared" si="1"/>
        <v>146998</v>
      </c>
      <c r="L59" s="22">
        <f t="shared" si="2"/>
        <v>64812</v>
      </c>
      <c r="M59" s="22">
        <f t="shared" si="3"/>
        <v>17650.833333333332</v>
      </c>
      <c r="N59" s="110"/>
      <c r="O59" s="110">
        <v>1</v>
      </c>
      <c r="P59" s="110"/>
      <c r="Q59" s="107"/>
      <c r="R59" s="107"/>
      <c r="S59" s="116">
        <v>45108</v>
      </c>
      <c r="T59" s="35"/>
      <c r="U59" s="36"/>
      <c r="V59" s="38"/>
    </row>
    <row r="60" spans="1:22" x14ac:dyDescent="0.25">
      <c r="A60" s="69">
        <v>58</v>
      </c>
      <c r="B60" s="54" t="s">
        <v>154</v>
      </c>
      <c r="C60" s="33" t="s">
        <v>155</v>
      </c>
      <c r="D60" s="33" t="s">
        <v>168</v>
      </c>
      <c r="E60" s="34"/>
      <c r="F60" s="34"/>
      <c r="G60" s="56">
        <f t="shared" si="6"/>
        <v>0</v>
      </c>
      <c r="H60" s="34">
        <v>106904</v>
      </c>
      <c r="I60" s="34">
        <v>91737</v>
      </c>
      <c r="J60" s="56">
        <f t="shared" si="0"/>
        <v>16553.416666666668</v>
      </c>
      <c r="K60" s="22">
        <f t="shared" si="1"/>
        <v>106904</v>
      </c>
      <c r="L60" s="22">
        <f t="shared" si="2"/>
        <v>91737</v>
      </c>
      <c r="M60" s="22">
        <f t="shared" si="3"/>
        <v>16553.416666666668</v>
      </c>
      <c r="N60" s="110"/>
      <c r="O60" s="110">
        <v>1</v>
      </c>
      <c r="P60" s="110"/>
      <c r="Q60" s="107"/>
      <c r="R60" s="107"/>
      <c r="S60" s="116">
        <v>45108</v>
      </c>
      <c r="T60" s="35"/>
      <c r="U60" s="36"/>
      <c r="V60" s="38"/>
    </row>
    <row r="61" spans="1:22" x14ac:dyDescent="0.25">
      <c r="A61" s="69">
        <v>59</v>
      </c>
      <c r="B61" s="54" t="s">
        <v>154</v>
      </c>
      <c r="C61" s="33" t="s">
        <v>155</v>
      </c>
      <c r="D61" s="33" t="s">
        <v>168</v>
      </c>
      <c r="E61" s="34"/>
      <c r="F61" s="34"/>
      <c r="G61" s="56"/>
      <c r="H61" s="34">
        <v>15540</v>
      </c>
      <c r="I61" s="34">
        <v>31207</v>
      </c>
      <c r="J61" s="56">
        <f t="shared" si="0"/>
        <v>3895.5833333333335</v>
      </c>
      <c r="K61" s="22">
        <f t="shared" si="1"/>
        <v>15540</v>
      </c>
      <c r="L61" s="22">
        <f t="shared" si="2"/>
        <v>31207</v>
      </c>
      <c r="M61" s="22">
        <f t="shared" si="3"/>
        <v>3895.5833333333335</v>
      </c>
      <c r="N61" s="110">
        <v>1</v>
      </c>
      <c r="O61" s="110"/>
      <c r="P61" s="110"/>
      <c r="Q61" s="107"/>
      <c r="R61" s="107"/>
      <c r="S61" s="116">
        <v>45108</v>
      </c>
      <c r="T61" s="35"/>
      <c r="U61" s="36"/>
      <c r="V61" s="38"/>
    </row>
    <row r="62" spans="1:22" x14ac:dyDescent="0.25">
      <c r="A62" s="69">
        <v>60</v>
      </c>
      <c r="B62" s="54" t="s">
        <v>156</v>
      </c>
      <c r="C62" s="33" t="s">
        <v>157</v>
      </c>
      <c r="D62" s="33" t="s">
        <v>168</v>
      </c>
      <c r="E62" s="34"/>
      <c r="F62" s="34"/>
      <c r="G62" s="56">
        <f t="shared" si="6"/>
        <v>0</v>
      </c>
      <c r="H62" s="34">
        <v>128233</v>
      </c>
      <c r="I62" s="34">
        <v>42527</v>
      </c>
      <c r="J62" s="56">
        <f t="shared" si="0"/>
        <v>14230</v>
      </c>
      <c r="K62" s="22">
        <f t="shared" si="1"/>
        <v>128233</v>
      </c>
      <c r="L62" s="22">
        <f t="shared" si="2"/>
        <v>42527</v>
      </c>
      <c r="M62" s="22">
        <f t="shared" si="3"/>
        <v>14230</v>
      </c>
      <c r="N62" s="110">
        <v>1</v>
      </c>
      <c r="O62" s="110"/>
      <c r="P62" s="110"/>
      <c r="Q62" s="107"/>
      <c r="R62" s="107"/>
      <c r="S62" s="116">
        <v>45108</v>
      </c>
      <c r="T62" s="35"/>
      <c r="U62" s="36"/>
      <c r="V62" s="38"/>
    </row>
    <row r="63" spans="1:22" x14ac:dyDescent="0.25">
      <c r="A63" s="69">
        <v>61</v>
      </c>
      <c r="B63" s="112" t="s">
        <v>156</v>
      </c>
      <c r="C63" s="117" t="s">
        <v>157</v>
      </c>
      <c r="D63" s="117" t="s">
        <v>168</v>
      </c>
      <c r="E63" s="118"/>
      <c r="F63" s="118"/>
      <c r="G63" s="114"/>
      <c r="H63" s="118">
        <v>12241</v>
      </c>
      <c r="I63" s="118">
        <v>0</v>
      </c>
      <c r="J63" s="114">
        <f t="shared" si="0"/>
        <v>1020.0833333333334</v>
      </c>
      <c r="K63" s="115">
        <f t="shared" si="1"/>
        <v>12241</v>
      </c>
      <c r="L63" s="115">
        <f t="shared" si="2"/>
        <v>0</v>
      </c>
      <c r="M63" s="115">
        <f t="shared" si="3"/>
        <v>1020.0833333333334</v>
      </c>
      <c r="N63" s="110"/>
      <c r="O63" s="110"/>
      <c r="P63" s="110"/>
      <c r="Q63" s="107">
        <v>1</v>
      </c>
      <c r="R63" s="107"/>
      <c r="S63" s="116">
        <v>45108</v>
      </c>
      <c r="T63" s="8" t="s">
        <v>192</v>
      </c>
      <c r="U63" s="36"/>
      <c r="V63" s="38"/>
    </row>
    <row r="64" spans="1:22" x14ac:dyDescent="0.25">
      <c r="A64" s="69">
        <v>62</v>
      </c>
      <c r="B64" s="54" t="s">
        <v>158</v>
      </c>
      <c r="C64" s="33" t="s">
        <v>159</v>
      </c>
      <c r="D64" s="33" t="s">
        <v>168</v>
      </c>
      <c r="E64" s="34"/>
      <c r="F64" s="34"/>
      <c r="G64" s="56">
        <f t="shared" si="6"/>
        <v>0</v>
      </c>
      <c r="H64" s="34">
        <v>143878</v>
      </c>
      <c r="I64" s="34">
        <v>176133</v>
      </c>
      <c r="J64" s="56">
        <f t="shared" si="0"/>
        <v>26667.583333333332</v>
      </c>
      <c r="K64" s="22">
        <f t="shared" si="1"/>
        <v>143878</v>
      </c>
      <c r="L64" s="22">
        <f t="shared" si="2"/>
        <v>176133</v>
      </c>
      <c r="M64" s="22">
        <f t="shared" si="3"/>
        <v>26667.583333333332</v>
      </c>
      <c r="N64" s="110"/>
      <c r="O64" s="110">
        <v>1</v>
      </c>
      <c r="P64" s="110"/>
      <c r="Q64" s="107"/>
      <c r="R64" s="107"/>
      <c r="S64" s="116">
        <v>45108</v>
      </c>
      <c r="T64" s="35" t="s">
        <v>201</v>
      </c>
      <c r="U64" s="36"/>
      <c r="V64" s="38"/>
    </row>
    <row r="65" spans="1:22" x14ac:dyDescent="0.25">
      <c r="A65" s="69">
        <v>63</v>
      </c>
      <c r="B65" s="54" t="s">
        <v>158</v>
      </c>
      <c r="C65" s="33" t="s">
        <v>159</v>
      </c>
      <c r="D65" s="33" t="s">
        <v>168</v>
      </c>
      <c r="E65" s="34"/>
      <c r="F65" s="34"/>
      <c r="G65" s="56"/>
      <c r="H65" s="34">
        <v>23564</v>
      </c>
      <c r="I65" s="34">
        <v>18840</v>
      </c>
      <c r="J65" s="56">
        <f t="shared" ref="J65:J81" si="7">(H65+I65)/12</f>
        <v>3533.6666666666665</v>
      </c>
      <c r="K65" s="22">
        <f t="shared" ref="K65:K81" si="8">(E65+H65)</f>
        <v>23564</v>
      </c>
      <c r="L65" s="22">
        <f t="shared" ref="L65:L81" si="9">(F65+I65)</f>
        <v>18840</v>
      </c>
      <c r="M65" s="22">
        <f t="shared" ref="M65:M81" si="10">(K65+L65)/12</f>
        <v>3533.6666666666665</v>
      </c>
      <c r="N65" s="110">
        <v>1</v>
      </c>
      <c r="O65" s="110"/>
      <c r="P65" s="110"/>
      <c r="Q65" s="107"/>
      <c r="R65" s="107"/>
      <c r="S65" s="116">
        <v>45108</v>
      </c>
      <c r="T65" s="35" t="s">
        <v>201</v>
      </c>
      <c r="U65" s="36"/>
      <c r="V65" s="38"/>
    </row>
    <row r="66" spans="1:22" x14ac:dyDescent="0.25">
      <c r="A66" s="69">
        <v>64</v>
      </c>
      <c r="B66" s="54" t="s">
        <v>160</v>
      </c>
      <c r="C66" s="33" t="s">
        <v>161</v>
      </c>
      <c r="D66" s="33" t="s">
        <v>168</v>
      </c>
      <c r="E66" s="34"/>
      <c r="F66" s="34"/>
      <c r="G66" s="56">
        <f t="shared" si="6"/>
        <v>0</v>
      </c>
      <c r="H66" s="34">
        <v>103762</v>
      </c>
      <c r="I66" s="34">
        <v>186577</v>
      </c>
      <c r="J66" s="56">
        <f t="shared" si="7"/>
        <v>24194.916666666668</v>
      </c>
      <c r="K66" s="22">
        <f t="shared" si="8"/>
        <v>103762</v>
      </c>
      <c r="L66" s="22">
        <f t="shared" si="9"/>
        <v>186577</v>
      </c>
      <c r="M66" s="22">
        <f t="shared" si="10"/>
        <v>24194.916666666668</v>
      </c>
      <c r="N66" s="110"/>
      <c r="O66" s="110">
        <v>1</v>
      </c>
      <c r="P66" s="110"/>
      <c r="Q66" s="107"/>
      <c r="R66" s="107"/>
      <c r="S66" s="116">
        <v>45108</v>
      </c>
      <c r="T66" s="35"/>
      <c r="U66" s="36"/>
      <c r="V66" s="38"/>
    </row>
    <row r="67" spans="1:22" x14ac:dyDescent="0.25">
      <c r="A67" s="69">
        <v>65</v>
      </c>
      <c r="B67" s="54" t="s">
        <v>162</v>
      </c>
      <c r="C67" s="33" t="s">
        <v>163</v>
      </c>
      <c r="D67" s="33" t="s">
        <v>168</v>
      </c>
      <c r="E67" s="34"/>
      <c r="F67" s="34"/>
      <c r="G67" s="56">
        <f t="shared" si="6"/>
        <v>0</v>
      </c>
      <c r="H67" s="34">
        <v>183883</v>
      </c>
      <c r="I67" s="34">
        <v>163389</v>
      </c>
      <c r="J67" s="56">
        <f t="shared" si="7"/>
        <v>28939.333333333332</v>
      </c>
      <c r="K67" s="22">
        <f t="shared" si="8"/>
        <v>183883</v>
      </c>
      <c r="L67" s="22">
        <f t="shared" si="9"/>
        <v>163389</v>
      </c>
      <c r="M67" s="22">
        <f t="shared" si="10"/>
        <v>28939.333333333332</v>
      </c>
      <c r="N67" s="110"/>
      <c r="O67" s="110">
        <v>1</v>
      </c>
      <c r="P67" s="110"/>
      <c r="Q67" s="107"/>
      <c r="R67" s="107"/>
      <c r="S67" s="116">
        <v>45108</v>
      </c>
      <c r="T67" s="35"/>
      <c r="U67" s="36"/>
      <c r="V67" s="38"/>
    </row>
    <row r="68" spans="1:22" x14ac:dyDescent="0.25">
      <c r="A68" s="69">
        <v>66</v>
      </c>
      <c r="B68" s="54" t="s">
        <v>162</v>
      </c>
      <c r="C68" s="33" t="s">
        <v>163</v>
      </c>
      <c r="D68" s="33" t="s">
        <v>168</v>
      </c>
      <c r="E68" s="34"/>
      <c r="F68" s="34"/>
      <c r="G68" s="56"/>
      <c r="H68" s="34">
        <v>186183</v>
      </c>
      <c r="I68" s="34">
        <v>86254</v>
      </c>
      <c r="J68" s="56">
        <f t="shared" si="7"/>
        <v>22703.083333333332</v>
      </c>
      <c r="K68" s="22">
        <f t="shared" si="8"/>
        <v>186183</v>
      </c>
      <c r="L68" s="22">
        <f t="shared" si="9"/>
        <v>86254</v>
      </c>
      <c r="M68" s="22">
        <f t="shared" si="10"/>
        <v>22703.083333333332</v>
      </c>
      <c r="N68" s="110"/>
      <c r="O68" s="110">
        <v>1</v>
      </c>
      <c r="P68" s="110"/>
      <c r="Q68" s="107"/>
      <c r="R68" s="107"/>
      <c r="S68" s="116">
        <v>45108</v>
      </c>
      <c r="T68" s="35"/>
      <c r="U68" s="36"/>
      <c r="V68" s="38"/>
    </row>
    <row r="69" spans="1:22" x14ac:dyDescent="0.25">
      <c r="A69" s="69">
        <v>67</v>
      </c>
      <c r="B69" s="54" t="s">
        <v>164</v>
      </c>
      <c r="C69" s="33" t="s">
        <v>165</v>
      </c>
      <c r="D69" s="33" t="s">
        <v>168</v>
      </c>
      <c r="E69" s="34"/>
      <c r="F69" s="34"/>
      <c r="G69" s="56">
        <f t="shared" si="6"/>
        <v>0</v>
      </c>
      <c r="H69" s="34">
        <v>280306</v>
      </c>
      <c r="I69" s="34">
        <v>0</v>
      </c>
      <c r="J69" s="56">
        <f t="shared" si="7"/>
        <v>23358.833333333332</v>
      </c>
      <c r="K69" s="22">
        <f t="shared" si="8"/>
        <v>280306</v>
      </c>
      <c r="L69" s="22">
        <f t="shared" si="9"/>
        <v>0</v>
      </c>
      <c r="M69" s="22">
        <f t="shared" si="10"/>
        <v>23358.833333333332</v>
      </c>
      <c r="N69" s="110"/>
      <c r="O69" s="110"/>
      <c r="P69" s="110"/>
      <c r="Q69" s="107"/>
      <c r="R69" s="107">
        <v>1</v>
      </c>
      <c r="S69" s="116">
        <v>45108</v>
      </c>
      <c r="T69" s="8" t="s">
        <v>192</v>
      </c>
      <c r="U69" s="36"/>
      <c r="V69" s="38"/>
    </row>
    <row r="70" spans="1:22" x14ac:dyDescent="0.25">
      <c r="A70" s="69">
        <v>68</v>
      </c>
      <c r="B70" s="54" t="s">
        <v>164</v>
      </c>
      <c r="C70" s="33" t="s">
        <v>165</v>
      </c>
      <c r="D70" s="33" t="s">
        <v>168</v>
      </c>
      <c r="E70" s="34"/>
      <c r="F70" s="34"/>
      <c r="G70" s="56"/>
      <c r="H70" s="34">
        <v>57483</v>
      </c>
      <c r="I70" s="34">
        <v>128478</v>
      </c>
      <c r="J70" s="56">
        <f t="shared" si="7"/>
        <v>15496.75</v>
      </c>
      <c r="K70" s="22">
        <f t="shared" si="8"/>
        <v>57483</v>
      </c>
      <c r="L70" s="22">
        <f t="shared" si="9"/>
        <v>128478</v>
      </c>
      <c r="M70" s="22">
        <f t="shared" si="10"/>
        <v>15496.75</v>
      </c>
      <c r="N70" s="110">
        <v>1</v>
      </c>
      <c r="O70" s="110"/>
      <c r="P70" s="110"/>
      <c r="Q70" s="107"/>
      <c r="R70" s="107"/>
      <c r="S70" s="116">
        <v>45108</v>
      </c>
      <c r="T70" s="35"/>
      <c r="U70" s="36"/>
      <c r="V70" s="38"/>
    </row>
    <row r="71" spans="1:22" x14ac:dyDescent="0.25">
      <c r="A71" s="69">
        <v>69</v>
      </c>
      <c r="B71" s="112" t="s">
        <v>164</v>
      </c>
      <c r="C71" s="117" t="s">
        <v>165</v>
      </c>
      <c r="D71" s="117" t="s">
        <v>168</v>
      </c>
      <c r="E71" s="118"/>
      <c r="F71" s="118"/>
      <c r="G71" s="114"/>
      <c r="H71" s="118">
        <v>1770</v>
      </c>
      <c r="I71" s="118">
        <v>0</v>
      </c>
      <c r="J71" s="114">
        <f t="shared" si="7"/>
        <v>147.5</v>
      </c>
      <c r="K71" s="115">
        <f t="shared" si="8"/>
        <v>1770</v>
      </c>
      <c r="L71" s="115">
        <f t="shared" si="9"/>
        <v>0</v>
      </c>
      <c r="M71" s="115">
        <f t="shared" si="10"/>
        <v>147.5</v>
      </c>
      <c r="N71" s="110"/>
      <c r="O71" s="110"/>
      <c r="P71" s="110"/>
      <c r="Q71" s="107">
        <v>1</v>
      </c>
      <c r="R71" s="107"/>
      <c r="S71" s="116">
        <v>45108</v>
      </c>
      <c r="T71" s="8" t="s">
        <v>192</v>
      </c>
      <c r="U71" s="36"/>
      <c r="V71" s="38"/>
    </row>
    <row r="72" spans="1:22" x14ac:dyDescent="0.25">
      <c r="A72" s="69">
        <v>70</v>
      </c>
      <c r="B72" s="54" t="s">
        <v>164</v>
      </c>
      <c r="C72" s="33" t="s">
        <v>165</v>
      </c>
      <c r="D72" s="33" t="s">
        <v>168</v>
      </c>
      <c r="E72" s="34"/>
      <c r="F72" s="34"/>
      <c r="G72" s="56"/>
      <c r="H72" s="34">
        <v>64661</v>
      </c>
      <c r="I72" s="34">
        <v>0</v>
      </c>
      <c r="J72" s="56">
        <f t="shared" si="7"/>
        <v>5388.416666666667</v>
      </c>
      <c r="K72" s="22">
        <f t="shared" si="8"/>
        <v>64661</v>
      </c>
      <c r="L72" s="22">
        <f t="shared" si="9"/>
        <v>0</v>
      </c>
      <c r="M72" s="22">
        <f t="shared" si="10"/>
        <v>5388.416666666667</v>
      </c>
      <c r="N72" s="110"/>
      <c r="O72" s="110"/>
      <c r="P72" s="110"/>
      <c r="Q72" s="107">
        <v>1</v>
      </c>
      <c r="R72" s="107"/>
      <c r="S72" s="116">
        <v>45108</v>
      </c>
      <c r="T72" s="8" t="s">
        <v>192</v>
      </c>
      <c r="U72" s="36"/>
      <c r="V72" s="38"/>
    </row>
    <row r="73" spans="1:22" x14ac:dyDescent="0.25">
      <c r="A73" s="69">
        <v>71</v>
      </c>
      <c r="B73" s="54" t="s">
        <v>166</v>
      </c>
      <c r="C73" s="33" t="s">
        <v>167</v>
      </c>
      <c r="D73" s="33" t="s">
        <v>168</v>
      </c>
      <c r="E73" s="34"/>
      <c r="F73" s="34"/>
      <c r="G73" s="56">
        <f t="shared" si="6"/>
        <v>0</v>
      </c>
      <c r="H73" s="34">
        <v>125336</v>
      </c>
      <c r="I73" s="34">
        <v>132747</v>
      </c>
      <c r="J73" s="56">
        <f t="shared" si="7"/>
        <v>21506.916666666668</v>
      </c>
      <c r="K73" s="22">
        <f t="shared" si="8"/>
        <v>125336</v>
      </c>
      <c r="L73" s="22">
        <f t="shared" si="9"/>
        <v>132747</v>
      </c>
      <c r="M73" s="22">
        <f t="shared" si="10"/>
        <v>21506.916666666668</v>
      </c>
      <c r="N73" s="110"/>
      <c r="O73" s="110">
        <v>1</v>
      </c>
      <c r="P73" s="110"/>
      <c r="Q73" s="107"/>
      <c r="R73" s="107"/>
      <c r="S73" s="116">
        <v>45108</v>
      </c>
      <c r="T73" s="35" t="s">
        <v>202</v>
      </c>
      <c r="U73" s="36"/>
      <c r="V73" s="38"/>
    </row>
    <row r="74" spans="1:22" x14ac:dyDescent="0.25">
      <c r="A74" s="69">
        <v>72</v>
      </c>
      <c r="B74" s="54" t="s">
        <v>170</v>
      </c>
      <c r="C74" s="33" t="s">
        <v>171</v>
      </c>
      <c r="D74" s="33" t="s">
        <v>168</v>
      </c>
      <c r="E74" s="34"/>
      <c r="F74" s="34"/>
      <c r="G74" s="56">
        <f t="shared" si="6"/>
        <v>0</v>
      </c>
      <c r="H74" s="34">
        <v>266388</v>
      </c>
      <c r="I74" s="34">
        <v>59322.666666666664</v>
      </c>
      <c r="J74" s="56">
        <f t="shared" si="7"/>
        <v>27142.555555555558</v>
      </c>
      <c r="K74" s="22">
        <f t="shared" si="8"/>
        <v>266388</v>
      </c>
      <c r="L74" s="22">
        <f t="shared" si="9"/>
        <v>59322.666666666664</v>
      </c>
      <c r="M74" s="22">
        <f t="shared" si="10"/>
        <v>27142.555555555558</v>
      </c>
      <c r="N74" s="110"/>
      <c r="O74" s="110">
        <v>1</v>
      </c>
      <c r="P74" s="110"/>
      <c r="Q74" s="107"/>
      <c r="R74" s="107"/>
      <c r="S74" s="116">
        <v>45108</v>
      </c>
      <c r="T74" s="35"/>
      <c r="U74" s="36"/>
      <c r="V74" s="38"/>
    </row>
    <row r="75" spans="1:22" x14ac:dyDescent="0.25">
      <c r="A75" s="69">
        <v>73</v>
      </c>
      <c r="B75" s="54" t="s">
        <v>170</v>
      </c>
      <c r="C75" s="33" t="s">
        <v>171</v>
      </c>
      <c r="D75" s="33" t="s">
        <v>168</v>
      </c>
      <c r="E75" s="34"/>
      <c r="F75" s="34"/>
      <c r="G75" s="56"/>
      <c r="H75" s="34">
        <v>169208</v>
      </c>
      <c r="I75" s="34">
        <v>45512</v>
      </c>
      <c r="J75" s="56">
        <f t="shared" si="7"/>
        <v>17893.333333333332</v>
      </c>
      <c r="K75" s="22">
        <f t="shared" si="8"/>
        <v>169208</v>
      </c>
      <c r="L75" s="22">
        <f t="shared" si="9"/>
        <v>45512</v>
      </c>
      <c r="M75" s="22">
        <f t="shared" si="10"/>
        <v>17893.333333333332</v>
      </c>
      <c r="N75" s="110"/>
      <c r="O75" s="110">
        <v>1</v>
      </c>
      <c r="P75" s="110"/>
      <c r="Q75" s="107"/>
      <c r="R75" s="107"/>
      <c r="S75" s="116">
        <v>45108</v>
      </c>
      <c r="T75" s="35"/>
      <c r="U75" s="36"/>
      <c r="V75" s="38"/>
    </row>
    <row r="76" spans="1:22" x14ac:dyDescent="0.25">
      <c r="A76" s="69">
        <v>74</v>
      </c>
      <c r="B76" s="54" t="s">
        <v>172</v>
      </c>
      <c r="C76" s="33" t="s">
        <v>173</v>
      </c>
      <c r="D76" s="33" t="s">
        <v>168</v>
      </c>
      <c r="E76" s="34"/>
      <c r="F76" s="34"/>
      <c r="G76" s="56">
        <f t="shared" si="6"/>
        <v>0</v>
      </c>
      <c r="H76" s="34">
        <v>90755</v>
      </c>
      <c r="I76" s="34">
        <v>86640</v>
      </c>
      <c r="J76" s="56">
        <f t="shared" si="7"/>
        <v>14782.916666666666</v>
      </c>
      <c r="K76" s="22">
        <f t="shared" si="8"/>
        <v>90755</v>
      </c>
      <c r="L76" s="22">
        <f t="shared" si="9"/>
        <v>86640</v>
      </c>
      <c r="M76" s="22">
        <f t="shared" si="10"/>
        <v>14782.916666666666</v>
      </c>
      <c r="N76" s="110">
        <v>1</v>
      </c>
      <c r="O76" s="110"/>
      <c r="P76" s="110"/>
      <c r="Q76" s="107"/>
      <c r="R76" s="107"/>
      <c r="S76" s="116">
        <v>45108</v>
      </c>
      <c r="T76" s="35"/>
      <c r="U76" s="36"/>
      <c r="V76" s="38"/>
    </row>
    <row r="77" spans="1:22" x14ac:dyDescent="0.25">
      <c r="A77" s="69">
        <v>75</v>
      </c>
      <c r="B77" s="112" t="s">
        <v>185</v>
      </c>
      <c r="C77" s="117" t="s">
        <v>180</v>
      </c>
      <c r="D77" s="117" t="s">
        <v>168</v>
      </c>
      <c r="E77" s="102"/>
      <c r="F77" s="102"/>
      <c r="G77" s="101">
        <f t="shared" si="6"/>
        <v>0</v>
      </c>
      <c r="H77" s="102">
        <v>49292</v>
      </c>
      <c r="I77" s="102">
        <v>29686</v>
      </c>
      <c r="J77" s="56">
        <f t="shared" si="7"/>
        <v>6581.5</v>
      </c>
      <c r="K77" s="22">
        <f t="shared" si="8"/>
        <v>49292</v>
      </c>
      <c r="L77" s="22">
        <f t="shared" si="9"/>
        <v>29686</v>
      </c>
      <c r="M77" s="22">
        <f t="shared" si="10"/>
        <v>6581.5</v>
      </c>
      <c r="N77" s="110">
        <v>1</v>
      </c>
      <c r="O77" s="110"/>
      <c r="P77" s="110"/>
      <c r="Q77" s="107"/>
      <c r="R77" s="107"/>
      <c r="S77" s="116">
        <v>45108</v>
      </c>
      <c r="T77" s="35"/>
      <c r="U77" s="36"/>
      <c r="V77" s="38"/>
    </row>
    <row r="78" spans="1:22" x14ac:dyDescent="0.25">
      <c r="A78" s="69">
        <v>76</v>
      </c>
      <c r="B78" s="112" t="s">
        <v>183</v>
      </c>
      <c r="C78" s="117" t="s">
        <v>184</v>
      </c>
      <c r="D78" s="117" t="s">
        <v>168</v>
      </c>
      <c r="E78" s="118"/>
      <c r="F78" s="118"/>
      <c r="G78" s="114">
        <f t="shared" si="6"/>
        <v>0</v>
      </c>
      <c r="H78" s="118">
        <v>15366</v>
      </c>
      <c r="I78" s="118">
        <v>9715</v>
      </c>
      <c r="J78" s="114">
        <f t="shared" si="7"/>
        <v>2090.0833333333335</v>
      </c>
      <c r="K78" s="115">
        <f t="shared" si="8"/>
        <v>15366</v>
      </c>
      <c r="L78" s="22">
        <f t="shared" si="9"/>
        <v>9715</v>
      </c>
      <c r="M78" s="22">
        <f t="shared" si="10"/>
        <v>2090.0833333333335</v>
      </c>
      <c r="N78" s="110">
        <v>1</v>
      </c>
      <c r="O78" s="110"/>
      <c r="P78" s="110"/>
      <c r="Q78" s="107"/>
      <c r="R78" s="107"/>
      <c r="S78" s="116">
        <v>45108</v>
      </c>
      <c r="T78" s="35"/>
      <c r="U78" s="36"/>
      <c r="V78" s="38"/>
    </row>
    <row r="79" spans="1:22" x14ac:dyDescent="0.25">
      <c r="A79" s="69">
        <v>77</v>
      </c>
      <c r="B79" s="112" t="s">
        <v>183</v>
      </c>
      <c r="C79" s="117" t="s">
        <v>184</v>
      </c>
      <c r="D79" s="117" t="s">
        <v>168</v>
      </c>
      <c r="E79" s="118"/>
      <c r="F79" s="118"/>
      <c r="G79" s="114">
        <f t="shared" si="6"/>
        <v>0</v>
      </c>
      <c r="H79" s="118">
        <v>7829</v>
      </c>
      <c r="I79" s="118">
        <v>7467</v>
      </c>
      <c r="J79" s="114">
        <f t="shared" si="7"/>
        <v>1274.6666666666667</v>
      </c>
      <c r="K79" s="115">
        <f t="shared" si="8"/>
        <v>7829</v>
      </c>
      <c r="L79" s="115">
        <f t="shared" si="9"/>
        <v>7467</v>
      </c>
      <c r="M79" s="115">
        <f t="shared" si="10"/>
        <v>1274.6666666666667</v>
      </c>
      <c r="N79" s="110">
        <v>1</v>
      </c>
      <c r="O79" s="110"/>
      <c r="P79" s="110"/>
      <c r="Q79" s="107"/>
      <c r="R79" s="107"/>
      <c r="S79" s="116">
        <v>45108</v>
      </c>
      <c r="T79" s="35"/>
      <c r="U79" s="36"/>
      <c r="V79" s="38"/>
    </row>
    <row r="80" spans="1:22" x14ac:dyDescent="0.25">
      <c r="A80" s="69">
        <v>78</v>
      </c>
      <c r="B80" s="54" t="s">
        <v>101</v>
      </c>
      <c r="C80" s="33" t="s">
        <v>181</v>
      </c>
      <c r="D80" s="33" t="s">
        <v>168</v>
      </c>
      <c r="E80" s="34"/>
      <c r="F80" s="34"/>
      <c r="G80" s="56">
        <f t="shared" si="6"/>
        <v>0</v>
      </c>
      <c r="H80" s="34">
        <v>144366</v>
      </c>
      <c r="I80" s="34">
        <v>130202</v>
      </c>
      <c r="J80" s="56">
        <f t="shared" si="7"/>
        <v>22880.666666666668</v>
      </c>
      <c r="K80" s="22">
        <f t="shared" si="8"/>
        <v>144366</v>
      </c>
      <c r="L80" s="22">
        <f t="shared" si="9"/>
        <v>130202</v>
      </c>
      <c r="M80" s="22">
        <f t="shared" si="10"/>
        <v>22880.666666666668</v>
      </c>
      <c r="N80" s="110"/>
      <c r="O80" s="110">
        <v>1</v>
      </c>
      <c r="P80" s="110"/>
      <c r="Q80" s="107"/>
      <c r="R80" s="107"/>
      <c r="S80" s="116">
        <v>45108</v>
      </c>
      <c r="T80" s="35"/>
      <c r="U80" s="36"/>
      <c r="V80" s="38"/>
    </row>
    <row r="81" spans="1:22" x14ac:dyDescent="0.25">
      <c r="A81" s="69">
        <v>79</v>
      </c>
      <c r="B81" s="54" t="s">
        <v>186</v>
      </c>
      <c r="C81" s="33" t="s">
        <v>182</v>
      </c>
      <c r="D81" s="33" t="s">
        <v>168</v>
      </c>
      <c r="E81" s="102"/>
      <c r="F81" s="102"/>
      <c r="G81" s="101">
        <f t="shared" si="6"/>
        <v>0</v>
      </c>
      <c r="H81" s="102">
        <v>77232</v>
      </c>
      <c r="I81" s="102">
        <v>0</v>
      </c>
      <c r="J81" s="56">
        <f t="shared" si="7"/>
        <v>6436</v>
      </c>
      <c r="K81" s="22">
        <f t="shared" si="8"/>
        <v>77232</v>
      </c>
      <c r="L81" s="22">
        <f t="shared" si="9"/>
        <v>0</v>
      </c>
      <c r="M81" s="22">
        <f t="shared" si="10"/>
        <v>6436</v>
      </c>
      <c r="N81" s="110"/>
      <c r="O81" s="110"/>
      <c r="P81" s="110"/>
      <c r="Q81" s="107">
        <v>1</v>
      </c>
      <c r="R81" s="107"/>
      <c r="S81" s="32">
        <v>45108</v>
      </c>
      <c r="T81" s="35"/>
      <c r="U81" s="36"/>
      <c r="V81" s="38"/>
    </row>
    <row r="82" spans="1:22" ht="16.5" thickBot="1" x14ac:dyDescent="0.3">
      <c r="A82" s="70"/>
      <c r="B82" s="42" t="s">
        <v>29</v>
      </c>
      <c r="C82" s="71"/>
      <c r="D82" s="71"/>
      <c r="E82" s="72">
        <f>SUM(E3:E81)</f>
        <v>0</v>
      </c>
      <c r="F82" s="72">
        <f>SUM(F3:F81)</f>
        <v>0</v>
      </c>
      <c r="G82" s="72"/>
      <c r="H82" s="72">
        <f>SUM(H3:H81)</f>
        <v>7529021</v>
      </c>
      <c r="I82" s="72">
        <f>SUM(I3:I81)</f>
        <v>5142937.666666667</v>
      </c>
      <c r="J82" s="72"/>
      <c r="K82" s="53">
        <f>SUM(K3:K81)</f>
        <v>7529021</v>
      </c>
      <c r="L82" s="53">
        <f>SUM(L3:L81)</f>
        <v>5142937.666666667</v>
      </c>
      <c r="M82" s="53"/>
      <c r="N82" s="73">
        <f>SUM(N3:N81)</f>
        <v>34</v>
      </c>
      <c r="O82" s="73">
        <f>SUM(O3:O81)</f>
        <v>26</v>
      </c>
      <c r="P82" s="73">
        <f>SUM(P3:P81)</f>
        <v>2</v>
      </c>
      <c r="Q82" s="73">
        <f t="shared" ref="Q82" si="11">SUM(Q3:Q81)</f>
        <v>15</v>
      </c>
      <c r="R82" s="73">
        <f>SUM(R3:R81)</f>
        <v>2</v>
      </c>
      <c r="S82" s="74"/>
      <c r="T82" s="74"/>
      <c r="U82" s="73">
        <f>SUM(U3:U81)</f>
        <v>0</v>
      </c>
      <c r="V82" s="74"/>
    </row>
    <row r="86" spans="1:22" x14ac:dyDescent="0.25">
      <c r="B86" s="23"/>
    </row>
    <row r="87" spans="1:22" x14ac:dyDescent="0.25">
      <c r="B87" s="23"/>
    </row>
    <row r="88" spans="1:22" x14ac:dyDescent="0.25">
      <c r="B88" s="23"/>
    </row>
    <row r="89" spans="1:22" x14ac:dyDescent="0.25">
      <c r="B89" s="23"/>
    </row>
    <row r="90" spans="1:22" x14ac:dyDescent="0.25">
      <c r="B90" s="23"/>
    </row>
    <row r="91" spans="1:22" x14ac:dyDescent="0.25">
      <c r="B91" s="23"/>
    </row>
    <row r="92" spans="1:22" x14ac:dyDescent="0.25">
      <c r="B92" s="23"/>
    </row>
    <row r="93" spans="1:22" x14ac:dyDescent="0.25">
      <c r="B93" s="23"/>
    </row>
    <row r="94" spans="1:22" x14ac:dyDescent="0.25">
      <c r="B94" s="23"/>
    </row>
    <row r="95" spans="1:22" x14ac:dyDescent="0.25">
      <c r="B95" s="23"/>
    </row>
    <row r="96" spans="1:22" x14ac:dyDescent="0.25">
      <c r="B96" s="23"/>
    </row>
    <row r="97" spans="2:11" x14ac:dyDescent="0.25">
      <c r="B97" s="23"/>
    </row>
    <row r="98" spans="2:11" x14ac:dyDescent="0.25">
      <c r="B98" s="23"/>
    </row>
    <row r="99" spans="2:11" x14ac:dyDescent="0.25">
      <c r="B99" s="23"/>
      <c r="K99" s="25"/>
    </row>
    <row r="100" spans="2:11" x14ac:dyDescent="0.25">
      <c r="B100" s="23"/>
    </row>
    <row r="101" spans="2:11" x14ac:dyDescent="0.25">
      <c r="B101" s="23"/>
    </row>
    <row r="102" spans="2:11" x14ac:dyDescent="0.25">
      <c r="B102" s="23"/>
    </row>
    <row r="103" spans="2:11" x14ac:dyDescent="0.25">
      <c r="B103" s="23"/>
    </row>
    <row r="104" spans="2:11" x14ac:dyDescent="0.25">
      <c r="B104" s="23"/>
    </row>
    <row r="105" spans="2:11" x14ac:dyDescent="0.25">
      <c r="B105" s="23"/>
    </row>
    <row r="106" spans="2:11" x14ac:dyDescent="0.25">
      <c r="B106" s="23"/>
    </row>
    <row r="107" spans="2:11" x14ac:dyDescent="0.25">
      <c r="B107" s="23"/>
    </row>
    <row r="108" spans="2:11" x14ac:dyDescent="0.25">
      <c r="B108" s="23"/>
    </row>
    <row r="109" spans="2:11" x14ac:dyDescent="0.25">
      <c r="B109" s="23"/>
    </row>
    <row r="115" spans="11:11" x14ac:dyDescent="0.25">
      <c r="K115" s="25"/>
    </row>
  </sheetData>
  <sheetProtection algorithmName="SHA-512" hashValue="wKW4v9WZBgQZCc4Tb++36SO3k+iWwkGttmaKg2BS6L4ssI/QdulR6G90TxJb8XExtRJGxep4qc8IhWCBU/JFEg==" saltValue="zobySafVZ6IUY5iAf46EwA==" spinCount="100000" sheet="1" objects="1" scenarios="1"/>
  <phoneticPr fontId="2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Basisgegevens</vt:lpstr>
      <vt:lpstr>Prijzenblad Multifunctionals</vt:lpstr>
      <vt:lpstr>Prijzenblad verbruiksgoederen</vt:lpstr>
      <vt:lpstr>Totaalblad </vt:lpstr>
      <vt:lpstr>Informatie</vt:lpstr>
      <vt:lpstr>Basisgegevens!Afdrukbereik</vt:lpstr>
      <vt:lpstr>opdrachtgever</vt:lpstr>
      <vt:lpstr>opdrachtnemer</vt:lpstr>
      <vt:lpstr>opdrachtnemerplaats</vt:lpstr>
      <vt:lpstr>plaatsopdrnmr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2020-03-11T15:04:20Z</dcterms:created>
  <dcterms:modified xsi:type="dcterms:W3CDTF">2022-11-23T10:02:25Z</dcterms:modified>
</cp:coreProperties>
</file>