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Wijzer in Onderwijs &amp; Primo/Aanbesteding/"/>
    </mc:Choice>
  </mc:AlternateContent>
  <xr:revisionPtr revIDLastSave="893" documentId="13_ncr:1_{08A0A585-D6DB-45B5-B0FC-BF62228AB017}" xr6:coauthVersionLast="47" xr6:coauthVersionMax="47" xr10:uidLastSave="{466B514B-F21A-4FE9-826D-E41A445E1E31}"/>
  <bookViews>
    <workbookView xWindow="-120" yWindow="-120" windowWidth="29040" windowHeight="15720" activeTab="1" xr2:uid="{00000000-000D-0000-FFFF-FFFF00000000}"/>
  </bookViews>
  <sheets>
    <sheet name="Totale beoordelingsprijs" sheetId="6" r:id="rId1"/>
    <sheet name="WION" sheetId="1" r:id="rId2"/>
    <sheet name="WION Opt. verlenging 2x 1 jaar" sheetId="2" r:id="rId3"/>
    <sheet name="Primo 1" sheetId="5" r:id="rId4"/>
    <sheet name="Primo Opt. verlenging 1x 1 j" sheetId="4" r:id="rId5"/>
    <sheet name="Primo 2" sheetId="3" r:id="rId6"/>
  </sheets>
  <definedNames>
    <definedName name="_xlnm.Print_Area" localSheetId="3">'Primo 1'!$A$3:$E$34</definedName>
    <definedName name="_xlnm.Print_Area" localSheetId="5">'Primo 2'!$A$3:$E$46</definedName>
    <definedName name="_xlnm.Print_Area" localSheetId="4">'Primo Opt. verlenging 1x 1 j'!$A$1:$E$27</definedName>
    <definedName name="_xlnm.Print_Area" localSheetId="1">WION!$A$2:$E$43</definedName>
    <definedName name="_xlnm.Print_Area" localSheetId="2">'WION Opt. verlenging 2x 1 jaar'!$A$1:$E$37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4" l="1"/>
  <c r="E7" i="4"/>
  <c r="E13" i="5"/>
  <c r="E9" i="5"/>
  <c r="E29" i="3"/>
  <c r="E23" i="3"/>
  <c r="E21" i="3"/>
  <c r="E19" i="3"/>
  <c r="E17" i="3"/>
  <c r="E15" i="3"/>
  <c r="E13" i="3"/>
  <c r="E11" i="3"/>
  <c r="E9" i="3"/>
  <c r="E7" i="3"/>
  <c r="E5" i="3"/>
  <c r="E17" i="5"/>
  <c r="E15" i="4"/>
  <c r="E25" i="2"/>
  <c r="E26" i="1"/>
  <c r="E11" i="5"/>
  <c r="E7" i="5"/>
  <c r="E5" i="5"/>
  <c r="E25" i="3" l="1"/>
  <c r="E21" i="2"/>
  <c r="E19" i="2"/>
  <c r="E17" i="2"/>
  <c r="E15" i="2"/>
  <c r="E13" i="2"/>
  <c r="E11" i="2"/>
  <c r="E9" i="2"/>
  <c r="E7" i="2"/>
  <c r="E5" i="2"/>
  <c r="E3" i="2"/>
  <c r="E20" i="1"/>
  <c r="E18" i="1"/>
  <c r="E16" i="1"/>
  <c r="E14" i="1"/>
  <c r="E12" i="1"/>
  <c r="E10" i="1"/>
  <c r="E8" i="1"/>
  <c r="E6" i="1"/>
  <c r="E4" i="1"/>
  <c r="E22" i="1" l="1"/>
  <c r="D23" i="5" l="1"/>
  <c r="E23" i="5" s="1"/>
  <c r="D22" i="5"/>
  <c r="E22" i="5" s="1"/>
  <c r="E18" i="5"/>
  <c r="D21" i="4"/>
  <c r="E21" i="4" s="1"/>
  <c r="D20" i="4"/>
  <c r="D22" i="4" s="1"/>
  <c r="E16" i="4"/>
  <c r="E9" i="4"/>
  <c r="E5" i="4"/>
  <c r="E3" i="4"/>
  <c r="D35" i="3"/>
  <c r="E35" i="3" s="1"/>
  <c r="D34" i="3"/>
  <c r="E30" i="3"/>
  <c r="D36" i="3" l="1"/>
  <c r="E34" i="3"/>
  <c r="E36" i="3" s="1"/>
  <c r="B45" i="3" s="1"/>
  <c r="B48" i="3" s="1"/>
  <c r="D48" i="3" s="1"/>
  <c r="E2" i="6" s="1"/>
  <c r="D24" i="5"/>
  <c r="E24" i="5"/>
  <c r="B33" i="5" s="1"/>
  <c r="B36" i="5" s="1"/>
  <c r="E20" i="4"/>
  <c r="E22" i="4" s="1"/>
  <c r="B26" i="4" s="1"/>
  <c r="B29" i="4" s="1"/>
  <c r="C36" i="5" s="1"/>
  <c r="E26" i="2"/>
  <c r="D30" i="2"/>
  <c r="E30" i="2" s="1"/>
  <c r="D31" i="2"/>
  <c r="D32" i="2" l="1"/>
  <c r="E31" i="2"/>
  <c r="E32" i="2" s="1"/>
  <c r="B36" i="2" l="1"/>
  <c r="B39" i="2" s="1"/>
  <c r="D36" i="5" l="1"/>
  <c r="D2" i="6" s="1"/>
  <c r="E27" i="1"/>
  <c r="C45" i="1" l="1"/>
  <c r="D31" i="1" l="1"/>
  <c r="E31" i="1" s="1"/>
  <c r="D32" i="1" l="1"/>
  <c r="E32" i="1" s="1"/>
  <c r="D33" i="1" l="1"/>
  <c r="E33" i="1"/>
  <c r="B42" i="1" s="1"/>
  <c r="B45" i="1" s="1"/>
  <c r="D45" i="1" l="1"/>
  <c r="C2" i="6" s="1"/>
  <c r="G2" i="6" s="1"/>
</calcChain>
</file>

<file path=xl/sharedStrings.xml><?xml version="1.0" encoding="utf-8"?>
<sst xmlns="http://schemas.openxmlformats.org/spreadsheetml/2006/main" count="194" uniqueCount="57">
  <si>
    <t>HARDWARE</t>
  </si>
  <si>
    <t>Model</t>
  </si>
  <si>
    <t xml:space="preserve">Aantal </t>
  </si>
  <si>
    <t>Totalen</t>
  </si>
  <si>
    <t>Eis 12 print- en scanmanagement oplossing aangeboden als SaaS</t>
  </si>
  <si>
    <t>Aantal</t>
  </si>
  <si>
    <t>Huurbedrag mnd/ per device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</si>
  <si>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</si>
  <si>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</si>
  <si>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</si>
  <si>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</si>
  <si>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</si>
  <si>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</si>
  <si>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</si>
  <si>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</si>
  <si>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</si>
  <si>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</si>
  <si>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TOTAAL INSCHRIJVING per maand</t>
  </si>
  <si>
    <t>Totaal per maand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</si>
  <si>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</si>
  <si>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</si>
  <si>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</si>
  <si>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</si>
  <si>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</si>
  <si>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</si>
  <si>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</si>
  <si>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</si>
  <si>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</si>
  <si>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licentie per device + cardreader MFP</t>
  </si>
  <si>
    <t xml:space="preserve"> </t>
  </si>
  <si>
    <t>WION</t>
  </si>
  <si>
    <t>Let op! Graag een realistisch bedrag (maximaal 3% van de totale inschrijfsom) voor de volledige installatie, implementatie en projectmanagement afgeven.</t>
  </si>
  <si>
    <t>Externe finisher</t>
  </si>
  <si>
    <t>Booklet finisher</t>
  </si>
  <si>
    <t>Perforatiekit 2/4 gaat i.c.m. interne of booklet finisher</t>
  </si>
  <si>
    <t>Interne finisher</t>
  </si>
  <si>
    <t>Type 1 A3 kleurenmultifunctional 55 ppm</t>
  </si>
  <si>
    <t>Type 2 A3 kleurenmultifunctional 35 ppm</t>
  </si>
  <si>
    <t>Perforatiekit 2/4 gaat i.c.m. interne, externe of booklet finisher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</si>
  <si>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</si>
  <si>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</si>
  <si>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</si>
  <si>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</si>
  <si>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</si>
  <si>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Totale beoordelingsprijs WION</t>
  </si>
  <si>
    <t>Huurprijs unit/ mnd bij 65 mnd</t>
  </si>
  <si>
    <t>Huurbedrag over 65 mnd</t>
  </si>
  <si>
    <t>Totaal 65 maanden</t>
  </si>
  <si>
    <t>Totaal over 65 maanden</t>
  </si>
  <si>
    <t>Projectprijs bij 65 mnd per maand</t>
  </si>
  <si>
    <t>Totaal prijs huur 65 maanden</t>
  </si>
  <si>
    <t>Totaal verlenging 1x 1 jaar</t>
  </si>
  <si>
    <t>Type 3 A4 kleurenmultifunctional 30 ppm</t>
  </si>
  <si>
    <t>Totaal prijs huur 60 maanden</t>
  </si>
  <si>
    <t>Primo 1</t>
  </si>
  <si>
    <t>Primo 2</t>
  </si>
  <si>
    <t>Papierlade 500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</si>
</sst>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4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1" fillId="0" borderId="1" xfId="0" applyFont="1" applyBorder="1"/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55B1-91B8-4026-A2E7-44BC9190444C}">
  <dimension ref="A1:G2"/>
  <sheetViews>
    <sheetView workbookViewId="0">
      <selection activeCell="E9" sqref="E9"/>
    </sheetView>
  </sheetViews>
  <sheetFormatPr defaultRowHeight="15" x14ac:dyDescent="0.25"/>
  <cols>
    <col min="1" max="1" width="17.42578125" bestFit="1" customWidth="1"/>
    <col min="3" max="3" width="10" bestFit="1" customWidth="1"/>
    <col min="5" max="5" width="10" bestFit="1" customWidth="1"/>
    <col min="7" max="7" width="23" bestFit="1" customWidth="1"/>
  </cols>
  <sheetData>
    <row r="1" spans="1:7" x14ac:dyDescent="0.25">
      <c r="A1" s="3"/>
      <c r="B1" s="3"/>
      <c r="C1" s="3" t="s">
        <v>30</v>
      </c>
      <c r="D1" s="3" t="s">
        <v>54</v>
      </c>
      <c r="E1" s="3" t="s">
        <v>55</v>
      </c>
      <c r="F1" s="3"/>
      <c r="G1" s="3" t="s">
        <v>20</v>
      </c>
    </row>
    <row r="2" spans="1:7" x14ac:dyDescent="0.25">
      <c r="A2" s="38" t="s">
        <v>19</v>
      </c>
      <c r="B2" s="7"/>
      <c r="C2" s="7">
        <f>WION!D45</f>
        <v>0</v>
      </c>
      <c r="D2" s="7">
        <f>'Primo 1'!D36</f>
        <v>0</v>
      </c>
      <c r="E2" s="7">
        <f>'Primo 2'!D48</f>
        <v>0</v>
      </c>
      <c r="F2" s="7"/>
      <c r="G2" s="7">
        <f>C2+D2+E2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48"/>
  <sheetViews>
    <sheetView tabSelected="1" view="pageLayout" zoomScaleNormal="100" workbookViewId="0">
      <selection activeCell="C35" sqref="C35"/>
    </sheetView>
  </sheetViews>
  <sheetFormatPr defaultColWidth="9.140625" defaultRowHeight="12" x14ac:dyDescent="0.2"/>
  <cols>
    <col min="1" max="1" width="48.140625" style="2" customWidth="1"/>
    <col min="2" max="2" width="19.85546875" style="2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6" x14ac:dyDescent="0.2">
      <c r="A2" s="1" t="s">
        <v>0</v>
      </c>
    </row>
    <row r="3" spans="1:6" ht="15" x14ac:dyDescent="0.25">
      <c r="A3" s="23" t="s">
        <v>1</v>
      </c>
      <c r="B3" s="43" t="s">
        <v>2</v>
      </c>
      <c r="C3" s="44"/>
      <c r="D3" s="3" t="s">
        <v>39</v>
      </c>
      <c r="E3" s="3" t="s">
        <v>40</v>
      </c>
    </row>
    <row r="4" spans="1:6" x14ac:dyDescent="0.2">
      <c r="A4" s="18" t="s">
        <v>36</v>
      </c>
      <c r="B4" s="39">
        <v>9</v>
      </c>
      <c r="C4" s="40"/>
      <c r="D4" s="17">
        <v>0</v>
      </c>
      <c r="E4" s="4">
        <f>(B4*D4)*60</f>
        <v>0</v>
      </c>
    </row>
    <row r="5" spans="1:6" x14ac:dyDescent="0.2">
      <c r="A5" s="5"/>
      <c r="B5" s="41"/>
      <c r="C5" s="42"/>
      <c r="D5" s="41"/>
      <c r="E5" s="42"/>
    </row>
    <row r="6" spans="1:6" x14ac:dyDescent="0.2">
      <c r="A6" s="18" t="s">
        <v>35</v>
      </c>
      <c r="B6" s="39">
        <v>7</v>
      </c>
      <c r="C6" s="40"/>
      <c r="D6" s="17">
        <v>0</v>
      </c>
      <c r="E6" s="4">
        <f>(B6*D6)*60</f>
        <v>0</v>
      </c>
    </row>
    <row r="7" spans="1:6" x14ac:dyDescent="0.2">
      <c r="A7" s="5"/>
      <c r="B7" s="41"/>
      <c r="C7" s="42"/>
      <c r="D7" s="41"/>
      <c r="E7" s="42"/>
    </row>
    <row r="8" spans="1:6" x14ac:dyDescent="0.2">
      <c r="A8" s="18" t="s">
        <v>32</v>
      </c>
      <c r="B8" s="39">
        <v>2</v>
      </c>
      <c r="C8" s="40"/>
      <c r="D8" s="17">
        <v>0</v>
      </c>
      <c r="E8" s="4">
        <f>(B8*D8)*60</f>
        <v>0</v>
      </c>
    </row>
    <row r="9" spans="1:6" x14ac:dyDescent="0.2">
      <c r="A9" s="5"/>
      <c r="B9" s="41"/>
      <c r="C9" s="42"/>
      <c r="D9" s="41"/>
      <c r="E9" s="42"/>
    </row>
    <row r="10" spans="1:6" x14ac:dyDescent="0.2">
      <c r="A10" s="18" t="s">
        <v>33</v>
      </c>
      <c r="B10" s="39">
        <v>0</v>
      </c>
      <c r="C10" s="40"/>
      <c r="D10" s="17">
        <v>0</v>
      </c>
      <c r="E10" s="4">
        <f>(B10*D10)*60</f>
        <v>0</v>
      </c>
    </row>
    <row r="11" spans="1:6" x14ac:dyDescent="0.2">
      <c r="A11" s="5"/>
      <c r="B11" s="41"/>
      <c r="C11" s="42"/>
      <c r="D11" s="41"/>
      <c r="E11" s="42"/>
    </row>
    <row r="12" spans="1:6" x14ac:dyDescent="0.2">
      <c r="A12" s="18" t="s">
        <v>38</v>
      </c>
      <c r="B12" s="39">
        <v>5</v>
      </c>
      <c r="C12" s="40"/>
      <c r="D12" s="17">
        <v>0</v>
      </c>
      <c r="E12" s="4">
        <f>(B12*D12)*60</f>
        <v>0</v>
      </c>
    </row>
    <row r="13" spans="1:6" x14ac:dyDescent="0.2">
      <c r="A13" s="5"/>
      <c r="B13" s="41"/>
      <c r="C13" s="42"/>
      <c r="D13" s="41"/>
      <c r="E13" s="42"/>
    </row>
    <row r="14" spans="1:6" x14ac:dyDescent="0.2">
      <c r="A14" s="18" t="s">
        <v>37</v>
      </c>
      <c r="B14" s="39">
        <v>11</v>
      </c>
      <c r="C14" s="40"/>
      <c r="D14" s="17">
        <v>0</v>
      </c>
      <c r="E14" s="4">
        <f>(B14*D14)*60</f>
        <v>0</v>
      </c>
    </row>
    <row r="15" spans="1:6" x14ac:dyDescent="0.2">
      <c r="A15" s="5"/>
      <c r="B15" s="41"/>
      <c r="C15" s="42"/>
      <c r="D15" s="41"/>
      <c r="E15" s="42"/>
    </row>
    <row r="16" spans="1:6" x14ac:dyDescent="0.2">
      <c r="A16" s="18" t="s">
        <v>35</v>
      </c>
      <c r="B16" s="39">
        <v>6</v>
      </c>
      <c r="C16" s="40"/>
      <c r="D16" s="17">
        <v>0</v>
      </c>
      <c r="E16" s="4">
        <f>(B16*D16)*60</f>
        <v>0</v>
      </c>
      <c r="F16" s="13"/>
    </row>
    <row r="17" spans="1:5" x14ac:dyDescent="0.2">
      <c r="A17" s="5"/>
      <c r="B17" s="41"/>
      <c r="C17" s="42"/>
      <c r="D17" s="41"/>
      <c r="E17" s="42"/>
    </row>
    <row r="18" spans="1:5" x14ac:dyDescent="0.2">
      <c r="A18" s="18" t="s">
        <v>33</v>
      </c>
      <c r="B18" s="39">
        <v>0</v>
      </c>
      <c r="C18" s="40"/>
      <c r="D18" s="17">
        <v>0</v>
      </c>
      <c r="E18" s="4">
        <f>(B18*D18)*60</f>
        <v>0</v>
      </c>
    </row>
    <row r="19" spans="1:5" x14ac:dyDescent="0.2">
      <c r="A19" s="5"/>
      <c r="B19" s="41"/>
      <c r="C19" s="42"/>
      <c r="D19" s="41"/>
      <c r="E19" s="42"/>
    </row>
    <row r="20" spans="1:5" x14ac:dyDescent="0.2">
      <c r="A20" s="18" t="s">
        <v>34</v>
      </c>
      <c r="B20" s="39">
        <v>3</v>
      </c>
      <c r="C20" s="40"/>
      <c r="D20" s="17">
        <v>0</v>
      </c>
      <c r="E20" s="4">
        <f>(B20*D20)*60</f>
        <v>0</v>
      </c>
    </row>
    <row r="21" spans="1:5" x14ac:dyDescent="0.2">
      <c r="A21" s="5"/>
      <c r="B21" s="41"/>
      <c r="C21" s="42"/>
      <c r="D21" s="41"/>
      <c r="E21" s="42"/>
    </row>
    <row r="22" spans="1:5" x14ac:dyDescent="0.2">
      <c r="C22" s="22" t="s">
        <v>3</v>
      </c>
      <c r="E22" s="7">
        <f>SUM(E4,E6,E8,E10,E12,E14,E16,E18,E20)</f>
        <v>0</v>
      </c>
    </row>
    <row r="24" spans="1:5" x14ac:dyDescent="0.2">
      <c r="A24" s="1" t="s">
        <v>4</v>
      </c>
      <c r="C24" s="12"/>
      <c r="D24" s="12"/>
    </row>
    <row r="25" spans="1:5" x14ac:dyDescent="0.2">
      <c r="A25" s="28"/>
      <c r="B25" s="29" t="s">
        <v>5</v>
      </c>
      <c r="C25" s="30" t="s">
        <v>6</v>
      </c>
      <c r="D25" s="30"/>
      <c r="E25" s="29" t="s">
        <v>41</v>
      </c>
    </row>
    <row r="26" spans="1:5" x14ac:dyDescent="0.2">
      <c r="A26" s="9" t="s">
        <v>28</v>
      </c>
      <c r="B26" s="31">
        <v>20</v>
      </c>
      <c r="C26" s="32">
        <v>0</v>
      </c>
      <c r="D26" s="12"/>
      <c r="E26" s="33">
        <f>((B26*C26)*60)</f>
        <v>0</v>
      </c>
    </row>
    <row r="27" spans="1:5" x14ac:dyDescent="0.2">
      <c r="A27" s="34"/>
      <c r="C27" s="12"/>
      <c r="D27" s="12" t="s">
        <v>3</v>
      </c>
      <c r="E27" s="35">
        <f>SUM(E26:E26)</f>
        <v>0</v>
      </c>
    </row>
    <row r="29" spans="1:5" x14ac:dyDescent="0.2">
      <c r="A29" s="1" t="s">
        <v>7</v>
      </c>
    </row>
    <row r="30" spans="1:5" x14ac:dyDescent="0.2">
      <c r="A30" s="8" t="s">
        <v>8</v>
      </c>
      <c r="B30" s="3" t="s">
        <v>9</v>
      </c>
      <c r="C30" s="3" t="s">
        <v>10</v>
      </c>
      <c r="D30" s="3" t="s">
        <v>11</v>
      </c>
      <c r="E30" s="3" t="s">
        <v>42</v>
      </c>
    </row>
    <row r="31" spans="1:5" x14ac:dyDescent="0.2">
      <c r="A31" s="9" t="s">
        <v>12</v>
      </c>
      <c r="B31" s="19">
        <v>207299</v>
      </c>
      <c r="C31" s="26">
        <v>0</v>
      </c>
      <c r="D31" s="10">
        <f>B31*C31</f>
        <v>0</v>
      </c>
      <c r="E31" s="10">
        <f>D31*60</f>
        <v>0</v>
      </c>
    </row>
    <row r="32" spans="1:5" x14ac:dyDescent="0.2">
      <c r="A32" s="11" t="s">
        <v>13</v>
      </c>
      <c r="B32" s="20">
        <v>65293</v>
      </c>
      <c r="C32" s="26">
        <v>0</v>
      </c>
      <c r="D32" s="4">
        <f>B32*C32</f>
        <v>0</v>
      </c>
      <c r="E32" s="4">
        <f>D32*60</f>
        <v>0</v>
      </c>
    </row>
    <row r="33" spans="1:5" x14ac:dyDescent="0.2">
      <c r="C33" s="12" t="s">
        <v>3</v>
      </c>
      <c r="D33" s="7">
        <f>SUM(D31:D32)</f>
        <v>0</v>
      </c>
      <c r="E33" s="7">
        <f>SUM(E31:E32)</f>
        <v>0</v>
      </c>
    </row>
    <row r="34" spans="1:5" x14ac:dyDescent="0.2">
      <c r="C34" s="12"/>
      <c r="D34" s="12"/>
    </row>
    <row r="35" spans="1:5" x14ac:dyDescent="0.2">
      <c r="A35" s="1" t="s">
        <v>14</v>
      </c>
      <c r="C35" s="12"/>
      <c r="D35" s="12"/>
    </row>
    <row r="36" spans="1:5" x14ac:dyDescent="0.2">
      <c r="A36" s="8" t="s">
        <v>15</v>
      </c>
      <c r="B36" s="15" t="s">
        <v>16</v>
      </c>
      <c r="C36" s="15" t="s">
        <v>43</v>
      </c>
    </row>
    <row r="37" spans="1:5" x14ac:dyDescent="0.2">
      <c r="A37" s="9" t="s">
        <v>15</v>
      </c>
      <c r="B37" s="16">
        <v>0</v>
      </c>
      <c r="C37" s="37">
        <v>0</v>
      </c>
    </row>
    <row r="38" spans="1:5" x14ac:dyDescent="0.2">
      <c r="A38" s="27" t="s">
        <v>31</v>
      </c>
    </row>
    <row r="40" spans="1:5" x14ac:dyDescent="0.2">
      <c r="A40" s="14"/>
      <c r="B40" s="13"/>
    </row>
    <row r="41" spans="1:5" x14ac:dyDescent="0.2">
      <c r="A41" s="1" t="s">
        <v>17</v>
      </c>
      <c r="B41" s="3" t="s">
        <v>18</v>
      </c>
    </row>
    <row r="42" spans="1:5" x14ac:dyDescent="0.2">
      <c r="A42" s="1"/>
      <c r="B42" s="7">
        <f>((E22+E27+E33)/60)+C37</f>
        <v>0</v>
      </c>
    </row>
    <row r="44" spans="1:5" x14ac:dyDescent="0.2">
      <c r="A44" s="1" t="s">
        <v>19</v>
      </c>
      <c r="B44" s="3" t="s">
        <v>53</v>
      </c>
      <c r="C44" s="3" t="s">
        <v>27</v>
      </c>
      <c r="D44" s="3" t="s">
        <v>44</v>
      </c>
    </row>
    <row r="45" spans="1:5" x14ac:dyDescent="0.2">
      <c r="A45" s="1"/>
      <c r="B45" s="7">
        <f>B42*60</f>
        <v>0</v>
      </c>
      <c r="C45" s="7">
        <f>'WION Opt. verlenging 2x 1 jaar'!B39*2</f>
        <v>0</v>
      </c>
      <c r="D45" s="7">
        <f>B45+C45</f>
        <v>0</v>
      </c>
    </row>
    <row r="46" spans="1:5" x14ac:dyDescent="0.2">
      <c r="B46" s="21"/>
    </row>
    <row r="48" spans="1:5" x14ac:dyDescent="0.2">
      <c r="A48" s="2" t="s">
        <v>29</v>
      </c>
    </row>
  </sheetData>
  <mergeCells count="28">
    <mergeCell ref="B3:C3"/>
    <mergeCell ref="B6:C6"/>
    <mergeCell ref="B7:C7"/>
    <mergeCell ref="B4:C4"/>
    <mergeCell ref="B5:C5"/>
    <mergeCell ref="B20:C20"/>
    <mergeCell ref="B21:C21"/>
    <mergeCell ref="D21:E21"/>
    <mergeCell ref="B13:C13"/>
    <mergeCell ref="D13:E13"/>
    <mergeCell ref="B14:C14"/>
    <mergeCell ref="B15:C15"/>
    <mergeCell ref="D19:E19"/>
    <mergeCell ref="B18:C18"/>
    <mergeCell ref="D15:E15"/>
    <mergeCell ref="B16:C16"/>
    <mergeCell ref="B17:C17"/>
    <mergeCell ref="D17:E17"/>
    <mergeCell ref="B12:C12"/>
    <mergeCell ref="B19:C19"/>
    <mergeCell ref="D5:E5"/>
    <mergeCell ref="D7:E7"/>
    <mergeCell ref="D9:E9"/>
    <mergeCell ref="B10:C10"/>
    <mergeCell ref="B11:C11"/>
    <mergeCell ref="B8:C8"/>
    <mergeCell ref="B9:C9"/>
    <mergeCell ref="D11:E11"/>
  </mergeCells>
  <printOptions horizontalCentered="1"/>
  <pageMargins left="0.70866141732283472" right="0.70866141732283472" top="0.5184375" bottom="0.74803149606299213" header="0.31496062992125984" footer="0.31496062992125984"/>
  <pageSetup paperSize="9" scale="90" orientation="landscape" r:id="rId1"/>
  <headerFooter>
    <oddHeader>&amp;LPrijzenblad WION</oddHead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40"/>
  <sheetViews>
    <sheetView view="pageLayout" topLeftCell="A2" zoomScaleNormal="100" workbookViewId="0">
      <selection activeCell="C31" sqref="C31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3" t="s">
        <v>2</v>
      </c>
      <c r="C2" s="44"/>
      <c r="D2" s="3" t="s">
        <v>21</v>
      </c>
      <c r="E2" s="3" t="s">
        <v>22</v>
      </c>
    </row>
    <row r="3" spans="1:6" x14ac:dyDescent="0.2">
      <c r="A3" s="18" t="s">
        <v>36</v>
      </c>
      <c r="B3" s="39">
        <v>9</v>
      </c>
      <c r="C3" s="40"/>
      <c r="D3" s="17">
        <v>0</v>
      </c>
      <c r="E3" s="4">
        <f>(B3*D3)*12</f>
        <v>0</v>
      </c>
    </row>
    <row r="4" spans="1:6" x14ac:dyDescent="0.2">
      <c r="A4" s="5"/>
      <c r="B4" s="41"/>
      <c r="C4" s="42"/>
      <c r="D4" s="41"/>
      <c r="E4" s="42"/>
    </row>
    <row r="5" spans="1:6" x14ac:dyDescent="0.2">
      <c r="A5" s="18" t="s">
        <v>35</v>
      </c>
      <c r="B5" s="39">
        <v>7</v>
      </c>
      <c r="C5" s="40"/>
      <c r="D5" s="17">
        <v>0</v>
      </c>
      <c r="E5" s="4">
        <f>(B5*D5)*12</f>
        <v>0</v>
      </c>
    </row>
    <row r="6" spans="1:6" x14ac:dyDescent="0.2">
      <c r="A6" s="5"/>
      <c r="B6" s="41"/>
      <c r="C6" s="42"/>
      <c r="D6" s="41"/>
      <c r="E6" s="42"/>
    </row>
    <row r="7" spans="1:6" x14ac:dyDescent="0.2">
      <c r="A7" s="18" t="s">
        <v>32</v>
      </c>
      <c r="B7" s="39">
        <v>2</v>
      </c>
      <c r="C7" s="40"/>
      <c r="D7" s="17">
        <v>0</v>
      </c>
      <c r="E7" s="4">
        <f>(B7*D7)*12</f>
        <v>0</v>
      </c>
    </row>
    <row r="8" spans="1:6" x14ac:dyDescent="0.2">
      <c r="A8" s="5"/>
      <c r="B8" s="41"/>
      <c r="C8" s="42"/>
      <c r="D8" s="41"/>
      <c r="E8" s="42"/>
    </row>
    <row r="9" spans="1:6" x14ac:dyDescent="0.2">
      <c r="A9" s="18" t="s">
        <v>33</v>
      </c>
      <c r="B9" s="39">
        <v>0</v>
      </c>
      <c r="C9" s="40"/>
      <c r="D9" s="17">
        <v>0</v>
      </c>
      <c r="E9" s="4">
        <f>(B9*D9)*12</f>
        <v>0</v>
      </c>
    </row>
    <row r="10" spans="1:6" x14ac:dyDescent="0.2">
      <c r="A10" s="5"/>
      <c r="B10" s="41"/>
      <c r="C10" s="42"/>
      <c r="D10" s="41"/>
      <c r="E10" s="42"/>
    </row>
    <row r="11" spans="1:6" x14ac:dyDescent="0.2">
      <c r="A11" s="18" t="s">
        <v>38</v>
      </c>
      <c r="B11" s="39">
        <v>5</v>
      </c>
      <c r="C11" s="40"/>
      <c r="D11" s="17">
        <v>0</v>
      </c>
      <c r="E11" s="4">
        <f>(B11*D11)*12</f>
        <v>0</v>
      </c>
    </row>
    <row r="12" spans="1:6" x14ac:dyDescent="0.2">
      <c r="A12" s="5"/>
      <c r="B12" s="41"/>
      <c r="C12" s="42"/>
      <c r="D12" s="41"/>
      <c r="E12" s="42"/>
    </row>
    <row r="13" spans="1:6" x14ac:dyDescent="0.2">
      <c r="A13" s="18" t="s">
        <v>37</v>
      </c>
      <c r="B13" s="39">
        <v>11</v>
      </c>
      <c r="C13" s="40"/>
      <c r="D13" s="17">
        <v>0</v>
      </c>
      <c r="E13" s="4">
        <f>(B13*D13)*12</f>
        <v>0</v>
      </c>
    </row>
    <row r="14" spans="1:6" x14ac:dyDescent="0.2">
      <c r="A14" s="5"/>
      <c r="B14" s="41"/>
      <c r="C14" s="42"/>
      <c r="D14" s="41"/>
      <c r="E14" s="42"/>
    </row>
    <row r="15" spans="1:6" x14ac:dyDescent="0.2">
      <c r="A15" s="18" t="s">
        <v>35</v>
      </c>
      <c r="B15" s="39">
        <v>6</v>
      </c>
      <c r="C15" s="40"/>
      <c r="D15" s="17">
        <v>0</v>
      </c>
      <c r="E15" s="4">
        <f>(B15*D15)*12</f>
        <v>0</v>
      </c>
      <c r="F15" s="13"/>
    </row>
    <row r="16" spans="1:6" x14ac:dyDescent="0.2">
      <c r="A16" s="5"/>
      <c r="B16" s="41"/>
      <c r="C16" s="42"/>
      <c r="D16" s="41"/>
      <c r="E16" s="42"/>
    </row>
    <row r="17" spans="1:6" x14ac:dyDescent="0.2">
      <c r="A17" s="18" t="s">
        <v>33</v>
      </c>
      <c r="B17" s="39">
        <v>0</v>
      </c>
      <c r="C17" s="40"/>
      <c r="D17" s="17">
        <v>0</v>
      </c>
      <c r="E17" s="4">
        <f>(B17*D17)*12</f>
        <v>0</v>
      </c>
    </row>
    <row r="18" spans="1:6" x14ac:dyDescent="0.2">
      <c r="A18" s="5"/>
      <c r="B18" s="41"/>
      <c r="C18" s="42"/>
      <c r="D18" s="41"/>
      <c r="E18" s="42"/>
    </row>
    <row r="19" spans="1:6" x14ac:dyDescent="0.2">
      <c r="A19" s="18" t="s">
        <v>34</v>
      </c>
      <c r="B19" s="39">
        <v>3</v>
      </c>
      <c r="C19" s="40"/>
      <c r="D19" s="17">
        <v>0</v>
      </c>
      <c r="E19" s="4">
        <f>(B19*D19)*12</f>
        <v>0</v>
      </c>
    </row>
    <row r="20" spans="1:6" x14ac:dyDescent="0.2">
      <c r="A20" s="5"/>
      <c r="B20" s="41"/>
      <c r="C20" s="42"/>
      <c r="D20" s="41"/>
      <c r="E20" s="42"/>
    </row>
    <row r="21" spans="1:6" x14ac:dyDescent="0.2">
      <c r="C21" s="22" t="s">
        <v>3</v>
      </c>
      <c r="E21" s="7">
        <f>SUM(E3,E5,E7,E9,E11,E13,E15,E17,E19,)</f>
        <v>0</v>
      </c>
    </row>
    <row r="23" spans="1:6" x14ac:dyDescent="0.2">
      <c r="A23" s="1" t="s">
        <v>4</v>
      </c>
      <c r="C23" s="12"/>
      <c r="D23" s="12"/>
    </row>
    <row r="24" spans="1:6" x14ac:dyDescent="0.2">
      <c r="A24" s="28"/>
      <c r="B24" s="29" t="s">
        <v>5</v>
      </c>
      <c r="C24" s="30" t="s">
        <v>23</v>
      </c>
      <c r="D24" s="30"/>
      <c r="E24" s="29" t="s">
        <v>24</v>
      </c>
    </row>
    <row r="25" spans="1:6" x14ac:dyDescent="0.2">
      <c r="A25" s="9" t="s">
        <v>28</v>
      </c>
      <c r="B25" s="31">
        <v>20</v>
      </c>
      <c r="C25" s="32">
        <v>0</v>
      </c>
      <c r="D25" s="12"/>
      <c r="E25" s="33">
        <f>((B25*C25)*12)</f>
        <v>0</v>
      </c>
    </row>
    <row r="26" spans="1:6" x14ac:dyDescent="0.2">
      <c r="A26" s="34"/>
      <c r="C26" s="12"/>
      <c r="D26" s="12" t="s">
        <v>3</v>
      </c>
      <c r="E26" s="35">
        <f>SUM(E25:E25)</f>
        <v>0</v>
      </c>
    </row>
    <row r="28" spans="1:6" x14ac:dyDescent="0.2">
      <c r="A28" s="1" t="s">
        <v>7</v>
      </c>
    </row>
    <row r="29" spans="1:6" x14ac:dyDescent="0.2">
      <c r="A29" s="8" t="s">
        <v>8</v>
      </c>
      <c r="B29" s="3" t="s">
        <v>9</v>
      </c>
      <c r="C29" s="3" t="s">
        <v>10</v>
      </c>
      <c r="D29" s="3" t="s">
        <v>11</v>
      </c>
      <c r="E29" s="3" t="s">
        <v>25</v>
      </c>
    </row>
    <row r="30" spans="1:6" x14ac:dyDescent="0.2">
      <c r="A30" s="9" t="s">
        <v>12</v>
      </c>
      <c r="B30" s="19">
        <v>207299</v>
      </c>
      <c r="C30" s="26">
        <v>0</v>
      </c>
      <c r="D30" s="10">
        <f>B30*C30</f>
        <v>0</v>
      </c>
      <c r="E30" s="10">
        <f>D30*12</f>
        <v>0</v>
      </c>
    </row>
    <row r="31" spans="1:6" x14ac:dyDescent="0.2">
      <c r="A31" s="11" t="s">
        <v>13</v>
      </c>
      <c r="B31" s="20">
        <v>65293</v>
      </c>
      <c r="C31" s="26">
        <v>0</v>
      </c>
      <c r="D31" s="4">
        <f>B31*C31</f>
        <v>0</v>
      </c>
      <c r="E31" s="4">
        <f>D31*12</f>
        <v>0</v>
      </c>
      <c r="F31" s="25"/>
    </row>
    <row r="32" spans="1:6" x14ac:dyDescent="0.2">
      <c r="C32" s="12" t="s">
        <v>3</v>
      </c>
      <c r="D32" s="7">
        <f>SUM(D30:D31)</f>
        <v>0</v>
      </c>
      <c r="E32" s="7">
        <f>SUM(E30:E31)</f>
        <v>0</v>
      </c>
    </row>
    <row r="33" spans="1:5" x14ac:dyDescent="0.2">
      <c r="C33" s="12"/>
      <c r="D33" s="24"/>
      <c r="E33" s="25"/>
    </row>
    <row r="34" spans="1:5" x14ac:dyDescent="0.2">
      <c r="A34" s="14"/>
      <c r="B34" s="13"/>
    </row>
    <row r="35" spans="1:5" x14ac:dyDescent="0.2">
      <c r="A35" s="1" t="s">
        <v>17</v>
      </c>
      <c r="B35" s="3" t="s">
        <v>18</v>
      </c>
    </row>
    <row r="36" spans="1:5" x14ac:dyDescent="0.2">
      <c r="A36" s="1"/>
      <c r="B36" s="7">
        <f>((E21+E26+E32)/12)</f>
        <v>0</v>
      </c>
    </row>
    <row r="38" spans="1:5" x14ac:dyDescent="0.2">
      <c r="A38" s="1" t="s">
        <v>19</v>
      </c>
      <c r="B38" s="3" t="s">
        <v>26</v>
      </c>
    </row>
    <row r="39" spans="1:5" x14ac:dyDescent="0.2">
      <c r="A39" s="1"/>
      <c r="B39" s="7">
        <f>B36*12</f>
        <v>0</v>
      </c>
    </row>
    <row r="40" spans="1:5" x14ac:dyDescent="0.2">
      <c r="B40" s="21"/>
    </row>
  </sheetData>
  <mergeCells count="28">
    <mergeCell ref="D20:E20"/>
    <mergeCell ref="D16:E16"/>
    <mergeCell ref="B17:C17"/>
    <mergeCell ref="B18:C18"/>
    <mergeCell ref="D18:E18"/>
    <mergeCell ref="B19:C19"/>
    <mergeCell ref="B20:C20"/>
    <mergeCell ref="B16:C16"/>
    <mergeCell ref="D4:E4"/>
    <mergeCell ref="B5:C5"/>
    <mergeCell ref="B6:C6"/>
    <mergeCell ref="D6:E6"/>
    <mergeCell ref="B7:C7"/>
    <mergeCell ref="D8:E8"/>
    <mergeCell ref="B9:C9"/>
    <mergeCell ref="B10:C10"/>
    <mergeCell ref="D10:E10"/>
    <mergeCell ref="B11:C11"/>
    <mergeCell ref="D12:E12"/>
    <mergeCell ref="B13:C13"/>
    <mergeCell ref="B14:C14"/>
    <mergeCell ref="D14:E14"/>
    <mergeCell ref="B15:C15"/>
    <mergeCell ref="B2:C2"/>
    <mergeCell ref="B3:C3"/>
    <mergeCell ref="B4:C4"/>
    <mergeCell ref="B8:C8"/>
    <mergeCell ref="B12:C12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9" orientation="landscape" r:id="rId1"/>
  <headerFooter>
    <oddHeader>&amp;LPrijzenblad WION</oddHead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11DC-18E9-4A92-826F-557A40F33C7A}">
  <sheetPr>
    <pageSetUpPr fitToPage="1"/>
  </sheetPr>
  <dimension ref="A2:E39"/>
  <sheetViews>
    <sheetView view="pageLayout" zoomScaleNormal="100" workbookViewId="0">
      <selection activeCell="C33" sqref="C33"/>
    </sheetView>
  </sheetViews>
  <sheetFormatPr defaultColWidth="9.140625" defaultRowHeight="12" x14ac:dyDescent="0.2"/>
  <cols>
    <col min="1" max="1" width="48.140625" style="2" customWidth="1"/>
    <col min="2" max="2" width="20.85546875" style="2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5" x14ac:dyDescent="0.2">
      <c r="A2" s="36" t="s">
        <v>30</v>
      </c>
    </row>
    <row r="3" spans="1:5" x14ac:dyDescent="0.2">
      <c r="A3" s="1" t="s">
        <v>0</v>
      </c>
    </row>
    <row r="4" spans="1:5" ht="15" x14ac:dyDescent="0.25">
      <c r="A4" s="23" t="s">
        <v>1</v>
      </c>
      <c r="B4" s="43" t="s">
        <v>2</v>
      </c>
      <c r="C4" s="44"/>
      <c r="D4" s="3" t="s">
        <v>45</v>
      </c>
      <c r="E4" s="3" t="s">
        <v>46</v>
      </c>
    </row>
    <row r="5" spans="1:5" x14ac:dyDescent="0.2">
      <c r="A5" s="18" t="s">
        <v>37</v>
      </c>
      <c r="B5" s="39">
        <v>1</v>
      </c>
      <c r="C5" s="40"/>
      <c r="D5" s="17">
        <v>0</v>
      </c>
      <c r="E5" s="4">
        <f>(B5*D5)*65</f>
        <v>0</v>
      </c>
    </row>
    <row r="6" spans="1:5" x14ac:dyDescent="0.2">
      <c r="A6" s="5"/>
      <c r="B6" s="41"/>
      <c r="C6" s="42"/>
      <c r="D6" s="41"/>
      <c r="E6" s="42"/>
    </row>
    <row r="7" spans="1:5" x14ac:dyDescent="0.2">
      <c r="A7" s="18" t="s">
        <v>35</v>
      </c>
      <c r="B7" s="39">
        <v>1</v>
      </c>
      <c r="C7" s="40"/>
      <c r="D7" s="17">
        <v>0</v>
      </c>
      <c r="E7" s="4">
        <f>(B7*D7)*65</f>
        <v>0</v>
      </c>
    </row>
    <row r="8" spans="1:5" x14ac:dyDescent="0.2">
      <c r="A8" s="5"/>
      <c r="B8" s="41"/>
      <c r="C8" s="42"/>
      <c r="D8" s="41"/>
      <c r="E8" s="42"/>
    </row>
    <row r="9" spans="1:5" x14ac:dyDescent="0.2">
      <c r="A9" s="18" t="s">
        <v>52</v>
      </c>
      <c r="B9" s="39">
        <v>1</v>
      </c>
      <c r="C9" s="40"/>
      <c r="D9" s="17">
        <v>0</v>
      </c>
      <c r="E9" s="4">
        <f>(B9*D9)*65</f>
        <v>0</v>
      </c>
    </row>
    <row r="10" spans="1:5" x14ac:dyDescent="0.2">
      <c r="A10" s="5"/>
      <c r="B10" s="41"/>
      <c r="C10" s="42"/>
      <c r="D10" s="41"/>
      <c r="E10" s="42"/>
    </row>
    <row r="11" spans="1:5" x14ac:dyDescent="0.2">
      <c r="A11" s="18" t="s">
        <v>56</v>
      </c>
      <c r="B11" s="39">
        <v>1</v>
      </c>
      <c r="C11" s="40"/>
      <c r="D11" s="17">
        <v>0</v>
      </c>
      <c r="E11" s="4">
        <f>(B11*D11)*65</f>
        <v>0</v>
      </c>
    </row>
    <row r="12" spans="1:5" x14ac:dyDescent="0.2">
      <c r="A12" s="5"/>
      <c r="B12" s="41"/>
      <c r="C12" s="42"/>
      <c r="D12" s="41"/>
      <c r="E12" s="42"/>
    </row>
    <row r="13" spans="1:5" x14ac:dyDescent="0.2">
      <c r="C13" s="22" t="s">
        <v>3</v>
      </c>
      <c r="E13" s="7">
        <f>SUM(E5,E7,E9,E11)</f>
        <v>0</v>
      </c>
    </row>
    <row r="15" spans="1:5" x14ac:dyDescent="0.2">
      <c r="A15" s="1" t="s">
        <v>4</v>
      </c>
      <c r="C15" s="12"/>
      <c r="D15" s="12"/>
    </row>
    <row r="16" spans="1:5" x14ac:dyDescent="0.2">
      <c r="A16" s="28"/>
      <c r="B16" s="29" t="s">
        <v>5</v>
      </c>
      <c r="C16" s="30" t="s">
        <v>6</v>
      </c>
      <c r="D16" s="30"/>
      <c r="E16" s="29" t="s">
        <v>47</v>
      </c>
    </row>
    <row r="17" spans="1:5" x14ac:dyDescent="0.2">
      <c r="A17" s="9" t="s">
        <v>28</v>
      </c>
      <c r="B17" s="31">
        <v>2</v>
      </c>
      <c r="C17" s="32">
        <v>0</v>
      </c>
      <c r="D17" s="12"/>
      <c r="E17" s="33">
        <f>((B17*C17)*65)</f>
        <v>0</v>
      </c>
    </row>
    <row r="18" spans="1:5" x14ac:dyDescent="0.2">
      <c r="A18" s="34"/>
      <c r="C18" s="12"/>
      <c r="D18" s="12" t="s">
        <v>3</v>
      </c>
      <c r="E18" s="35">
        <f>SUM(E17:E17)</f>
        <v>0</v>
      </c>
    </row>
    <row r="20" spans="1:5" x14ac:dyDescent="0.2">
      <c r="A20" s="1" t="s">
        <v>7</v>
      </c>
    </row>
    <row r="21" spans="1:5" x14ac:dyDescent="0.2">
      <c r="A21" s="8" t="s">
        <v>8</v>
      </c>
      <c r="B21" s="3" t="s">
        <v>9</v>
      </c>
      <c r="C21" s="3" t="s">
        <v>10</v>
      </c>
      <c r="D21" s="3" t="s">
        <v>11</v>
      </c>
      <c r="E21" s="3" t="s">
        <v>48</v>
      </c>
    </row>
    <row r="22" spans="1:5" x14ac:dyDescent="0.2">
      <c r="A22" s="9" t="s">
        <v>12</v>
      </c>
      <c r="B22" s="19">
        <v>7300</v>
      </c>
      <c r="C22" s="26">
        <v>0</v>
      </c>
      <c r="D22" s="10">
        <f>B22*C22</f>
        <v>0</v>
      </c>
      <c r="E22" s="10">
        <f>D22*65</f>
        <v>0</v>
      </c>
    </row>
    <row r="23" spans="1:5" x14ac:dyDescent="0.2">
      <c r="A23" s="11" t="s">
        <v>13</v>
      </c>
      <c r="B23" s="20">
        <v>2150</v>
      </c>
      <c r="C23" s="26">
        <v>0</v>
      </c>
      <c r="D23" s="4">
        <f>B23*C23</f>
        <v>0</v>
      </c>
      <c r="E23" s="4">
        <f>D23*65</f>
        <v>0</v>
      </c>
    </row>
    <row r="24" spans="1:5" x14ac:dyDescent="0.2">
      <c r="C24" s="12" t="s">
        <v>3</v>
      </c>
      <c r="D24" s="7">
        <f>SUM(D22:D23)</f>
        <v>0</v>
      </c>
      <c r="E24" s="7">
        <f>SUM(E22:E23)</f>
        <v>0</v>
      </c>
    </row>
    <row r="25" spans="1:5" x14ac:dyDescent="0.2">
      <c r="C25" s="12"/>
      <c r="D25" s="12"/>
    </row>
    <row r="26" spans="1:5" x14ac:dyDescent="0.2">
      <c r="A26" s="1" t="s">
        <v>14</v>
      </c>
      <c r="C26" s="12"/>
      <c r="D26" s="12"/>
    </row>
    <row r="27" spans="1:5" x14ac:dyDescent="0.2">
      <c r="A27" s="8" t="s">
        <v>15</v>
      </c>
      <c r="B27" s="15" t="s">
        <v>16</v>
      </c>
      <c r="C27" s="15" t="s">
        <v>49</v>
      </c>
    </row>
    <row r="28" spans="1:5" x14ac:dyDescent="0.2">
      <c r="A28" s="9" t="s">
        <v>15</v>
      </c>
      <c r="B28" s="16">
        <v>0</v>
      </c>
      <c r="C28" s="37">
        <v>0</v>
      </c>
    </row>
    <row r="29" spans="1:5" x14ac:dyDescent="0.2">
      <c r="A29" s="27" t="s">
        <v>31</v>
      </c>
    </row>
    <row r="31" spans="1:5" x14ac:dyDescent="0.2">
      <c r="A31" s="14"/>
      <c r="B31" s="13"/>
    </row>
    <row r="32" spans="1:5" x14ac:dyDescent="0.2">
      <c r="A32" s="1" t="s">
        <v>17</v>
      </c>
      <c r="B32" s="3" t="s">
        <v>18</v>
      </c>
    </row>
    <row r="33" spans="1:4" x14ac:dyDescent="0.2">
      <c r="A33" s="1"/>
      <c r="B33" s="7">
        <f>((E13+E18+E24)/48)+C28</f>
        <v>0</v>
      </c>
    </row>
    <row r="35" spans="1:4" x14ac:dyDescent="0.2">
      <c r="A35" s="1" t="s">
        <v>19</v>
      </c>
      <c r="B35" s="3" t="s">
        <v>50</v>
      </c>
      <c r="C35" s="3" t="s">
        <v>51</v>
      </c>
      <c r="D35" s="3" t="s">
        <v>20</v>
      </c>
    </row>
    <row r="36" spans="1:4" x14ac:dyDescent="0.2">
      <c r="A36" s="1"/>
      <c r="B36" s="7">
        <f>B33*65</f>
        <v>0</v>
      </c>
      <c r="C36" s="7">
        <f>'Primo Opt. verlenging 1x 1 j'!B29</f>
        <v>0</v>
      </c>
      <c r="D36" s="7">
        <f>B36+C36</f>
        <v>0</v>
      </c>
    </row>
    <row r="37" spans="1:4" x14ac:dyDescent="0.2">
      <c r="B37" s="21"/>
    </row>
    <row r="39" spans="1:4" x14ac:dyDescent="0.2">
      <c r="A39" s="2" t="s">
        <v>29</v>
      </c>
    </row>
  </sheetData>
  <mergeCells count="13">
    <mergeCell ref="B11:C11"/>
    <mergeCell ref="B12:C12"/>
    <mergeCell ref="D12:E12"/>
    <mergeCell ref="B9:C9"/>
    <mergeCell ref="B10:C10"/>
    <mergeCell ref="D10:E10"/>
    <mergeCell ref="B8:C8"/>
    <mergeCell ref="D8:E8"/>
    <mergeCell ref="B4:C4"/>
    <mergeCell ref="B5:C5"/>
    <mergeCell ref="B6:C6"/>
    <mergeCell ref="D6:E6"/>
    <mergeCell ref="B7:C7"/>
  </mergeCells>
  <printOptions horizontalCentered="1"/>
  <pageMargins left="0.70866141732283472" right="0.70866141732283472" top="0.5184375" bottom="0.74803149606299213" header="0.31496062992125984" footer="0.31496062992125984"/>
  <pageSetup paperSize="9" scale="98" orientation="landscape" r:id="rId1"/>
  <headerFooter>
    <oddHeader>&amp;LPrijzenblad Primo locatie CON De Wereldschool</oddHead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79BD-99AF-46FC-BBAC-8A983D590DCC}">
  <sheetPr>
    <pageSetUpPr fitToPage="1"/>
  </sheetPr>
  <dimension ref="A1:F30"/>
  <sheetViews>
    <sheetView view="pageLayout" zoomScaleNormal="100" workbookViewId="0">
      <selection activeCell="C15" sqref="C15"/>
    </sheetView>
  </sheetViews>
  <sheetFormatPr defaultColWidth="9.140625" defaultRowHeight="12" x14ac:dyDescent="0.2"/>
  <cols>
    <col min="1" max="1" width="47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3" t="s">
        <v>1</v>
      </c>
      <c r="B2" s="43" t="s">
        <v>2</v>
      </c>
      <c r="C2" s="44"/>
      <c r="D2" s="3" t="s">
        <v>21</v>
      </c>
      <c r="E2" s="3" t="s">
        <v>22</v>
      </c>
    </row>
    <row r="3" spans="1:5" x14ac:dyDescent="0.2">
      <c r="A3" s="18" t="s">
        <v>36</v>
      </c>
      <c r="B3" s="39">
        <v>1</v>
      </c>
      <c r="C3" s="40"/>
      <c r="D3" s="17">
        <v>0</v>
      </c>
      <c r="E3" s="4">
        <f>(B3*D3)*12</f>
        <v>0</v>
      </c>
    </row>
    <row r="4" spans="1:5" x14ac:dyDescent="0.2">
      <c r="A4" s="5"/>
      <c r="B4" s="41"/>
      <c r="C4" s="42"/>
      <c r="D4" s="6"/>
      <c r="E4" s="6"/>
    </row>
    <row r="5" spans="1:5" x14ac:dyDescent="0.2">
      <c r="A5" s="18" t="s">
        <v>35</v>
      </c>
      <c r="B5" s="39">
        <v>1</v>
      </c>
      <c r="C5" s="40"/>
      <c r="D5" s="17">
        <v>0</v>
      </c>
      <c r="E5" s="4">
        <f>(B5*D5)*12</f>
        <v>0</v>
      </c>
    </row>
    <row r="6" spans="1:5" x14ac:dyDescent="0.2">
      <c r="A6" s="5"/>
      <c r="B6" s="41"/>
      <c r="C6" s="42"/>
      <c r="D6" s="6"/>
      <c r="E6" s="6"/>
    </row>
    <row r="7" spans="1:5" x14ac:dyDescent="0.2">
      <c r="A7" s="18" t="s">
        <v>52</v>
      </c>
      <c r="B7" s="39">
        <v>1</v>
      </c>
      <c r="C7" s="40"/>
      <c r="D7" s="17">
        <v>0</v>
      </c>
      <c r="E7" s="4">
        <f>(B7*D7)*12</f>
        <v>0</v>
      </c>
    </row>
    <row r="8" spans="1:5" x14ac:dyDescent="0.2">
      <c r="A8" s="5"/>
      <c r="B8" s="41"/>
      <c r="C8" s="42"/>
      <c r="D8" s="6"/>
      <c r="E8" s="6"/>
    </row>
    <row r="9" spans="1:5" x14ac:dyDescent="0.2">
      <c r="A9" s="18" t="s">
        <v>56</v>
      </c>
      <c r="B9" s="39">
        <v>1</v>
      </c>
      <c r="C9" s="40"/>
      <c r="D9" s="17">
        <v>0</v>
      </c>
      <c r="E9" s="4">
        <f>(B9*D9)*12</f>
        <v>0</v>
      </c>
    </row>
    <row r="10" spans="1:5" x14ac:dyDescent="0.2">
      <c r="A10" s="5"/>
      <c r="B10" s="41"/>
      <c r="C10" s="42"/>
      <c r="D10" s="6"/>
      <c r="E10" s="6"/>
    </row>
    <row r="11" spans="1:5" x14ac:dyDescent="0.2">
      <c r="C11" s="22" t="s">
        <v>3</v>
      </c>
      <c r="E11" s="7">
        <f>SUM(E3,E5,E7,E9,)</f>
        <v>0</v>
      </c>
    </row>
    <row r="13" spans="1:5" x14ac:dyDescent="0.2">
      <c r="A13" s="1" t="s">
        <v>4</v>
      </c>
      <c r="C13" s="12"/>
      <c r="D13" s="12"/>
    </row>
    <row r="14" spans="1:5" x14ac:dyDescent="0.2">
      <c r="A14" s="28"/>
      <c r="B14" s="29" t="s">
        <v>5</v>
      </c>
      <c r="C14" s="30" t="s">
        <v>23</v>
      </c>
      <c r="D14" s="30"/>
      <c r="E14" s="29" t="s">
        <v>24</v>
      </c>
    </row>
    <row r="15" spans="1:5" x14ac:dyDescent="0.2">
      <c r="A15" s="9" t="s">
        <v>28</v>
      </c>
      <c r="B15" s="31">
        <v>2</v>
      </c>
      <c r="C15" s="32">
        <v>0</v>
      </c>
      <c r="D15" s="12"/>
      <c r="E15" s="33">
        <f>((B15*C15)*12)</f>
        <v>0</v>
      </c>
    </row>
    <row r="16" spans="1:5" x14ac:dyDescent="0.2">
      <c r="A16" s="34"/>
      <c r="C16" s="12"/>
      <c r="D16" s="12" t="s">
        <v>3</v>
      </c>
      <c r="E16" s="35">
        <f>SUM(E15:E15)</f>
        <v>0</v>
      </c>
    </row>
    <row r="18" spans="1:6" x14ac:dyDescent="0.2">
      <c r="A18" s="1" t="s">
        <v>7</v>
      </c>
    </row>
    <row r="19" spans="1:6" x14ac:dyDescent="0.2">
      <c r="A19" s="8" t="s">
        <v>8</v>
      </c>
      <c r="B19" s="3" t="s">
        <v>9</v>
      </c>
      <c r="C19" s="3" t="s">
        <v>10</v>
      </c>
      <c r="D19" s="3" t="s">
        <v>11</v>
      </c>
      <c r="E19" s="3" t="s">
        <v>25</v>
      </c>
    </row>
    <row r="20" spans="1:6" x14ac:dyDescent="0.2">
      <c r="A20" s="9" t="s">
        <v>12</v>
      </c>
      <c r="B20" s="19">
        <v>0</v>
      </c>
      <c r="C20" s="26">
        <v>3.5000000000000001E-3</v>
      </c>
      <c r="D20" s="10">
        <f>B20*C20</f>
        <v>0</v>
      </c>
      <c r="E20" s="10">
        <f>D20*12</f>
        <v>0</v>
      </c>
    </row>
    <row r="21" spans="1:6" x14ac:dyDescent="0.2">
      <c r="A21" s="11" t="s">
        <v>13</v>
      </c>
      <c r="B21" s="20">
        <v>0</v>
      </c>
      <c r="C21" s="26">
        <v>0.02</v>
      </c>
      <c r="D21" s="4">
        <f>B21*C21</f>
        <v>0</v>
      </c>
      <c r="E21" s="4">
        <f>D21*12</f>
        <v>0</v>
      </c>
      <c r="F21" s="25"/>
    </row>
    <row r="22" spans="1:6" x14ac:dyDescent="0.2">
      <c r="C22" s="12" t="s">
        <v>3</v>
      </c>
      <c r="D22" s="7">
        <f>SUM(D20:D21)</f>
        <v>0</v>
      </c>
      <c r="E22" s="7">
        <f>SUM(E20:E21)</f>
        <v>0</v>
      </c>
    </row>
    <row r="23" spans="1:6" x14ac:dyDescent="0.2">
      <c r="C23" s="12"/>
      <c r="D23" s="24"/>
      <c r="E23" s="25"/>
    </row>
    <row r="24" spans="1:6" x14ac:dyDescent="0.2">
      <c r="A24" s="14"/>
      <c r="B24" s="13"/>
    </row>
    <row r="25" spans="1:6" x14ac:dyDescent="0.2">
      <c r="A25" s="1" t="s">
        <v>17</v>
      </c>
      <c r="B25" s="3" t="s">
        <v>18</v>
      </c>
    </row>
    <row r="26" spans="1:6" x14ac:dyDescent="0.2">
      <c r="A26" s="1"/>
      <c r="B26" s="7">
        <f>((E11+E16+E22)/12)</f>
        <v>0</v>
      </c>
    </row>
    <row r="28" spans="1:6" x14ac:dyDescent="0.2">
      <c r="A28" s="1" t="s">
        <v>19</v>
      </c>
      <c r="B28" s="3" t="s">
        <v>26</v>
      </c>
    </row>
    <row r="29" spans="1:6" x14ac:dyDescent="0.2">
      <c r="A29" s="1"/>
      <c r="B29" s="7">
        <f>B26*12</f>
        <v>0</v>
      </c>
    </row>
    <row r="30" spans="1:6" x14ac:dyDescent="0.2">
      <c r="B30" s="21"/>
    </row>
  </sheetData>
  <mergeCells count="9">
    <mergeCell ref="B9:C9"/>
    <mergeCell ref="B10:C10"/>
    <mergeCell ref="B7:C7"/>
    <mergeCell ref="B8:C8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9" orientation="landscape" r:id="rId1"/>
  <headerFooter>
    <oddHeader>&amp;LPrijzenblad Primo locatie CON De Wereldschool</oddHead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5F84-CE98-4E90-9DFF-6FE415477587}">
  <sheetPr>
    <pageSetUpPr fitToPage="1"/>
  </sheetPr>
  <dimension ref="A2:F51"/>
  <sheetViews>
    <sheetView view="pageLayout" topLeftCell="A11" zoomScaleNormal="100" workbookViewId="0">
      <selection activeCell="D38" sqref="D38"/>
    </sheetView>
  </sheetViews>
  <sheetFormatPr defaultColWidth="9.140625" defaultRowHeight="12" x14ac:dyDescent="0.2"/>
  <cols>
    <col min="1" max="1" width="48.140625" style="2" customWidth="1"/>
    <col min="2" max="2" width="22.140625" style="2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2" spans="1:6" x14ac:dyDescent="0.2">
      <c r="A2" s="36" t="s">
        <v>30</v>
      </c>
    </row>
    <row r="3" spans="1:6" x14ac:dyDescent="0.2">
      <c r="A3" s="1" t="s">
        <v>0</v>
      </c>
    </row>
    <row r="4" spans="1:6" ht="15" x14ac:dyDescent="0.25">
      <c r="A4" s="23" t="s">
        <v>1</v>
      </c>
      <c r="B4" s="43" t="s">
        <v>2</v>
      </c>
      <c r="C4" s="44"/>
      <c r="D4" s="3" t="s">
        <v>45</v>
      </c>
      <c r="E4" s="3" t="s">
        <v>46</v>
      </c>
    </row>
    <row r="5" spans="1:6" x14ac:dyDescent="0.2">
      <c r="A5" s="18" t="s">
        <v>36</v>
      </c>
      <c r="B5" s="39">
        <v>4</v>
      </c>
      <c r="C5" s="40"/>
      <c r="D5" s="17">
        <v>0</v>
      </c>
      <c r="E5" s="4">
        <f>(B5*D5)*65</f>
        <v>0</v>
      </c>
    </row>
    <row r="6" spans="1:6" x14ac:dyDescent="0.2">
      <c r="A6" s="5"/>
      <c r="B6" s="41"/>
      <c r="C6" s="42"/>
      <c r="D6" s="41"/>
      <c r="E6" s="42"/>
    </row>
    <row r="7" spans="1:6" x14ac:dyDescent="0.2">
      <c r="A7" s="18" t="s">
        <v>35</v>
      </c>
      <c r="B7" s="39">
        <v>2</v>
      </c>
      <c r="C7" s="40"/>
      <c r="D7" s="17">
        <v>0</v>
      </c>
      <c r="E7" s="4">
        <f>(B7*D7)*65</f>
        <v>0</v>
      </c>
    </row>
    <row r="8" spans="1:6" x14ac:dyDescent="0.2">
      <c r="A8" s="5"/>
      <c r="B8" s="41"/>
      <c r="C8" s="42"/>
      <c r="D8" s="41"/>
      <c r="E8" s="42"/>
    </row>
    <row r="9" spans="1:6" x14ac:dyDescent="0.2">
      <c r="A9" s="18" t="s">
        <v>32</v>
      </c>
      <c r="B9" s="39">
        <v>1</v>
      </c>
      <c r="C9" s="40"/>
      <c r="D9" s="17">
        <v>0</v>
      </c>
      <c r="E9" s="4">
        <f>(B9*D9)*65</f>
        <v>0</v>
      </c>
    </row>
    <row r="10" spans="1:6" x14ac:dyDescent="0.2">
      <c r="A10" s="5"/>
      <c r="B10" s="41"/>
      <c r="C10" s="42"/>
      <c r="D10" s="41"/>
      <c r="E10" s="42"/>
    </row>
    <row r="11" spans="1:6" x14ac:dyDescent="0.2">
      <c r="A11" s="18" t="s">
        <v>38</v>
      </c>
      <c r="B11" s="39">
        <v>0</v>
      </c>
      <c r="C11" s="40"/>
      <c r="D11" s="17">
        <v>0</v>
      </c>
      <c r="E11" s="4">
        <f>(B11*D11)*65</f>
        <v>0</v>
      </c>
    </row>
    <row r="12" spans="1:6" x14ac:dyDescent="0.2">
      <c r="A12" s="5"/>
      <c r="B12" s="41"/>
      <c r="C12" s="42"/>
      <c r="D12" s="41"/>
      <c r="E12" s="42"/>
    </row>
    <row r="13" spans="1:6" x14ac:dyDescent="0.2">
      <c r="A13" s="18" t="s">
        <v>37</v>
      </c>
      <c r="B13" s="39">
        <v>18</v>
      </c>
      <c r="C13" s="40"/>
      <c r="D13" s="17">
        <v>0</v>
      </c>
      <c r="E13" s="4">
        <f>(B13*D13)*65</f>
        <v>0</v>
      </c>
    </row>
    <row r="14" spans="1:6" x14ac:dyDescent="0.2">
      <c r="A14" s="5"/>
      <c r="B14" s="41"/>
      <c r="C14" s="42"/>
      <c r="D14" s="41"/>
      <c r="E14" s="42"/>
    </row>
    <row r="15" spans="1:6" x14ac:dyDescent="0.2">
      <c r="A15" s="18" t="s">
        <v>35</v>
      </c>
      <c r="B15" s="39">
        <v>13</v>
      </c>
      <c r="C15" s="40"/>
      <c r="D15" s="17">
        <v>0</v>
      </c>
      <c r="E15" s="4">
        <f>(B15*D15)*65</f>
        <v>0</v>
      </c>
      <c r="F15" s="13"/>
    </row>
    <row r="16" spans="1:6" x14ac:dyDescent="0.2">
      <c r="A16" s="5"/>
      <c r="B16" s="41"/>
      <c r="C16" s="42"/>
      <c r="D16" s="41"/>
      <c r="E16" s="42"/>
    </row>
    <row r="17" spans="1:6" x14ac:dyDescent="0.2">
      <c r="A17" s="18" t="s">
        <v>32</v>
      </c>
      <c r="B17" s="39">
        <v>3</v>
      </c>
      <c r="C17" s="40"/>
      <c r="D17" s="17">
        <v>0</v>
      </c>
      <c r="E17" s="4">
        <f>(B17*D17)*65</f>
        <v>0</v>
      </c>
      <c r="F17" s="13"/>
    </row>
    <row r="18" spans="1:6" x14ac:dyDescent="0.2">
      <c r="A18" s="5"/>
      <c r="B18" s="41"/>
      <c r="C18" s="42"/>
      <c r="D18" s="41"/>
      <c r="E18" s="42"/>
    </row>
    <row r="19" spans="1:6" x14ac:dyDescent="0.2">
      <c r="A19" s="18" t="s">
        <v>33</v>
      </c>
      <c r="B19" s="39">
        <v>1</v>
      </c>
      <c r="C19" s="40"/>
      <c r="D19" s="17">
        <v>0</v>
      </c>
      <c r="E19" s="4">
        <f>(B19*D19)*65</f>
        <v>0</v>
      </c>
    </row>
    <row r="20" spans="1:6" x14ac:dyDescent="0.2">
      <c r="A20" s="5"/>
      <c r="B20" s="41"/>
      <c r="C20" s="42"/>
      <c r="D20" s="41"/>
      <c r="E20" s="42"/>
    </row>
    <row r="21" spans="1:6" x14ac:dyDescent="0.2">
      <c r="A21" s="18" t="s">
        <v>38</v>
      </c>
      <c r="B21" s="39">
        <v>5</v>
      </c>
      <c r="C21" s="40"/>
      <c r="D21" s="17">
        <v>0</v>
      </c>
      <c r="E21" s="4">
        <f>(B21*D21)*65</f>
        <v>0</v>
      </c>
    </row>
    <row r="22" spans="1:6" x14ac:dyDescent="0.2">
      <c r="A22" s="5"/>
      <c r="B22" s="41"/>
      <c r="C22" s="42"/>
      <c r="D22" s="41"/>
      <c r="E22" s="42"/>
    </row>
    <row r="23" spans="1:6" x14ac:dyDescent="0.2">
      <c r="A23" s="18" t="s">
        <v>52</v>
      </c>
      <c r="B23" s="39">
        <v>7</v>
      </c>
      <c r="C23" s="40"/>
      <c r="D23" s="17">
        <v>0</v>
      </c>
      <c r="E23" s="4">
        <f>(B23*D23)*65</f>
        <v>0</v>
      </c>
      <c r="F23" s="13"/>
    </row>
    <row r="24" spans="1:6" x14ac:dyDescent="0.2">
      <c r="A24" s="5"/>
      <c r="B24" s="41"/>
      <c r="C24" s="42"/>
      <c r="D24" s="41"/>
      <c r="E24" s="42"/>
    </row>
    <row r="25" spans="1:6" x14ac:dyDescent="0.2">
      <c r="C25" s="22" t="s">
        <v>3</v>
      </c>
      <c r="E25" s="7">
        <f>SUM(E5,E7,E9,E11,E13,E15,E17,E19,E21,E23)</f>
        <v>0</v>
      </c>
    </row>
    <row r="27" spans="1:6" x14ac:dyDescent="0.2">
      <c r="A27" s="1" t="s">
        <v>4</v>
      </c>
      <c r="C27" s="12"/>
      <c r="D27" s="12"/>
    </row>
    <row r="28" spans="1:6" x14ac:dyDescent="0.2">
      <c r="A28" s="28"/>
      <c r="B28" s="29" t="s">
        <v>5</v>
      </c>
      <c r="C28" s="30" t="s">
        <v>6</v>
      </c>
      <c r="D28" s="30"/>
      <c r="E28" s="29" t="s">
        <v>47</v>
      </c>
    </row>
    <row r="29" spans="1:6" x14ac:dyDescent="0.2">
      <c r="A29" s="9" t="s">
        <v>28</v>
      </c>
      <c r="B29" s="31">
        <v>29</v>
      </c>
      <c r="C29" s="32">
        <v>0</v>
      </c>
      <c r="D29" s="12"/>
      <c r="E29" s="33">
        <f>((B29*C29)*65)</f>
        <v>0</v>
      </c>
    </row>
    <row r="30" spans="1:6" x14ac:dyDescent="0.2">
      <c r="A30" s="34"/>
      <c r="C30" s="12"/>
      <c r="D30" s="12" t="s">
        <v>3</v>
      </c>
      <c r="E30" s="35">
        <f>SUM(E29:E29)</f>
        <v>0</v>
      </c>
    </row>
    <row r="32" spans="1:6" x14ac:dyDescent="0.2">
      <c r="A32" s="1" t="s">
        <v>7</v>
      </c>
    </row>
    <row r="33" spans="1:5" x14ac:dyDescent="0.2">
      <c r="A33" s="8" t="s">
        <v>8</v>
      </c>
      <c r="B33" s="3" t="s">
        <v>9</v>
      </c>
      <c r="C33" s="3" t="s">
        <v>10</v>
      </c>
      <c r="D33" s="3" t="s">
        <v>11</v>
      </c>
      <c r="E33" s="3" t="s">
        <v>48</v>
      </c>
    </row>
    <row r="34" spans="1:5" x14ac:dyDescent="0.2">
      <c r="A34" s="9" t="s">
        <v>12</v>
      </c>
      <c r="B34" s="19">
        <v>200000</v>
      </c>
      <c r="C34" s="26">
        <v>0</v>
      </c>
      <c r="D34" s="10">
        <f>B34*C34</f>
        <v>0</v>
      </c>
      <c r="E34" s="10">
        <f>D34*65</f>
        <v>0</v>
      </c>
    </row>
    <row r="35" spans="1:5" x14ac:dyDescent="0.2">
      <c r="A35" s="11" t="s">
        <v>13</v>
      </c>
      <c r="B35" s="20">
        <v>93000</v>
      </c>
      <c r="C35" s="26">
        <v>0</v>
      </c>
      <c r="D35" s="4">
        <f>B35*C35</f>
        <v>0</v>
      </c>
      <c r="E35" s="4">
        <f>D35*65</f>
        <v>0</v>
      </c>
    </row>
    <row r="36" spans="1:5" x14ac:dyDescent="0.2">
      <c r="C36" s="12" t="s">
        <v>3</v>
      </c>
      <c r="D36" s="7">
        <f>SUM(D34:D35)</f>
        <v>0</v>
      </c>
      <c r="E36" s="7">
        <f>SUM(E34:E35)</f>
        <v>0</v>
      </c>
    </row>
    <row r="37" spans="1:5" x14ac:dyDescent="0.2">
      <c r="C37" s="12"/>
      <c r="D37" s="12"/>
    </row>
    <row r="38" spans="1:5" x14ac:dyDescent="0.2">
      <c r="A38" s="1" t="s">
        <v>14</v>
      </c>
      <c r="C38" s="12"/>
      <c r="D38" s="12"/>
    </row>
    <row r="39" spans="1:5" x14ac:dyDescent="0.2">
      <c r="A39" s="8" t="s">
        <v>15</v>
      </c>
      <c r="B39" s="15" t="s">
        <v>16</v>
      </c>
      <c r="C39" s="15" t="s">
        <v>49</v>
      </c>
    </row>
    <row r="40" spans="1:5" x14ac:dyDescent="0.2">
      <c r="A40" s="9" t="s">
        <v>15</v>
      </c>
      <c r="B40" s="16">
        <v>0</v>
      </c>
      <c r="C40" s="37">
        <v>0</v>
      </c>
    </row>
    <row r="41" spans="1:5" x14ac:dyDescent="0.2">
      <c r="A41" s="27" t="s">
        <v>31</v>
      </c>
    </row>
    <row r="43" spans="1:5" x14ac:dyDescent="0.2">
      <c r="A43" s="14"/>
      <c r="B43" s="13"/>
    </row>
    <row r="44" spans="1:5" x14ac:dyDescent="0.2">
      <c r="A44" s="1" t="s">
        <v>17</v>
      </c>
      <c r="B44" s="3" t="s">
        <v>18</v>
      </c>
    </row>
    <row r="45" spans="1:5" x14ac:dyDescent="0.2">
      <c r="A45" s="1"/>
      <c r="B45" s="7">
        <f>((E25+E30+E36)/65)+C40</f>
        <v>0</v>
      </c>
    </row>
    <row r="47" spans="1:5" x14ac:dyDescent="0.2">
      <c r="A47" s="1" t="s">
        <v>19</v>
      </c>
      <c r="B47" s="3" t="s">
        <v>50</v>
      </c>
      <c r="D47" s="3" t="s">
        <v>20</v>
      </c>
    </row>
    <row r="48" spans="1:5" x14ac:dyDescent="0.2">
      <c r="A48" s="1"/>
      <c r="B48" s="7">
        <f>B45*65</f>
        <v>0</v>
      </c>
      <c r="D48" s="7">
        <f>B48</f>
        <v>0</v>
      </c>
    </row>
    <row r="49" spans="1:2" x14ac:dyDescent="0.2">
      <c r="B49" s="21"/>
    </row>
    <row r="51" spans="1:2" x14ac:dyDescent="0.2">
      <c r="A51" s="2" t="s">
        <v>29</v>
      </c>
    </row>
  </sheetData>
  <mergeCells count="31">
    <mergeCell ref="B23:C23"/>
    <mergeCell ref="B24:C24"/>
    <mergeCell ref="D24:E24"/>
    <mergeCell ref="B19:C19"/>
    <mergeCell ref="B20:C20"/>
    <mergeCell ref="D20:E20"/>
    <mergeCell ref="B21:C21"/>
    <mergeCell ref="B22:C22"/>
    <mergeCell ref="D22:E22"/>
    <mergeCell ref="B4:C4"/>
    <mergeCell ref="B5:C5"/>
    <mergeCell ref="B6:C6"/>
    <mergeCell ref="D6:E6"/>
    <mergeCell ref="B7:C7"/>
    <mergeCell ref="B8:C8"/>
    <mergeCell ref="D8:E8"/>
    <mergeCell ref="B11:C11"/>
    <mergeCell ref="B12:C12"/>
    <mergeCell ref="D12:E12"/>
    <mergeCell ref="B9:C9"/>
    <mergeCell ref="B10:C10"/>
    <mergeCell ref="D10:E10"/>
    <mergeCell ref="B13:C13"/>
    <mergeCell ref="B14:C14"/>
    <mergeCell ref="D14:E14"/>
    <mergeCell ref="B17:C17"/>
    <mergeCell ref="B18:C18"/>
    <mergeCell ref="D18:E18"/>
    <mergeCell ref="B15:C15"/>
    <mergeCell ref="B16:C16"/>
    <mergeCell ref="D16:E16"/>
  </mergeCells>
  <printOptions horizontalCentered="1"/>
  <pageMargins left="0.70866141732283472" right="0.70866141732283472" top="0.5184375" bottom="0.74803149606299213" header="0.31496062992125984" footer="0.31496062992125984"/>
  <pageSetup paperSize="9" scale="84" orientation="landscape" r:id="rId1"/>
  <headerFooter>
    <oddHeader>&amp;LPrijzenblad Primo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2.xml><?xml version="1.0" encoding="utf-8"?>
<ds:datastoreItem xmlns:ds="http://schemas.openxmlformats.org/officeDocument/2006/customXml" ds:itemID="{E15ABED2-FE3E-41E0-A341-8A434F5E9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Totale beoordelingsprijs</vt:lpstr>
      <vt:lpstr>WION</vt:lpstr>
      <vt:lpstr>WION Opt. verlenging 2x 1 jaar</vt:lpstr>
      <vt:lpstr>Primo 1</vt:lpstr>
      <vt:lpstr>Primo Opt. verlenging 1x 1 j</vt:lpstr>
      <vt:lpstr>Primo 2</vt:lpstr>
      <vt:lpstr>'Primo 1'!Afdrukbereik</vt:lpstr>
      <vt:lpstr>'Primo 2'!Afdrukbereik</vt:lpstr>
      <vt:lpstr>'Primo Opt. verlenging 1x 1 j'!Afdrukbereik</vt:lpstr>
      <vt:lpstr>WION!Afdrukbereik</vt:lpstr>
      <vt:lpstr>'WION Opt.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2023-06-13T09:39:41Z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