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dnhn.sharepoint.com/sites/TM-Inkoop/Gedeelde documenten/2h Inkoop/2023/Leasemaatschappij - Europees/2. Aanbestedingsdocumenten/"/>
    </mc:Choice>
  </mc:AlternateContent>
  <xr:revisionPtr revIDLastSave="28" documentId="8_{5C77E7AB-FF33-4D20-9E33-25E9E8A4C858}" xr6:coauthVersionLast="47" xr6:coauthVersionMax="47" xr10:uidLastSave="{CFF58ED6-B457-41F0-B760-525A1669527D}"/>
  <bookViews>
    <workbookView xWindow="30195" yWindow="1395" windowWidth="18420" windowHeight="11325" xr2:uid="{72B98E8B-C561-4CF2-BC81-B87368E4D619}"/>
  </bookViews>
  <sheets>
    <sheet name="Prijzenblad" sheetId="1" r:id="rId1"/>
    <sheet name="Matrix A" sheetId="11" r:id="rId2"/>
    <sheet name="Matrix B" sheetId="3" r:id="rId3"/>
    <sheet name="Matrix C" sheetId="4" r:id="rId4"/>
    <sheet name="Matrix D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1" l="1"/>
  <c r="C51" i="1"/>
  <c r="Q21" i="11"/>
  <c r="Q20" i="11"/>
  <c r="Q19" i="11"/>
  <c r="Q18" i="11"/>
  <c r="Q17" i="11"/>
  <c r="Q16" i="11"/>
  <c r="Q15" i="11"/>
  <c r="Q14" i="11"/>
  <c r="Q13" i="11"/>
  <c r="Q23" i="11" s="1"/>
  <c r="Q25" i="11" s="1"/>
  <c r="P12" i="11"/>
  <c r="P11" i="11"/>
  <c r="P10" i="11"/>
  <c r="P9" i="11"/>
  <c r="P8" i="11"/>
  <c r="P7" i="11"/>
  <c r="P6" i="11"/>
  <c r="P5" i="11"/>
  <c r="P23" i="11" s="1"/>
  <c r="P25" i="11" s="1"/>
  <c r="Q27" i="11" s="1"/>
  <c r="Q31" i="11" s="1"/>
  <c r="E51" i="1"/>
  <c r="E48" i="1"/>
  <c r="E52" i="1" s="1"/>
  <c r="E14" i="1"/>
  <c r="E18" i="1" s="1"/>
  <c r="E44" i="1" s="1"/>
  <c r="F14" i="1"/>
  <c r="F18" i="1" s="1"/>
  <c r="F44" i="1" s="1"/>
  <c r="F48" i="1"/>
  <c r="C48" i="1"/>
  <c r="D48" i="1"/>
  <c r="Q21" i="5"/>
  <c r="Q20" i="5"/>
  <c r="Q19" i="5"/>
  <c r="Q18" i="5"/>
  <c r="Q17" i="5"/>
  <c r="Q16" i="5"/>
  <c r="Q15" i="5"/>
  <c r="Q14" i="5"/>
  <c r="Q13" i="5"/>
  <c r="P12" i="5"/>
  <c r="P11" i="5"/>
  <c r="P10" i="5"/>
  <c r="P9" i="5"/>
  <c r="P8" i="5"/>
  <c r="P7" i="5"/>
  <c r="P6" i="5"/>
  <c r="P5" i="5"/>
  <c r="P23" i="5" s="1"/>
  <c r="P25" i="5" s="1"/>
  <c r="Q21" i="4"/>
  <c r="Q20" i="4"/>
  <c r="Q19" i="4"/>
  <c r="Q18" i="4"/>
  <c r="Q17" i="4"/>
  <c r="Q16" i="4"/>
  <c r="Q15" i="4"/>
  <c r="Q14" i="4"/>
  <c r="Q13" i="4"/>
  <c r="Q23" i="4" s="1"/>
  <c r="Q25" i="4" s="1"/>
  <c r="P12" i="4"/>
  <c r="P11" i="4"/>
  <c r="P10" i="4"/>
  <c r="P9" i="4"/>
  <c r="P8" i="4"/>
  <c r="P7" i="4"/>
  <c r="P6" i="4"/>
  <c r="P5" i="4"/>
  <c r="P23" i="4" s="1"/>
  <c r="P25" i="4" s="1"/>
  <c r="Q21" i="3"/>
  <c r="Q20" i="3"/>
  <c r="Q19" i="3"/>
  <c r="Q18" i="3"/>
  <c r="Q17" i="3"/>
  <c r="Q16" i="3"/>
  <c r="Q15" i="3"/>
  <c r="Q14" i="3"/>
  <c r="Q13" i="3"/>
  <c r="P12" i="3"/>
  <c r="P11" i="3"/>
  <c r="P10" i="3"/>
  <c r="P9" i="3"/>
  <c r="P8" i="3"/>
  <c r="P7" i="3"/>
  <c r="P6" i="3"/>
  <c r="P5" i="3"/>
  <c r="Q23" i="5" l="1"/>
  <c r="Q25" i="5" s="1"/>
  <c r="Q27" i="5" s="1"/>
  <c r="Q31" i="5" s="1"/>
  <c r="F51" i="1" s="1"/>
  <c r="F52" i="1" s="1"/>
  <c r="P23" i="3"/>
  <c r="P25" i="3" s="1"/>
  <c r="Q27" i="4"/>
  <c r="Q31" i="4" s="1"/>
  <c r="D52" i="1" s="1"/>
  <c r="Q23" i="3"/>
  <c r="Q25" i="3" s="1"/>
  <c r="Q27" i="3" l="1"/>
  <c r="Q31" i="3" s="1"/>
  <c r="C52" i="1" s="1"/>
  <c r="I52" i="1" s="1"/>
  <c r="C14" i="1"/>
  <c r="C18" i="1" s="1"/>
  <c r="C44" i="1" s="1"/>
  <c r="D14" i="1"/>
  <c r="D18" i="1" s="1"/>
  <c r="D44" i="1" s="1"/>
</calcChain>
</file>

<file path=xl/sharedStrings.xml><?xml version="1.0" encoding="utf-8"?>
<sst xmlns="http://schemas.openxmlformats.org/spreadsheetml/2006/main" count="271" uniqueCount="139">
  <si>
    <t>Voertuig classificaties</t>
  </si>
  <si>
    <t xml:space="preserve">Omgevingsdienst Noord-Holland Noord (OD NHN)
</t>
  </si>
  <si>
    <t>Merk en Type: RENAULT ZOE E-TECH 100% ELECTRIC R135 Evolution</t>
  </si>
  <si>
    <t>Merk en Type: Volkswagen ID.3 58kWh 150 kW / 204 pk Life</t>
  </si>
  <si>
    <t>Merk en Type: JEEP Avenger Longitude Business Pack  54kWh electric</t>
  </si>
  <si>
    <t>Merk en Type:JEEP RENEGADE 4XE 190 S PLUG-IN HYBRID benzine</t>
  </si>
  <si>
    <t>Calculatiesheet EUA</t>
  </si>
  <si>
    <t>A:</t>
  </si>
  <si>
    <t>B:</t>
  </si>
  <si>
    <t>C:</t>
  </si>
  <si>
    <t>D:</t>
  </si>
  <si>
    <t>Calculatiegegevens</t>
  </si>
  <si>
    <t>Toelichting op invullen calculatiesheet</t>
  </si>
  <si>
    <t>Inzet t.b.v. calculatie in maanden</t>
  </si>
  <si>
    <t xml:space="preserve">Alle bedragen exclusief BTW vermelden tenzij anders gevraagd in Kolom </t>
  </si>
  <si>
    <t>Inzet t.b.v. calculatie in km per jaar</t>
  </si>
  <si>
    <t>Geel kenteken</t>
  </si>
  <si>
    <t>Wegingsfactor in beoordeling</t>
  </si>
  <si>
    <t>basisprijs geel kenteken (t.b.v. bepalen voertuig)</t>
  </si>
  <si>
    <t>Geel kenteken: Consumenten Adviesprijs incl. BPM / BTW</t>
  </si>
  <si>
    <t>accessoires voertuig (stelpost)</t>
  </si>
  <si>
    <t>kosten voor gekozen voertuig accessoires af fabriek incl. BPM &amp; BTW</t>
  </si>
  <si>
    <t xml:space="preserve">aandeel BPM </t>
  </si>
  <si>
    <t>aandeel BPM voertuig</t>
  </si>
  <si>
    <t>aandeel BTW</t>
  </si>
  <si>
    <t>aandeel BTW netto prijs</t>
  </si>
  <si>
    <t>netto kosten voertuig</t>
  </si>
  <si>
    <t>netto kosten voertuig incl. accessoires, BPM &amp; BTW</t>
  </si>
  <si>
    <t>opbouw / accessoires niet af fabriek</t>
  </si>
  <si>
    <r>
      <t xml:space="preserve">kosten voor opbouw / accessoires die achteraf gemonteerd worden incl.. BTW </t>
    </r>
    <r>
      <rPr>
        <sz val="11"/>
        <color rgb="FFFF0000"/>
        <rFont val="Calibri"/>
        <family val="2"/>
        <scheme val="minor"/>
      </rPr>
      <t>1</t>
    </r>
  </si>
  <si>
    <t xml:space="preserve">totale netto investeringswaarde </t>
  </si>
  <si>
    <r>
      <t xml:space="preserve">totale netto investeringswaarde van het complete voertuig </t>
    </r>
    <r>
      <rPr>
        <sz val="11"/>
        <color rgb="FFFF0000"/>
        <rFont val="Calibri"/>
        <family val="2"/>
        <scheme val="minor"/>
      </rPr>
      <t>incl. BPM &amp; in</t>
    </r>
    <r>
      <rPr>
        <b/>
        <sz val="11"/>
        <color rgb="FFFF0000"/>
        <rFont val="Calibri"/>
        <family val="2"/>
        <scheme val="minor"/>
      </rPr>
      <t>cl.</t>
    </r>
    <r>
      <rPr>
        <sz val="11"/>
        <color rgb="FFFF0000"/>
        <rFont val="Calibri"/>
        <family val="2"/>
        <scheme val="minor"/>
      </rPr>
      <t xml:space="preserve"> BTW</t>
    </r>
  </si>
  <si>
    <r>
      <t>A. Risicocomponenten (</t>
    </r>
    <r>
      <rPr>
        <b/>
        <sz val="10"/>
        <color rgb="FFFF0000"/>
        <rFont val="Arial"/>
        <family val="2"/>
      </rPr>
      <t>bedragen excl. BTW</t>
    </r>
    <r>
      <rPr>
        <b/>
        <sz val="10"/>
        <rFont val="Arial"/>
        <family val="2"/>
      </rPr>
      <t>)</t>
    </r>
  </si>
  <si>
    <t>afschrijving voertuig</t>
  </si>
  <si>
    <t>afschrijvingskosten voertuig per maand</t>
  </si>
  <si>
    <t>onderhoud en reparatie voertuig</t>
  </si>
  <si>
    <t>onderhouds- en reparatiekosten voertuig per maand</t>
  </si>
  <si>
    <t xml:space="preserve">bandenkosten </t>
  </si>
  <si>
    <t>kosten banden per maand</t>
  </si>
  <si>
    <t>winterbanden</t>
  </si>
  <si>
    <t>kosten winterbanden per maand</t>
  </si>
  <si>
    <t>vervangend vervoer onderhoud</t>
  </si>
  <si>
    <t>kosten vervangend vervoer voor onderhoud &gt;24h per maand</t>
  </si>
  <si>
    <t>vervangend vervoer schade</t>
  </si>
  <si>
    <t>kosten vervangend vervoer bij schade per maand</t>
  </si>
  <si>
    <t>B. Rente</t>
  </si>
  <si>
    <t>rentekosten voertuig</t>
  </si>
  <si>
    <r>
      <t>berekende rentekosten voertuig per maand</t>
    </r>
    <r>
      <rPr>
        <sz val="11"/>
        <color rgb="FFFF0000"/>
        <rFont val="Calibri"/>
        <family val="2"/>
        <scheme val="minor"/>
      </rPr>
      <t xml:space="preserve"> (berekenmethodiek conform 2)</t>
    </r>
  </si>
  <si>
    <t>C.   Verzekering (incl. eventuele assurantiebelasting, BTW vrij)</t>
  </si>
  <si>
    <t>WA verzekering</t>
  </si>
  <si>
    <t>kosten voor WA premie per maand</t>
  </si>
  <si>
    <t>Casco verzekering</t>
  </si>
  <si>
    <t>kosten voor casco premie per maand</t>
  </si>
  <si>
    <t>SVI verzekering</t>
  </si>
  <si>
    <t>kosten voor SchadeVerzekering Inzittenden per maand</t>
  </si>
  <si>
    <r>
      <t>D.  Overige kosten (</t>
    </r>
    <r>
      <rPr>
        <b/>
        <sz val="10"/>
        <color rgb="FFFF0000"/>
        <rFont val="Arial"/>
        <family val="2"/>
      </rPr>
      <t>bedragen excl. BTW</t>
    </r>
    <r>
      <rPr>
        <b/>
        <sz val="10"/>
        <rFont val="Arial"/>
        <family val="2"/>
      </rPr>
      <t>)</t>
    </r>
  </si>
  <si>
    <t xml:space="preserve">management fee </t>
  </si>
  <si>
    <t>managementfee per maand</t>
  </si>
  <si>
    <t>administratiekosten</t>
  </si>
  <si>
    <t>administratiekosten per maand</t>
  </si>
  <si>
    <t>kosten brandstofpas</t>
  </si>
  <si>
    <t>kosten voor het gebruik van een universele brandstofpas per maand</t>
  </si>
  <si>
    <t>eventuele overige kosten</t>
  </si>
  <si>
    <t>ruimte om overige kosten te vermelden indien van toepassing (per maand)</t>
  </si>
  <si>
    <t>24-uurs hulpdienst</t>
  </si>
  <si>
    <t>kosten voor 24 uurs hulpdienst per maand</t>
  </si>
  <si>
    <t>kosten voor het volledig turnkey opleveren</t>
  </si>
  <si>
    <t>Kosten opgenomen in het tarief voor het sleutelklaar opleveren van het complete voertuig per maand</t>
  </si>
  <si>
    <t>kosten voor het verwijderen van huisstijlkenmerken einde contract</t>
  </si>
  <si>
    <t>Kosten opgenomen in het tarief voor het verwijderen van bestickering en kenmerken per maand</t>
  </si>
  <si>
    <t>E. Belastingen (wordt niet meegenomen in het prijsvergelijk)</t>
  </si>
  <si>
    <t>houderschapsbelasting voertuig</t>
  </si>
  <si>
    <t>houderschapsbelasting per maand (wordt niet meegenomen in de totaaltelling)</t>
  </si>
  <si>
    <t>F. Uitgangspunten calculatie</t>
  </si>
  <si>
    <t>minimaal gegarandeerde restwaarde voertuig in €</t>
  </si>
  <si>
    <t>restwaarde van het voertuig incl. BPM &amp; BTW op basis van de totale netto investeringswaarde</t>
  </si>
  <si>
    <t xml:space="preserve">Procentuele restwaarde </t>
  </si>
  <si>
    <t>procentuele restwaarde</t>
  </si>
  <si>
    <t>basisrente tarief (% IRS 4 jaar) staat in voorbeeld calculatie vast</t>
  </si>
  <si>
    <t>basisrente tarief voor de calculatie vestgesteld op -0,303%</t>
  </si>
  <si>
    <t>renteopslag % boven het basisrentetarief</t>
  </si>
  <si>
    <r>
      <t>rentepercentage</t>
    </r>
    <r>
      <rPr>
        <sz val="11"/>
        <color rgb="FFFF0000"/>
        <rFont val="Calibri"/>
        <family val="2"/>
        <scheme val="minor"/>
      </rPr>
      <t xml:space="preserve"> conform 3</t>
    </r>
  </si>
  <si>
    <r>
      <t>leasetarief per maand (</t>
    </r>
    <r>
      <rPr>
        <b/>
        <sz val="10"/>
        <color rgb="FFFF0000"/>
        <rFont val="Arial"/>
        <family val="2"/>
      </rPr>
      <t>excl. BTW</t>
    </r>
    <r>
      <rPr>
        <b/>
        <sz val="10"/>
        <rFont val="Arial"/>
        <family val="2"/>
      </rPr>
      <t>)</t>
    </r>
  </si>
  <si>
    <r>
      <t xml:space="preserve">som van de verschillende leasecomponenten per maand, </t>
    </r>
    <r>
      <rPr>
        <sz val="11"/>
        <color rgb="FFFF0000"/>
        <rFont val="Calibri"/>
        <family val="2"/>
        <scheme val="minor"/>
      </rPr>
      <t>excl. BTW</t>
    </r>
  </si>
  <si>
    <t>verrekening meer of minder km / looptijd</t>
  </si>
  <si>
    <t>Calculatie matrix</t>
  </si>
  <si>
    <t>verrekening meer of minder km / looptijd alleen via hercalculatiematrix</t>
  </si>
  <si>
    <t>gewogen leasetarief op basis van hercalculatiematix</t>
  </si>
  <si>
    <t>gewogen leasetarief op basis van hercalculatiematix t.b.v. fictieve inschrijfsom per voertuig</t>
  </si>
  <si>
    <t>Totale fictieve inschrijfsom per voertuig</t>
  </si>
  <si>
    <t>Stelpost bestaande uit:</t>
  </si>
  <si>
    <t xml:space="preserve">o.a. belettering, Track&amp;trace, enz. </t>
  </si>
  <si>
    <t>Berekeningswijze rentekosten:</t>
  </si>
  <si>
    <t>(((netto investering + restwaarde (excl. BTW) + afschrijving BPM + jaarbedrag motorrijtuigenbelasting + jaarbedrag pech-hulpdienst + jaarbedrag verzekering)) / 2) x rentepercentage) / 12</t>
  </si>
  <si>
    <t>Rekenrente:</t>
  </si>
  <si>
    <r>
      <t xml:space="preserve">Basis is IRS </t>
    </r>
    <r>
      <rPr>
        <sz val="11"/>
        <color rgb="FFFF0000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maanden op moment van bestellen</t>
    </r>
  </si>
  <si>
    <t>Naam Dienstverlener</t>
  </si>
  <si>
    <t>Naam ondergetekende</t>
  </si>
  <si>
    <t>Functie</t>
  </si>
  <si>
    <t>Plaats en datum</t>
  </si>
  <si>
    <t>Handtekening</t>
  </si>
  <si>
    <t>Kilometrage per jaar</t>
  </si>
  <si>
    <t>10.000 - 15.000</t>
  </si>
  <si>
    <t>15.001 - 20.000</t>
  </si>
  <si>
    <t xml:space="preserve">20.001 - 25.000 </t>
  </si>
  <si>
    <t>25.001 - 30.000</t>
  </si>
  <si>
    <t>30.001 - 35.000</t>
  </si>
  <si>
    <t>35.001 - 40.000</t>
  </si>
  <si>
    <t>40.001 - 45.000</t>
  </si>
  <si>
    <t>45.001 - 50.000</t>
  </si>
  <si>
    <t>50.001 - 55.000</t>
  </si>
  <si>
    <t>55.001 -60.000</t>
  </si>
  <si>
    <t>60.001 - 65.000</t>
  </si>
  <si>
    <t>65.001 - 70.000</t>
  </si>
  <si>
    <t>Rekenwaarde 1</t>
  </si>
  <si>
    <t>Rekenwaarde 2</t>
  </si>
  <si>
    <t>24 - 26</t>
  </si>
  <si>
    <t>27 - 29</t>
  </si>
  <si>
    <t>30 - 32</t>
  </si>
  <si>
    <t>33 - 35</t>
  </si>
  <si>
    <t>36 - 38</t>
  </si>
  <si>
    <t>39 - 41</t>
  </si>
  <si>
    <t>42 - 44</t>
  </si>
  <si>
    <t>45 - 47</t>
  </si>
  <si>
    <t>48 - 50</t>
  </si>
  <si>
    <t>51 - 53</t>
  </si>
  <si>
    <t>54 - 56</t>
  </si>
  <si>
    <t>57 - 59</t>
  </si>
  <si>
    <t>60 - 62</t>
  </si>
  <si>
    <t>63 - 65</t>
  </si>
  <si>
    <t>66 - 68</t>
  </si>
  <si>
    <t>69 - 71</t>
  </si>
  <si>
    <t>72 - 74</t>
  </si>
  <si>
    <t>Factor</t>
  </si>
  <si>
    <t>X</t>
  </si>
  <si>
    <t>Inzet</t>
  </si>
  <si>
    <t xml:space="preserve">Totaal per rekenwaarde </t>
  </si>
  <si>
    <t>Totaal rekenwaarde 1 + 2</t>
  </si>
  <si>
    <t>Gewogen leasetarief op basis van hercalculatiematix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</si>
</sst>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#,##0.00_ ;\-#,##0.00\ "/>
    <numFmt numFmtId="166" formatCode="##,##0.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sz val="9"/>
      <color rgb="FF000000"/>
      <name val="Verdana"/>
      <family val="2"/>
    </font>
    <font>
      <sz val="12"/>
      <color rgb="FF0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9.9978637043366805E-2"/>
        <bgColor rgb="FF000000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6" fillId="0" borderId="0"/>
  </cellStyleXfs>
  <cellXfs count="13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6" fillId="3" borderId="7" xfId="4" applyFill="1" applyBorder="1" applyAlignment="1">
      <alignment horizontal="center" vertical="top" wrapText="1"/>
    </xf>
    <xf numFmtId="0" fontId="9" fillId="0" borderId="6" xfId="4" applyFont="1" applyBorder="1" applyAlignment="1">
      <alignment horizontal="center" vertical="top" wrapText="1"/>
    </xf>
    <xf numFmtId="0" fontId="4" fillId="6" borderId="10" xfId="0" applyFont="1" applyFill="1" applyBorder="1" applyAlignment="1">
      <alignment horizontal="center"/>
    </xf>
    <xf numFmtId="0" fontId="8" fillId="0" borderId="11" xfId="4" applyFont="1" applyBorder="1" applyAlignment="1">
      <alignment horizontal="center" vertical="center" wrapText="1"/>
    </xf>
    <xf numFmtId="0" fontId="0" fillId="6" borderId="10" xfId="0" applyFill="1" applyBorder="1" applyAlignment="1">
      <alignment horizontal="center"/>
    </xf>
    <xf numFmtId="3" fontId="4" fillId="0" borderId="11" xfId="0" applyNumberFormat="1" applyFont="1" applyBorder="1" applyAlignment="1">
      <alignment horizontal="center" vertical="center"/>
    </xf>
    <xf numFmtId="0" fontId="4" fillId="3" borderId="11" xfId="0" applyFont="1" applyFill="1" applyBorder="1" applyAlignment="1">
      <alignment horizontal="center"/>
    </xf>
    <xf numFmtId="0" fontId="11" fillId="2" borderId="11" xfId="3" applyFont="1" applyBorder="1" applyAlignment="1">
      <alignment horizontal="center"/>
    </xf>
    <xf numFmtId="44" fontId="6" fillId="0" borderId="11" xfId="4" applyNumberFormat="1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44" fontId="8" fillId="0" borderId="11" xfId="4" applyNumberFormat="1" applyFont="1" applyBorder="1"/>
    <xf numFmtId="44" fontId="6" fillId="7" borderId="11" xfId="4" applyNumberFormat="1" applyFill="1" applyBorder="1"/>
    <xf numFmtId="0" fontId="6" fillId="6" borderId="10" xfId="4" applyFill="1" applyBorder="1"/>
    <xf numFmtId="164" fontId="6" fillId="0" borderId="11" xfId="2" applyNumberFormat="1" applyFont="1" applyFill="1" applyBorder="1"/>
    <xf numFmtId="9" fontId="6" fillId="7" borderId="11" xfId="2" applyFont="1" applyFill="1" applyBorder="1" applyProtection="1"/>
    <xf numFmtId="0" fontId="6" fillId="6" borderId="10" xfId="4" applyFill="1" applyBorder="1" applyAlignment="1">
      <alignment horizontal="center"/>
    </xf>
    <xf numFmtId="0" fontId="12" fillId="0" borderId="0" xfId="0" applyFont="1"/>
    <xf numFmtId="44" fontId="6" fillId="0" borderId="11" xfId="4" applyNumberFormat="1" applyBorder="1" applyAlignment="1">
      <alignment horizontal="center" vertical="center"/>
    </xf>
    <xf numFmtId="0" fontId="6" fillId="0" borderId="14" xfId="4" applyBorder="1" applyAlignment="1">
      <alignment horizontal="center"/>
    </xf>
    <xf numFmtId="0" fontId="14" fillId="0" borderId="10" xfId="4" applyFont="1" applyBorder="1" applyAlignment="1">
      <alignment horizontal="center" vertical="center"/>
    </xf>
    <xf numFmtId="165" fontId="14" fillId="0" borderId="11" xfId="4" applyNumberFormat="1" applyFont="1" applyBorder="1" applyAlignment="1">
      <alignment horizontal="center" vertical="center"/>
    </xf>
    <xf numFmtId="0" fontId="16" fillId="0" borderId="0" xfId="0" applyFont="1"/>
    <xf numFmtId="0" fontId="18" fillId="6" borderId="15" xfId="0" applyFont="1" applyFill="1" applyBorder="1" applyAlignment="1">
      <alignment horizontal="center"/>
    </xf>
    <xf numFmtId="0" fontId="18" fillId="6" borderId="16" xfId="0" applyFont="1" applyFill="1" applyBorder="1"/>
    <xf numFmtId="44" fontId="18" fillId="6" borderId="16" xfId="0" applyNumberFormat="1" applyFont="1" applyFill="1" applyBorder="1" applyAlignment="1">
      <alignment horizontal="center" vertical="center"/>
    </xf>
    <xf numFmtId="0" fontId="18" fillId="6" borderId="16" xfId="0" applyFont="1" applyFill="1" applyBorder="1" applyAlignment="1">
      <alignment horizontal="center"/>
    </xf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44" fontId="19" fillId="0" borderId="0" xfId="0" applyNumberFormat="1" applyFont="1" applyAlignment="1">
      <alignment horizontal="center" vertical="center"/>
    </xf>
    <xf numFmtId="44" fontId="19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0" fillId="8" borderId="8" xfId="0" applyFill="1" applyBorder="1" applyAlignment="1">
      <alignment horizontal="center" vertical="center" wrapText="1" shrinkToFit="1"/>
    </xf>
    <xf numFmtId="0" fontId="0" fillId="8" borderId="17" xfId="0" applyFill="1" applyBorder="1" applyAlignment="1">
      <alignment horizontal="center" vertical="center" wrapText="1" shrinkToFit="1"/>
    </xf>
    <xf numFmtId="166" fontId="0" fillId="0" borderId="19" xfId="0" applyNumberFormat="1" applyBorder="1" applyAlignment="1">
      <alignment horizontal="center" wrapText="1"/>
    </xf>
    <xf numFmtId="44" fontId="0" fillId="4" borderId="11" xfId="1" applyFont="1" applyFill="1" applyBorder="1" applyAlignment="1" applyProtection="1">
      <alignment horizontal="center" wrapText="1"/>
    </xf>
    <xf numFmtId="44" fontId="0" fillId="5" borderId="11" xfId="1" applyFont="1" applyFill="1" applyBorder="1" applyAlignment="1" applyProtection="1">
      <alignment horizontal="center" wrapText="1"/>
    </xf>
    <xf numFmtId="0" fontId="0" fillId="0" borderId="0" xfId="0" applyAlignment="1">
      <alignment vertical="center"/>
    </xf>
    <xf numFmtId="0" fontId="0" fillId="0" borderId="11" xfId="0" applyBorder="1" applyAlignment="1">
      <alignment vertical="center"/>
    </xf>
    <xf numFmtId="44" fontId="20" fillId="0" borderId="11" xfId="1" applyFont="1" applyBorder="1" applyAlignment="1" applyProtection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1" xfId="0" applyBorder="1" applyAlignment="1">
      <alignment horizontal="center" vertical="center"/>
    </xf>
    <xf numFmtId="44" fontId="0" fillId="0" borderId="0" xfId="0" applyNumberFormat="1" applyAlignment="1">
      <alignment vertical="center"/>
    </xf>
    <xf numFmtId="44" fontId="0" fillId="0" borderId="0" xfId="0" applyNumberFormat="1"/>
    <xf numFmtId="44" fontId="0" fillId="0" borderId="0" xfId="0" applyNumberFormat="1" applyAlignment="1">
      <alignment horizontal="center" vertical="center"/>
    </xf>
    <xf numFmtId="0" fontId="21" fillId="0" borderId="0" xfId="0" applyFont="1"/>
    <xf numFmtId="166" fontId="0" fillId="0" borderId="11" xfId="0" applyNumberFormat="1" applyBorder="1" applyAlignment="1">
      <alignment horizontal="center" wrapText="1"/>
    </xf>
    <xf numFmtId="44" fontId="0" fillId="0" borderId="0" xfId="1" applyFont="1"/>
    <xf numFmtId="166" fontId="0" fillId="9" borderId="11" xfId="0" applyNumberFormat="1" applyFill="1" applyBorder="1" applyAlignment="1">
      <alignment horizontal="center" wrapText="1"/>
    </xf>
    <xf numFmtId="44" fontId="0" fillId="0" borderId="0" xfId="1" applyFont="1" applyAlignment="1">
      <alignment horizontal="center" vertical="center"/>
    </xf>
    <xf numFmtId="44" fontId="3" fillId="0" borderId="0" xfId="1" applyFont="1"/>
    <xf numFmtId="44" fontId="0" fillId="0" borderId="0" xfId="1" applyFont="1" applyAlignment="1">
      <alignment vertical="center"/>
    </xf>
    <xf numFmtId="44" fontId="0" fillId="0" borderId="20" xfId="1" applyFont="1" applyBorder="1" applyAlignment="1">
      <alignment vertical="center"/>
    </xf>
    <xf numFmtId="4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4" applyFont="1" applyAlignment="1">
      <alignment vertical="top" wrapText="1"/>
    </xf>
    <xf numFmtId="0" fontId="4" fillId="0" borderId="17" xfId="0" applyFont="1" applyBorder="1" applyAlignment="1">
      <alignment horizontal="center"/>
    </xf>
    <xf numFmtId="0" fontId="9" fillId="0" borderId="9" xfId="4" applyFont="1" applyBorder="1" applyAlignment="1">
      <alignment horizontal="center" vertical="top" wrapText="1"/>
    </xf>
    <xf numFmtId="0" fontId="8" fillId="3" borderId="7" xfId="4" applyFont="1" applyFill="1" applyBorder="1" applyAlignment="1">
      <alignment horizontal="center" vertical="center" wrapText="1"/>
    </xf>
    <xf numFmtId="0" fontId="4" fillId="6" borderId="22" xfId="0" applyFont="1" applyFill="1" applyBorder="1" applyAlignment="1">
      <alignment horizontal="center"/>
    </xf>
    <xf numFmtId="0" fontId="8" fillId="6" borderId="24" xfId="4" applyFont="1" applyFill="1" applyBorder="1" applyAlignment="1">
      <alignment vertical="top" wrapText="1"/>
    </xf>
    <xf numFmtId="0" fontId="8" fillId="6" borderId="23" xfId="4" applyFont="1" applyFill="1" applyBorder="1" applyAlignment="1">
      <alignment vertical="top" wrapText="1"/>
    </xf>
    <xf numFmtId="0" fontId="10" fillId="6" borderId="25" xfId="0" applyFont="1" applyFill="1" applyBorder="1" applyAlignment="1">
      <alignment horizontal="center"/>
    </xf>
    <xf numFmtId="0" fontId="8" fillId="6" borderId="0" xfId="4" applyFont="1" applyFill="1" applyAlignment="1">
      <alignment vertical="top" wrapText="1"/>
    </xf>
    <xf numFmtId="0" fontId="3" fillId="6" borderId="26" xfId="0" applyFont="1" applyFill="1" applyBorder="1"/>
    <xf numFmtId="0" fontId="0" fillId="6" borderId="0" xfId="0" applyFill="1"/>
    <xf numFmtId="0" fontId="0" fillId="6" borderId="0" xfId="0" applyFill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6" borderId="27" xfId="0" applyFont="1" applyFill="1" applyBorder="1" applyAlignment="1">
      <alignment horizontal="center"/>
    </xf>
    <xf numFmtId="44" fontId="6" fillId="6" borderId="0" xfId="4" applyNumberFormat="1" applyFill="1"/>
    <xf numFmtId="0" fontId="0" fillId="0" borderId="28" xfId="0" applyBorder="1"/>
    <xf numFmtId="0" fontId="12" fillId="0" borderId="28" xfId="0" applyFont="1" applyBorder="1"/>
    <xf numFmtId="0" fontId="6" fillId="6" borderId="0" xfId="4" applyFill="1"/>
    <xf numFmtId="0" fontId="0" fillId="6" borderId="26" xfId="0" applyFill="1" applyBorder="1"/>
    <xf numFmtId="44" fontId="8" fillId="6" borderId="0" xfId="4" applyNumberFormat="1" applyFont="1" applyFill="1"/>
    <xf numFmtId="44" fontId="6" fillId="6" borderId="26" xfId="4" applyNumberFormat="1" applyFill="1" applyBorder="1"/>
    <xf numFmtId="0" fontId="6" fillId="6" borderId="0" xfId="4" applyFill="1" applyAlignment="1">
      <alignment horizontal="center"/>
    </xf>
    <xf numFmtId="44" fontId="8" fillId="6" borderId="0" xfId="1" applyFont="1" applyFill="1" applyBorder="1"/>
    <xf numFmtId="0" fontId="12" fillId="6" borderId="0" xfId="0" applyFont="1" applyFill="1"/>
    <xf numFmtId="0" fontId="12" fillId="6" borderId="0" xfId="0" applyFont="1" applyFill="1" applyAlignment="1">
      <alignment horizontal="center"/>
    </xf>
    <xf numFmtId="0" fontId="12" fillId="6" borderId="26" xfId="0" applyFont="1" applyFill="1" applyBorder="1"/>
    <xf numFmtId="0" fontId="16" fillId="6" borderId="0" xfId="0" applyFont="1" applyFill="1"/>
    <xf numFmtId="0" fontId="16" fillId="0" borderId="0" xfId="0" applyFont="1" applyAlignment="1">
      <alignment horizontal="center"/>
    </xf>
    <xf numFmtId="44" fontId="17" fillId="3" borderId="26" xfId="0" applyNumberFormat="1" applyFont="1" applyFill="1" applyBorder="1" applyAlignment="1">
      <alignment horizontal="center" vertical="center"/>
    </xf>
    <xf numFmtId="0" fontId="18" fillId="6" borderId="29" xfId="0" applyFont="1" applyFill="1" applyBorder="1"/>
    <xf numFmtId="0" fontId="0" fillId="6" borderId="23" xfId="0" applyFill="1" applyBorder="1" applyAlignment="1">
      <alignment horizontal="center"/>
    </xf>
    <xf numFmtId="0" fontId="11" fillId="2" borderId="14" xfId="3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8" fillId="0" borderId="14" xfId="4" applyFont="1" applyBorder="1" applyAlignment="1">
      <alignment horizontal="center"/>
    </xf>
    <xf numFmtId="0" fontId="10" fillId="6" borderId="22" xfId="0" applyFont="1" applyFill="1" applyBorder="1" applyAlignment="1">
      <alignment horizontal="center"/>
    </xf>
    <xf numFmtId="0" fontId="8" fillId="6" borderId="12" xfId="4" applyFont="1" applyFill="1" applyBorder="1" applyAlignment="1">
      <alignment horizontal="left" vertical="top" wrapText="1"/>
    </xf>
    <xf numFmtId="0" fontId="0" fillId="6" borderId="26" xfId="0" applyFill="1" applyBorder="1" applyAlignment="1">
      <alignment horizontal="center"/>
    </xf>
    <xf numFmtId="0" fontId="11" fillId="2" borderId="12" xfId="3" applyFont="1" applyBorder="1" applyAlignment="1">
      <alignment horizontal="left" vertical="top" wrapText="1"/>
    </xf>
    <xf numFmtId="0" fontId="6" fillId="0" borderId="12" xfId="4" applyBorder="1"/>
    <xf numFmtId="0" fontId="8" fillId="0" borderId="12" xfId="4" applyFont="1" applyBorder="1"/>
    <xf numFmtId="0" fontId="8" fillId="6" borderId="10" xfId="4" applyFont="1" applyFill="1" applyBorder="1"/>
    <xf numFmtId="0" fontId="4" fillId="6" borderId="10" xfId="0" applyFont="1" applyFill="1" applyBorder="1"/>
    <xf numFmtId="0" fontId="15" fillId="0" borderId="12" xfId="4" applyFont="1" applyBorder="1" applyAlignment="1">
      <alignment vertical="center"/>
    </xf>
    <xf numFmtId="0" fontId="18" fillId="6" borderId="15" xfId="0" applyFont="1" applyFill="1" applyBorder="1"/>
    <xf numFmtId="0" fontId="23" fillId="10" borderId="30" xfId="0" applyFont="1" applyFill="1" applyBorder="1" applyAlignment="1">
      <alignment horizontal="justify" vertical="center" wrapText="1"/>
    </xf>
    <xf numFmtId="0" fontId="23" fillId="10" borderId="14" xfId="0" applyFont="1" applyFill="1" applyBorder="1" applyAlignment="1">
      <alignment horizontal="left" vertical="center" wrapText="1"/>
    </xf>
    <xf numFmtId="0" fontId="23" fillId="10" borderId="14" xfId="0" applyFont="1" applyFill="1" applyBorder="1" applyAlignment="1">
      <alignment vertical="center" wrapText="1"/>
    </xf>
    <xf numFmtId="0" fontId="23" fillId="10" borderId="33" xfId="0" applyFont="1" applyFill="1" applyBorder="1" applyAlignment="1">
      <alignment vertical="center" wrapText="1"/>
    </xf>
    <xf numFmtId="0" fontId="7" fillId="3" borderId="2" xfId="4" applyFont="1" applyFill="1" applyBorder="1" applyAlignment="1">
      <alignment horizontal="center" vertical="center" wrapText="1"/>
    </xf>
    <xf numFmtId="0" fontId="7" fillId="3" borderId="3" xfId="4" applyFont="1" applyFill="1" applyBorder="1" applyAlignment="1">
      <alignment horizontal="center" vertical="center" wrapText="1"/>
    </xf>
    <xf numFmtId="0" fontId="7" fillId="3" borderId="5" xfId="4" applyFont="1" applyFill="1" applyBorder="1" applyAlignment="1">
      <alignment horizontal="center" vertical="center" wrapText="1"/>
    </xf>
    <xf numFmtId="0" fontId="7" fillId="3" borderId="6" xfId="4" applyFont="1" applyFill="1" applyBorder="1" applyAlignment="1">
      <alignment horizontal="center" vertical="center" wrapText="1"/>
    </xf>
    <xf numFmtId="0" fontId="8" fillId="3" borderId="17" xfId="4" applyFont="1" applyFill="1" applyBorder="1" applyAlignment="1">
      <alignment horizontal="center" vertical="center" wrapText="1"/>
    </xf>
    <xf numFmtId="0" fontId="0" fillId="3" borderId="0" xfId="0" applyFill="1" applyAlignment="1"/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23" fillId="10" borderId="31" xfId="0" applyFont="1" applyFill="1" applyBorder="1" applyAlignment="1" applyProtection="1">
      <alignment horizontal="center" vertical="top" wrapText="1"/>
      <protection locked="0"/>
    </xf>
    <xf numFmtId="0" fontId="23" fillId="10" borderId="32" xfId="0" applyFont="1" applyFill="1" applyBorder="1" applyAlignment="1" applyProtection="1">
      <alignment horizontal="center" vertical="top" wrapText="1"/>
      <protection locked="0"/>
    </xf>
    <xf numFmtId="0" fontId="24" fillId="10" borderId="31" xfId="0" applyFont="1" applyFill="1" applyBorder="1" applyAlignment="1" applyProtection="1">
      <alignment horizontal="center" vertical="top" wrapText="1"/>
      <protection locked="0"/>
    </xf>
    <xf numFmtId="0" fontId="24" fillId="10" borderId="32" xfId="0" applyFont="1" applyFill="1" applyBorder="1" applyAlignment="1" applyProtection="1">
      <alignment horizontal="center" vertical="top" wrapText="1"/>
      <protection locked="0"/>
    </xf>
  </cellXfs>
  <cellStyles count="5">
    <cellStyle name="Neutraal" xfId="3" builtinId="28"/>
    <cellStyle name="Procent" xfId="2" builtinId="5"/>
    <cellStyle name="Standaard" xfId="0" builtinId="0"/>
    <cellStyle name="Standaard 2" xfId="4" xr:uid="{AFC9C143-A974-4C46-BBA9-4478780CAC91}"/>
    <cellStyle name="Valuta" xfId="1" builtinId="4"/>
  </cellStyles>
  <dxfs count="4"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2BD8-43C2-4895-8314-BCC0F3EDF7D5}">
  <dimension ref="A1:J63"/>
  <sheetViews>
    <sheetView tabSelected="1" zoomScale="85" zoomScaleNormal="85" workbookViewId="0">
      <selection activeCell="I3" sqref="I3"/>
    </sheetView>
  </sheetViews>
  <sheetFormatPr defaultColWidth="8.88671875" defaultRowHeight="14.4" x14ac:dyDescent="0.3"/>
  <cols>
    <col min="1" max="1" width="4.33203125" style="3" bestFit="1" customWidth="1"/>
    <col min="2" max="2" width="59.5546875" bestFit="1" customWidth="1"/>
    <col min="3" max="6" width="21.88671875" customWidth="1"/>
    <col min="7" max="7" width="3.44140625" customWidth="1"/>
    <col min="8" max="8" width="4.44140625" style="3" customWidth="1"/>
    <col min="9" max="9" width="88.88671875" bestFit="1" customWidth="1"/>
    <col min="10" max="10" width="76.109375" bestFit="1" customWidth="1"/>
  </cols>
  <sheetData>
    <row r="1" spans="1:10" s="2" customFormat="1" ht="25.95" customHeight="1" x14ac:dyDescent="0.5">
      <c r="A1" s="62"/>
      <c r="B1" s="66" t="s">
        <v>0</v>
      </c>
      <c r="C1" s="117"/>
      <c r="D1" s="117"/>
      <c r="E1" s="117"/>
      <c r="F1" s="118"/>
      <c r="H1" s="1"/>
    </row>
    <row r="2" spans="1:10" ht="14.4" customHeight="1" x14ac:dyDescent="0.3">
      <c r="A2" s="63"/>
      <c r="B2" s="64"/>
      <c r="C2" s="119"/>
      <c r="D2" s="119"/>
      <c r="E2" s="119"/>
      <c r="F2" s="120"/>
    </row>
    <row r="3" spans="1:10" s="3" customFormat="1" ht="68.400000000000006" x14ac:dyDescent="0.3">
      <c r="A3" s="65"/>
      <c r="B3" s="5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67"/>
      <c r="H3" s="67"/>
      <c r="I3" s="67"/>
    </row>
    <row r="4" spans="1:10" s="2" customFormat="1" ht="23.4" thickBot="1" x14ac:dyDescent="0.35">
      <c r="A4" s="68"/>
      <c r="B4" s="69" t="s">
        <v>6</v>
      </c>
      <c r="C4" s="70" t="s">
        <v>7</v>
      </c>
      <c r="D4" s="70" t="s">
        <v>8</v>
      </c>
      <c r="E4" s="70" t="s">
        <v>9</v>
      </c>
      <c r="F4" s="70" t="s">
        <v>10</v>
      </c>
      <c r="G4" s="67"/>
      <c r="H4" s="67"/>
      <c r="I4" s="67"/>
    </row>
    <row r="5" spans="1:10" ht="21" x14ac:dyDescent="0.4">
      <c r="A5" s="71"/>
      <c r="B5" s="103" t="s">
        <v>11</v>
      </c>
      <c r="C5" s="72"/>
      <c r="D5" s="72"/>
      <c r="E5" s="72"/>
      <c r="F5" s="72"/>
      <c r="G5" s="73"/>
      <c r="H5" s="98"/>
      <c r="I5" s="74" t="s">
        <v>12</v>
      </c>
    </row>
    <row r="6" spans="1:10" x14ac:dyDescent="0.3">
      <c r="A6" s="6"/>
      <c r="B6" s="104" t="s">
        <v>13</v>
      </c>
      <c r="C6" s="7">
        <v>72</v>
      </c>
      <c r="D6" s="7">
        <v>72</v>
      </c>
      <c r="E6" s="7">
        <v>72</v>
      </c>
      <c r="F6" s="7">
        <v>72</v>
      </c>
      <c r="G6" s="75"/>
      <c r="H6" s="78"/>
      <c r="I6" s="76" t="s">
        <v>14</v>
      </c>
    </row>
    <row r="7" spans="1:10" x14ac:dyDescent="0.3">
      <c r="A7" s="8"/>
      <c r="B7" s="104" t="s">
        <v>15</v>
      </c>
      <c r="C7" s="9">
        <v>25000</v>
      </c>
      <c r="D7" s="9">
        <v>25000</v>
      </c>
      <c r="E7" s="9">
        <v>25000</v>
      </c>
      <c r="F7" s="9">
        <v>25000</v>
      </c>
      <c r="G7" s="77"/>
      <c r="H7" s="78"/>
      <c r="I7" s="105"/>
    </row>
    <row r="8" spans="1:10" x14ac:dyDescent="0.3">
      <c r="A8" s="8"/>
      <c r="B8" s="104"/>
      <c r="C8" s="10" t="s">
        <v>16</v>
      </c>
      <c r="D8" s="10" t="s">
        <v>16</v>
      </c>
      <c r="E8" s="10" t="s">
        <v>16</v>
      </c>
      <c r="F8" s="10" t="s">
        <v>16</v>
      </c>
      <c r="G8" s="77"/>
      <c r="H8" s="78"/>
      <c r="I8" s="105"/>
    </row>
    <row r="9" spans="1:10" s="2" customFormat="1" x14ac:dyDescent="0.3">
      <c r="A9" s="99"/>
      <c r="B9" s="106" t="s">
        <v>17</v>
      </c>
      <c r="C9" s="11">
        <v>2</v>
      </c>
      <c r="D9" s="11">
        <v>2</v>
      </c>
      <c r="E9" s="11">
        <v>1</v>
      </c>
      <c r="F9" s="11">
        <v>1</v>
      </c>
      <c r="G9" s="79"/>
      <c r="H9" s="80"/>
      <c r="I9" s="81"/>
    </row>
    <row r="10" spans="1:10" x14ac:dyDescent="0.3">
      <c r="A10" s="100">
        <v>1</v>
      </c>
      <c r="B10" s="107" t="s">
        <v>18</v>
      </c>
      <c r="C10" s="12">
        <v>36195</v>
      </c>
      <c r="D10" s="12">
        <v>46990</v>
      </c>
      <c r="E10" s="12">
        <v>38600</v>
      </c>
      <c r="F10" s="12">
        <v>48200</v>
      </c>
      <c r="G10" s="82"/>
      <c r="H10" s="13">
        <v>1</v>
      </c>
      <c r="I10" s="83" t="s">
        <v>19</v>
      </c>
    </row>
    <row r="11" spans="1:10" x14ac:dyDescent="0.3">
      <c r="A11" s="100">
        <v>2</v>
      </c>
      <c r="B11" s="107" t="s">
        <v>20</v>
      </c>
      <c r="C11" s="12">
        <v>0</v>
      </c>
      <c r="D11" s="12">
        <v>0</v>
      </c>
      <c r="E11" s="12">
        <v>0</v>
      </c>
      <c r="F11" s="12">
        <v>0</v>
      </c>
      <c r="G11" s="82"/>
      <c r="H11" s="14">
        <v>2</v>
      </c>
      <c r="I11" s="84" t="s">
        <v>21</v>
      </c>
    </row>
    <row r="12" spans="1:10" x14ac:dyDescent="0.3">
      <c r="A12" s="100">
        <v>3</v>
      </c>
      <c r="B12" s="107" t="s">
        <v>22</v>
      </c>
      <c r="C12" s="12">
        <v>0</v>
      </c>
      <c r="D12" s="12">
        <v>0</v>
      </c>
      <c r="E12" s="12">
        <v>0</v>
      </c>
      <c r="F12" s="12">
        <v>1703</v>
      </c>
      <c r="G12" s="82"/>
      <c r="H12" s="14">
        <v>3</v>
      </c>
      <c r="I12" s="83" t="s">
        <v>23</v>
      </c>
      <c r="J12" s="51"/>
    </row>
    <row r="13" spans="1:10" x14ac:dyDescent="0.3">
      <c r="A13" s="100">
        <v>4</v>
      </c>
      <c r="B13" s="107" t="s">
        <v>24</v>
      </c>
      <c r="C13" s="12">
        <v>6096.07</v>
      </c>
      <c r="D13" s="12">
        <v>8155.2892561983463</v>
      </c>
      <c r="E13" s="12">
        <v>6699</v>
      </c>
      <c r="F13" s="12">
        <v>8069.73</v>
      </c>
      <c r="G13" s="82"/>
      <c r="H13" s="14">
        <v>4</v>
      </c>
      <c r="I13" s="83" t="s">
        <v>25</v>
      </c>
      <c r="J13" s="51"/>
    </row>
    <row r="14" spans="1:10" x14ac:dyDescent="0.3">
      <c r="A14" s="101">
        <v>5</v>
      </c>
      <c r="B14" s="108" t="s">
        <v>26</v>
      </c>
      <c r="C14" s="15">
        <f t="shared" ref="C14:F14" si="0">C10</f>
        <v>36195</v>
      </c>
      <c r="D14" s="15">
        <f t="shared" si="0"/>
        <v>46990</v>
      </c>
      <c r="E14" s="15">
        <f t="shared" ref="E14" si="1">E10</f>
        <v>38600</v>
      </c>
      <c r="F14" s="15">
        <f t="shared" si="0"/>
        <v>48200</v>
      </c>
      <c r="G14" s="82"/>
      <c r="H14" s="14">
        <v>5</v>
      </c>
      <c r="I14" s="84" t="s">
        <v>27</v>
      </c>
      <c r="J14" s="51"/>
    </row>
    <row r="15" spans="1:10" x14ac:dyDescent="0.3">
      <c r="A15" s="8"/>
      <c r="B15" s="17"/>
      <c r="C15" s="82"/>
      <c r="D15" s="82"/>
      <c r="E15" s="82"/>
      <c r="F15" s="82"/>
      <c r="G15" s="82"/>
      <c r="H15" s="78"/>
      <c r="I15" s="86"/>
    </row>
    <row r="16" spans="1:10" x14ac:dyDescent="0.3">
      <c r="A16" s="100">
        <v>6</v>
      </c>
      <c r="B16" s="108" t="s">
        <v>28</v>
      </c>
      <c r="C16" s="12">
        <v>605</v>
      </c>
      <c r="D16" s="12">
        <v>605</v>
      </c>
      <c r="E16" s="12">
        <v>1210</v>
      </c>
      <c r="F16" s="12">
        <v>1210</v>
      </c>
      <c r="G16" s="85"/>
      <c r="H16" s="14">
        <v>6</v>
      </c>
      <c r="I16" s="83" t="s">
        <v>29</v>
      </c>
    </row>
    <row r="17" spans="1:9" x14ac:dyDescent="0.3">
      <c r="A17" s="8"/>
      <c r="B17" s="17"/>
      <c r="C17" s="82"/>
      <c r="D17" s="82"/>
      <c r="E17" s="82"/>
      <c r="F17" s="82"/>
      <c r="G17" s="85"/>
      <c r="H17" s="78"/>
      <c r="I17" s="86"/>
    </row>
    <row r="18" spans="1:9" x14ac:dyDescent="0.3">
      <c r="A18" s="101">
        <v>7</v>
      </c>
      <c r="B18" s="108" t="s">
        <v>30</v>
      </c>
      <c r="C18" s="12">
        <f t="shared" ref="C18:F18" si="2">C14+C16</f>
        <v>36800</v>
      </c>
      <c r="D18" s="12">
        <f t="shared" si="2"/>
        <v>47595</v>
      </c>
      <c r="E18" s="12">
        <f t="shared" ref="E18" si="3">E14+E16</f>
        <v>39810</v>
      </c>
      <c r="F18" s="12">
        <f t="shared" si="2"/>
        <v>49410</v>
      </c>
      <c r="G18" s="85"/>
      <c r="H18" s="14">
        <v>7</v>
      </c>
      <c r="I18" s="84" t="s">
        <v>31</v>
      </c>
    </row>
    <row r="19" spans="1:9" x14ac:dyDescent="0.3">
      <c r="A19" s="8"/>
      <c r="B19" s="109" t="s">
        <v>32</v>
      </c>
      <c r="C19" s="82"/>
      <c r="D19" s="82"/>
      <c r="E19" s="82"/>
      <c r="F19" s="82"/>
      <c r="G19" s="87"/>
      <c r="H19" s="78"/>
      <c r="I19" s="86"/>
    </row>
    <row r="20" spans="1:9" x14ac:dyDescent="0.3">
      <c r="A20" s="100">
        <v>8</v>
      </c>
      <c r="B20" s="107" t="s">
        <v>33</v>
      </c>
      <c r="C20" s="16"/>
      <c r="D20" s="16"/>
      <c r="E20" s="16"/>
      <c r="F20" s="16"/>
      <c r="G20" s="85"/>
      <c r="H20" s="14">
        <v>8</v>
      </c>
      <c r="I20" s="83" t="s">
        <v>34</v>
      </c>
    </row>
    <row r="21" spans="1:9" x14ac:dyDescent="0.3">
      <c r="A21" s="100">
        <v>9</v>
      </c>
      <c r="B21" s="107" t="s">
        <v>35</v>
      </c>
      <c r="C21" s="16"/>
      <c r="D21" s="16"/>
      <c r="E21" s="16"/>
      <c r="F21" s="16"/>
      <c r="G21" s="85"/>
      <c r="H21" s="14">
        <v>9</v>
      </c>
      <c r="I21" s="83" t="s">
        <v>36</v>
      </c>
    </row>
    <row r="22" spans="1:9" x14ac:dyDescent="0.3">
      <c r="A22" s="100">
        <v>10</v>
      </c>
      <c r="B22" s="107" t="s">
        <v>37</v>
      </c>
      <c r="C22" s="16"/>
      <c r="D22" s="16"/>
      <c r="E22" s="16"/>
      <c r="F22" s="16"/>
      <c r="G22" s="77"/>
      <c r="H22" s="14">
        <v>10</v>
      </c>
      <c r="I22" s="83" t="s">
        <v>38</v>
      </c>
    </row>
    <row r="23" spans="1:9" x14ac:dyDescent="0.3">
      <c r="A23" s="100">
        <v>11</v>
      </c>
      <c r="B23" s="107" t="s">
        <v>39</v>
      </c>
      <c r="C23" s="16"/>
      <c r="D23" s="16"/>
      <c r="E23" s="16"/>
      <c r="F23" s="16"/>
      <c r="G23" s="77"/>
      <c r="H23" s="14">
        <v>11</v>
      </c>
      <c r="I23" s="83" t="s">
        <v>40</v>
      </c>
    </row>
    <row r="24" spans="1:9" x14ac:dyDescent="0.3">
      <c r="A24" s="100">
        <v>12</v>
      </c>
      <c r="B24" s="107" t="s">
        <v>41</v>
      </c>
      <c r="C24" s="16"/>
      <c r="D24" s="16"/>
      <c r="E24" s="16"/>
      <c r="F24" s="16"/>
      <c r="G24" s="85"/>
      <c r="H24" s="14">
        <v>12</v>
      </c>
      <c r="I24" s="83" t="s">
        <v>42</v>
      </c>
    </row>
    <row r="25" spans="1:9" x14ac:dyDescent="0.3">
      <c r="A25" s="100">
        <v>13</v>
      </c>
      <c r="B25" s="107" t="s">
        <v>43</v>
      </c>
      <c r="C25" s="16"/>
      <c r="D25" s="16"/>
      <c r="E25" s="16"/>
      <c r="F25" s="16"/>
      <c r="G25" s="85"/>
      <c r="H25" s="14">
        <v>13</v>
      </c>
      <c r="I25" s="83" t="s">
        <v>44</v>
      </c>
    </row>
    <row r="26" spans="1:9" x14ac:dyDescent="0.3">
      <c r="A26" s="8"/>
      <c r="B26" s="109" t="s">
        <v>45</v>
      </c>
      <c r="C26" s="82"/>
      <c r="D26" s="82"/>
      <c r="E26" s="82"/>
      <c r="F26" s="82"/>
      <c r="G26" s="85"/>
      <c r="H26" s="82"/>
      <c r="I26" s="88"/>
    </row>
    <row r="27" spans="1:9" x14ac:dyDescent="0.3">
      <c r="A27" s="100">
        <v>14</v>
      </c>
      <c r="B27" s="107" t="s">
        <v>46</v>
      </c>
      <c r="C27" s="16"/>
      <c r="D27" s="16"/>
      <c r="E27" s="16"/>
      <c r="F27" s="16"/>
      <c r="G27" s="85"/>
      <c r="H27" s="14">
        <v>14</v>
      </c>
      <c r="I27" s="83" t="s">
        <v>47</v>
      </c>
    </row>
    <row r="28" spans="1:9" x14ac:dyDescent="0.3">
      <c r="A28" s="17"/>
      <c r="B28" s="110" t="s">
        <v>48</v>
      </c>
      <c r="C28" s="77"/>
      <c r="D28" s="77"/>
      <c r="E28" s="77"/>
      <c r="F28" s="77"/>
      <c r="G28" s="89"/>
      <c r="H28" s="78"/>
      <c r="I28" s="86"/>
    </row>
    <row r="29" spans="1:9" x14ac:dyDescent="0.3">
      <c r="A29" s="100">
        <v>15</v>
      </c>
      <c r="B29" s="107" t="s">
        <v>49</v>
      </c>
      <c r="C29" s="16"/>
      <c r="D29" s="16"/>
      <c r="E29" s="16"/>
      <c r="F29" s="16"/>
      <c r="G29" s="85"/>
      <c r="H29" s="14">
        <v>15</v>
      </c>
      <c r="I29" s="83" t="s">
        <v>50</v>
      </c>
    </row>
    <row r="30" spans="1:9" x14ac:dyDescent="0.3">
      <c r="A30" s="100">
        <v>16</v>
      </c>
      <c r="B30" s="107" t="s">
        <v>51</v>
      </c>
      <c r="C30" s="16"/>
      <c r="D30" s="16"/>
      <c r="E30" s="16"/>
      <c r="F30" s="16"/>
      <c r="G30" s="85"/>
      <c r="H30" s="14">
        <v>16</v>
      </c>
      <c r="I30" s="83" t="s">
        <v>52</v>
      </c>
    </row>
    <row r="31" spans="1:9" x14ac:dyDescent="0.3">
      <c r="A31" s="100">
        <v>17</v>
      </c>
      <c r="B31" s="107" t="s">
        <v>53</v>
      </c>
      <c r="C31" s="16"/>
      <c r="D31" s="16"/>
      <c r="E31" s="16"/>
      <c r="F31" s="16"/>
      <c r="G31" s="85"/>
      <c r="H31" s="14">
        <v>17</v>
      </c>
      <c r="I31" s="83" t="s">
        <v>54</v>
      </c>
    </row>
    <row r="32" spans="1:9" x14ac:dyDescent="0.3">
      <c r="A32" s="8"/>
      <c r="B32" s="109" t="s">
        <v>55</v>
      </c>
      <c r="C32" s="82"/>
      <c r="D32" s="82"/>
      <c r="E32" s="82"/>
      <c r="F32" s="82"/>
      <c r="G32" s="85"/>
      <c r="H32" s="82"/>
      <c r="I32" s="88"/>
    </row>
    <row r="33" spans="1:9" x14ac:dyDescent="0.3">
      <c r="A33" s="100">
        <v>18</v>
      </c>
      <c r="B33" s="107" t="s">
        <v>56</v>
      </c>
      <c r="C33" s="16"/>
      <c r="D33" s="16"/>
      <c r="E33" s="16"/>
      <c r="F33" s="16"/>
      <c r="G33" s="85"/>
      <c r="H33" s="14">
        <v>18</v>
      </c>
      <c r="I33" s="83" t="s">
        <v>57</v>
      </c>
    </row>
    <row r="34" spans="1:9" x14ac:dyDescent="0.3">
      <c r="A34" s="100">
        <v>19</v>
      </c>
      <c r="B34" s="107" t="s">
        <v>58</v>
      </c>
      <c r="C34" s="16"/>
      <c r="D34" s="16"/>
      <c r="E34" s="16"/>
      <c r="F34" s="16"/>
      <c r="G34" s="85"/>
      <c r="H34" s="14">
        <v>19</v>
      </c>
      <c r="I34" s="83" t="s">
        <v>59</v>
      </c>
    </row>
    <row r="35" spans="1:9" x14ac:dyDescent="0.3">
      <c r="A35" s="100">
        <v>20</v>
      </c>
      <c r="B35" s="107" t="s">
        <v>60</v>
      </c>
      <c r="C35" s="16"/>
      <c r="D35" s="16"/>
      <c r="E35" s="16"/>
      <c r="F35" s="16"/>
      <c r="G35" s="85"/>
      <c r="H35" s="14">
        <v>20</v>
      </c>
      <c r="I35" s="83" t="s">
        <v>61</v>
      </c>
    </row>
    <row r="36" spans="1:9" x14ac:dyDescent="0.3">
      <c r="A36" s="100">
        <v>21</v>
      </c>
      <c r="B36" s="107" t="s">
        <v>62</v>
      </c>
      <c r="C36" s="16"/>
      <c r="D36" s="16"/>
      <c r="E36" s="16"/>
      <c r="F36" s="16"/>
      <c r="G36" s="85"/>
      <c r="H36" s="14">
        <v>21</v>
      </c>
      <c r="I36" s="83" t="s">
        <v>63</v>
      </c>
    </row>
    <row r="37" spans="1:9" x14ac:dyDescent="0.3">
      <c r="A37" s="100">
        <v>22</v>
      </c>
      <c r="B37" s="107" t="s">
        <v>64</v>
      </c>
      <c r="C37" s="16"/>
      <c r="D37" s="16"/>
      <c r="E37" s="16"/>
      <c r="F37" s="16"/>
      <c r="G37" s="85"/>
      <c r="H37" s="14">
        <v>22</v>
      </c>
      <c r="I37" s="83" t="s">
        <v>65</v>
      </c>
    </row>
    <row r="38" spans="1:9" x14ac:dyDescent="0.3">
      <c r="A38" s="100">
        <v>23</v>
      </c>
      <c r="B38" s="107" t="s">
        <v>66</v>
      </c>
      <c r="C38" s="16"/>
      <c r="D38" s="16"/>
      <c r="E38" s="16"/>
      <c r="F38" s="16"/>
      <c r="G38" s="85"/>
      <c r="H38" s="14">
        <v>23</v>
      </c>
      <c r="I38" s="83" t="s">
        <v>67</v>
      </c>
    </row>
    <row r="39" spans="1:9" x14ac:dyDescent="0.3">
      <c r="A39" s="100">
        <v>24</v>
      </c>
      <c r="B39" s="107" t="s">
        <v>68</v>
      </c>
      <c r="C39" s="16"/>
      <c r="D39" s="16"/>
      <c r="E39" s="16"/>
      <c r="F39" s="16"/>
      <c r="G39" s="85"/>
      <c r="H39" s="14">
        <v>24</v>
      </c>
      <c r="I39" s="83" t="s">
        <v>69</v>
      </c>
    </row>
    <row r="40" spans="1:9" x14ac:dyDescent="0.3">
      <c r="A40" s="17"/>
      <c r="B40" s="110" t="s">
        <v>70</v>
      </c>
      <c r="C40" s="77"/>
      <c r="D40" s="77"/>
      <c r="E40" s="77"/>
      <c r="F40" s="77"/>
      <c r="G40" s="85"/>
      <c r="H40" s="77"/>
      <c r="I40" s="86"/>
    </row>
    <row r="41" spans="1:9" x14ac:dyDescent="0.3">
      <c r="A41" s="100">
        <v>25</v>
      </c>
      <c r="B41" s="107" t="s">
        <v>71</v>
      </c>
      <c r="C41" s="16"/>
      <c r="D41" s="16"/>
      <c r="E41" s="16"/>
      <c r="F41" s="16"/>
      <c r="G41" s="85"/>
      <c r="H41" s="14">
        <v>25</v>
      </c>
      <c r="I41" s="83" t="s">
        <v>72</v>
      </c>
    </row>
    <row r="42" spans="1:9" x14ac:dyDescent="0.3">
      <c r="A42" s="17"/>
      <c r="B42" s="110" t="s">
        <v>73</v>
      </c>
      <c r="C42" s="77"/>
      <c r="D42" s="77"/>
      <c r="E42" s="77"/>
      <c r="F42" s="77"/>
      <c r="G42" s="85"/>
      <c r="H42" s="77"/>
      <c r="I42" s="86"/>
    </row>
    <row r="43" spans="1:9" x14ac:dyDescent="0.3">
      <c r="A43" s="23">
        <v>26</v>
      </c>
      <c r="B43" s="107" t="s">
        <v>74</v>
      </c>
      <c r="C43" s="16"/>
      <c r="D43" s="16"/>
      <c r="E43" s="16"/>
      <c r="F43" s="16"/>
      <c r="G43" s="85"/>
      <c r="H43" s="14">
        <v>26</v>
      </c>
      <c r="I43" s="83" t="s">
        <v>75</v>
      </c>
    </row>
    <row r="44" spans="1:9" x14ac:dyDescent="0.3">
      <c r="A44" s="23">
        <v>27</v>
      </c>
      <c r="B44" s="107" t="s">
        <v>76</v>
      </c>
      <c r="C44" s="18">
        <f t="shared" ref="C44:F44" si="4">C43/C18</f>
        <v>0</v>
      </c>
      <c r="D44" s="18">
        <f t="shared" si="4"/>
        <v>0</v>
      </c>
      <c r="E44" s="18">
        <f t="shared" ref="E44" si="5">E43/E18</f>
        <v>0</v>
      </c>
      <c r="F44" s="18">
        <f t="shared" si="4"/>
        <v>0</v>
      </c>
      <c r="G44" s="85"/>
      <c r="H44" s="14">
        <v>27</v>
      </c>
      <c r="I44" s="83" t="s">
        <v>77</v>
      </c>
    </row>
    <row r="45" spans="1:9" x14ac:dyDescent="0.3">
      <c r="A45" s="23">
        <v>28</v>
      </c>
      <c r="B45" s="107" t="s">
        <v>78</v>
      </c>
      <c r="C45" s="18"/>
      <c r="D45" s="18"/>
      <c r="E45" s="18"/>
      <c r="F45" s="18"/>
      <c r="G45" s="85"/>
      <c r="H45" s="14">
        <v>28</v>
      </c>
      <c r="I45" s="83" t="s">
        <v>79</v>
      </c>
    </row>
    <row r="46" spans="1:9" x14ac:dyDescent="0.3">
      <c r="A46" s="23">
        <v>29</v>
      </c>
      <c r="B46" s="107" t="s">
        <v>80</v>
      </c>
      <c r="C46" s="19"/>
      <c r="D46" s="19"/>
      <c r="E46" s="19"/>
      <c r="F46" s="19"/>
      <c r="G46" s="85"/>
      <c r="H46" s="14">
        <v>29</v>
      </c>
      <c r="I46" s="83" t="s">
        <v>81</v>
      </c>
    </row>
    <row r="47" spans="1:9" x14ac:dyDescent="0.3">
      <c r="A47" s="20"/>
      <c r="B47" s="17"/>
      <c r="C47" s="85"/>
      <c r="D47" s="85"/>
      <c r="E47" s="85"/>
      <c r="F47" s="85"/>
      <c r="G47" s="85"/>
      <c r="H47" s="78"/>
      <c r="I47" s="86"/>
    </row>
    <row r="48" spans="1:9" x14ac:dyDescent="0.3">
      <c r="A48" s="102">
        <v>30</v>
      </c>
      <c r="B48" s="108" t="s">
        <v>82</v>
      </c>
      <c r="C48" s="12">
        <f t="shared" ref="C48:F48" si="6">SUM(C20:C25)+SUM(C27:C27)+SUM(C29:C31)+SUM(C33:C39)</f>
        <v>0</v>
      </c>
      <c r="D48" s="12">
        <f t="shared" si="6"/>
        <v>0</v>
      </c>
      <c r="E48" s="12">
        <f t="shared" ref="E48" si="7">SUM(E20:E25)+SUM(E27:E27)+SUM(E29:E31)+SUM(E33:E39)</f>
        <v>0</v>
      </c>
      <c r="F48" s="12">
        <f t="shared" si="6"/>
        <v>0</v>
      </c>
      <c r="G48" s="85"/>
      <c r="H48" s="14">
        <v>30</v>
      </c>
      <c r="I48" s="83" t="s">
        <v>83</v>
      </c>
    </row>
    <row r="49" spans="1:9" s="21" customFormat="1" x14ac:dyDescent="0.3">
      <c r="A49" s="17"/>
      <c r="B49" s="17"/>
      <c r="C49" s="90"/>
      <c r="D49" s="90"/>
      <c r="E49" s="90"/>
      <c r="F49" s="90"/>
      <c r="G49" s="91"/>
      <c r="H49" s="92"/>
      <c r="I49" s="93"/>
    </row>
    <row r="50" spans="1:9" x14ac:dyDescent="0.3">
      <c r="A50" s="23">
        <v>31</v>
      </c>
      <c r="B50" s="107" t="s">
        <v>84</v>
      </c>
      <c r="C50" s="22" t="s">
        <v>85</v>
      </c>
      <c r="D50" s="22" t="s">
        <v>85</v>
      </c>
      <c r="E50" s="22" t="s">
        <v>85</v>
      </c>
      <c r="F50" s="22" t="s">
        <v>85</v>
      </c>
      <c r="G50" s="77"/>
      <c r="H50" s="14">
        <v>31</v>
      </c>
      <c r="I50" s="83" t="s">
        <v>86</v>
      </c>
    </row>
    <row r="51" spans="1:9" x14ac:dyDescent="0.3">
      <c r="A51" s="23">
        <v>32</v>
      </c>
      <c r="B51" s="107" t="s">
        <v>87</v>
      </c>
      <c r="C51" s="22">
        <f>'Matrix A'!Q31</f>
        <v>0</v>
      </c>
      <c r="D51" s="22">
        <f>'Matrix B'!Q31</f>
        <v>0</v>
      </c>
      <c r="E51" s="22">
        <f>'Matrix C'!R31</f>
        <v>0</v>
      </c>
      <c r="F51" s="22">
        <f>'Matrix D'!Q31</f>
        <v>0</v>
      </c>
      <c r="G51" s="77"/>
      <c r="H51" s="14">
        <v>32</v>
      </c>
      <c r="I51" s="83" t="s">
        <v>88</v>
      </c>
    </row>
    <row r="52" spans="1:9" s="26" customFormat="1" ht="32.25" customHeight="1" x14ac:dyDescent="0.35">
      <c r="A52" s="24">
        <v>33</v>
      </c>
      <c r="B52" s="111" t="s">
        <v>89</v>
      </c>
      <c r="C52" s="25">
        <f>(C48*C9)+(C51*C9)</f>
        <v>0</v>
      </c>
      <c r="D52" s="25">
        <f>(D48*D9)+(D51*D9)</f>
        <v>0</v>
      </c>
      <c r="E52" s="25">
        <f>(E48*E9)+(E51*E9)</f>
        <v>0</v>
      </c>
      <c r="F52" s="25">
        <f>(F48*F9)+(F51*F9)</f>
        <v>0</v>
      </c>
      <c r="G52" s="94"/>
      <c r="H52" s="95">
        <v>33</v>
      </c>
      <c r="I52" s="96">
        <f>(SUM(C52:F52))</f>
        <v>0</v>
      </c>
    </row>
    <row r="53" spans="1:9" s="31" customFormat="1" ht="15" thickBot="1" x14ac:dyDescent="0.35">
      <c r="A53" s="27"/>
      <c r="B53" s="112"/>
      <c r="C53" s="29"/>
      <c r="D53" s="29"/>
      <c r="E53" s="29"/>
      <c r="F53" s="29"/>
      <c r="G53" s="28"/>
      <c r="H53" s="30"/>
      <c r="I53" s="97"/>
    </row>
    <row r="54" spans="1:9" s="33" customFormat="1" ht="36.75" customHeight="1" x14ac:dyDescent="0.3">
      <c r="A54" s="32"/>
      <c r="C54" s="34"/>
      <c r="D54" s="34"/>
      <c r="E54" s="34"/>
      <c r="F54" s="34"/>
      <c r="H54" s="32"/>
      <c r="I54" s="35"/>
    </row>
    <row r="55" spans="1:9" x14ac:dyDescent="0.3">
      <c r="A55" s="36">
        <v>1</v>
      </c>
      <c r="B55" t="s">
        <v>90</v>
      </c>
      <c r="C55" t="s">
        <v>91</v>
      </c>
      <c r="H55"/>
    </row>
    <row r="56" spans="1:9" x14ac:dyDescent="0.3">
      <c r="A56" s="36">
        <v>2</v>
      </c>
      <c r="B56" t="s">
        <v>92</v>
      </c>
      <c r="C56" t="s">
        <v>93</v>
      </c>
      <c r="H56"/>
    </row>
    <row r="57" spans="1:9" x14ac:dyDescent="0.3">
      <c r="A57" s="36">
        <v>3</v>
      </c>
      <c r="B57" t="s">
        <v>94</v>
      </c>
      <c r="C57" t="s">
        <v>95</v>
      </c>
      <c r="H57"/>
    </row>
    <row r="58" spans="1:9" ht="15" thickBot="1" x14ac:dyDescent="0.35"/>
    <row r="59" spans="1:9" ht="25.95" customHeight="1" x14ac:dyDescent="0.3">
      <c r="B59" s="113" t="s">
        <v>96</v>
      </c>
      <c r="C59" s="128"/>
      <c r="D59" s="129"/>
      <c r="E59" s="129"/>
      <c r="F59" s="129"/>
      <c r="G59" s="3"/>
      <c r="H59"/>
    </row>
    <row r="60" spans="1:9" ht="25.95" customHeight="1" x14ac:dyDescent="0.3">
      <c r="B60" s="114" t="s">
        <v>97</v>
      </c>
      <c r="C60" s="128"/>
      <c r="D60" s="129"/>
      <c r="E60" s="129"/>
      <c r="F60" s="129"/>
    </row>
    <row r="61" spans="1:9" ht="25.95" customHeight="1" x14ac:dyDescent="0.3">
      <c r="B61" s="115" t="s">
        <v>98</v>
      </c>
      <c r="C61" s="128"/>
      <c r="D61" s="129"/>
      <c r="E61" s="129"/>
      <c r="F61" s="129"/>
    </row>
    <row r="62" spans="1:9" ht="25.95" customHeight="1" x14ac:dyDescent="0.3">
      <c r="B62" s="115" t="s">
        <v>99</v>
      </c>
      <c r="C62" s="130"/>
      <c r="D62" s="131"/>
      <c r="E62" s="131"/>
      <c r="F62" s="131"/>
    </row>
    <row r="63" spans="1:9" ht="25.95" customHeight="1" thickBot="1" x14ac:dyDescent="0.35">
      <c r="B63" s="116" t="s">
        <v>100</v>
      </c>
      <c r="C63" s="130"/>
      <c r="D63" s="131"/>
      <c r="E63" s="131"/>
      <c r="F63" s="131"/>
    </row>
  </sheetData>
  <protectedRanges>
    <protectedRange sqref="C43:F43" name="Bereik8"/>
    <protectedRange sqref="C46:F46" name="Bereik3"/>
    <protectedRange sqref="C20:F25" name="Bereik2"/>
    <protectedRange sqref="C27:F27" name="Bereik4"/>
    <protectedRange sqref="C29:F31" name="Bereik5"/>
    <protectedRange sqref="C33:F39" name="Bereik6"/>
    <protectedRange sqref="C41:F41" name="Bereik7"/>
  </protectedRanges>
  <mergeCells count="6">
    <mergeCell ref="C63:F63"/>
    <mergeCell ref="C1:F2"/>
    <mergeCell ref="C59:F59"/>
    <mergeCell ref="C60:F60"/>
    <mergeCell ref="C61:F61"/>
    <mergeCell ref="C62:F6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890C5-A473-445F-A21D-76E75DAB3ED2}">
  <dimension ref="A1:R31"/>
  <sheetViews>
    <sheetView workbookViewId="0">
      <selection activeCell="H29" sqref="H29"/>
    </sheetView>
  </sheetViews>
  <sheetFormatPr defaultColWidth="9.109375" defaultRowHeight="14.4" x14ac:dyDescent="0.3"/>
  <cols>
    <col min="1" max="1" width="5.5546875" customWidth="1"/>
    <col min="2" max="2" width="12.5546875" customWidth="1"/>
    <col min="3" max="3" width="13.5546875" style="47" bestFit="1" customWidth="1"/>
    <col min="4" max="14" width="11.109375" style="47" bestFit="1" customWidth="1"/>
    <col min="15" max="15" width="3.109375" customWidth="1"/>
    <col min="16" max="16" width="18.6640625" customWidth="1"/>
    <col min="17" max="17" width="16.88671875" customWidth="1"/>
  </cols>
  <sheetData>
    <row r="1" spans="1:17" x14ac:dyDescent="0.3">
      <c r="A1" s="121" t="s">
        <v>7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3" spans="1:17" x14ac:dyDescent="0.3">
      <c r="C3" s="123" t="s">
        <v>101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5"/>
    </row>
    <row r="4" spans="1:17" ht="28.8" x14ac:dyDescent="0.3">
      <c r="B4" s="37"/>
      <c r="C4" s="38" t="s">
        <v>102</v>
      </c>
      <c r="D4" s="38" t="s">
        <v>103</v>
      </c>
      <c r="E4" s="38" t="s">
        <v>104</v>
      </c>
      <c r="F4" s="38" t="s">
        <v>105</v>
      </c>
      <c r="G4" s="38" t="s">
        <v>106</v>
      </c>
      <c r="H4" s="38" t="s">
        <v>107</v>
      </c>
      <c r="I4" s="38" t="s">
        <v>108</v>
      </c>
      <c r="J4" s="38" t="s">
        <v>109</v>
      </c>
      <c r="K4" s="38" t="s">
        <v>110</v>
      </c>
      <c r="L4" s="38" t="s">
        <v>111</v>
      </c>
      <c r="M4" s="38" t="s">
        <v>112</v>
      </c>
      <c r="N4" s="38" t="s">
        <v>113</v>
      </c>
      <c r="P4" s="39" t="s">
        <v>114</v>
      </c>
      <c r="Q4" s="39" t="s">
        <v>115</v>
      </c>
    </row>
    <row r="5" spans="1:17" x14ac:dyDescent="0.3">
      <c r="A5" s="126"/>
      <c r="B5" s="40" t="s">
        <v>116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/>
      <c r="P5" s="55">
        <f>SUM(C5:N5)</f>
        <v>0</v>
      </c>
      <c r="Q5" s="55"/>
    </row>
    <row r="6" spans="1:17" x14ac:dyDescent="0.3">
      <c r="A6" s="126"/>
      <c r="B6" s="40" t="s">
        <v>117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/>
      <c r="P6" s="55">
        <f t="shared" ref="P6:P10" si="0">SUM(C6:N6)</f>
        <v>0</v>
      </c>
      <c r="Q6" s="55"/>
    </row>
    <row r="7" spans="1:17" x14ac:dyDescent="0.3">
      <c r="A7" s="126"/>
      <c r="B7" s="40" t="s">
        <v>118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/>
      <c r="P7" s="55">
        <f t="shared" si="0"/>
        <v>0</v>
      </c>
      <c r="Q7" s="55"/>
    </row>
    <row r="8" spans="1:17" x14ac:dyDescent="0.3">
      <c r="A8" s="126"/>
      <c r="B8" s="40" t="s">
        <v>119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  <c r="P8" s="55">
        <f t="shared" si="0"/>
        <v>0</v>
      </c>
      <c r="Q8" s="55"/>
    </row>
    <row r="9" spans="1:17" x14ac:dyDescent="0.3">
      <c r="A9" s="126"/>
      <c r="B9" s="40" t="s">
        <v>120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5"/>
      <c r="P9" s="55">
        <f t="shared" si="0"/>
        <v>0</v>
      </c>
      <c r="Q9" s="55"/>
    </row>
    <row r="10" spans="1:17" x14ac:dyDescent="0.3">
      <c r="A10" s="126"/>
      <c r="B10" s="40" t="s">
        <v>121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6"/>
      <c r="O10" s="55"/>
      <c r="P10" s="55">
        <f t="shared" si="0"/>
        <v>0</v>
      </c>
      <c r="Q10" s="55"/>
    </row>
    <row r="11" spans="1:17" x14ac:dyDescent="0.3">
      <c r="A11" s="126"/>
      <c r="B11" s="40" t="s">
        <v>122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6"/>
      <c r="N11" s="56"/>
      <c r="O11" s="55"/>
      <c r="P11" s="55">
        <f>SUM(C11:N11)</f>
        <v>0</v>
      </c>
      <c r="Q11" s="55"/>
    </row>
    <row r="12" spans="1:17" x14ac:dyDescent="0.3">
      <c r="A12" s="126"/>
      <c r="B12" s="40" t="s">
        <v>123</v>
      </c>
      <c r="C12" s="54"/>
      <c r="D12" s="54"/>
      <c r="E12" s="54"/>
      <c r="F12" s="54"/>
      <c r="G12" s="54"/>
      <c r="H12" s="54"/>
      <c r="I12" s="54"/>
      <c r="J12" s="54"/>
      <c r="K12" s="54"/>
      <c r="L12" s="56"/>
      <c r="M12" s="56"/>
      <c r="N12" s="56"/>
      <c r="O12" s="55"/>
      <c r="P12" s="55">
        <f>SUM(C12:K12)</f>
        <v>0</v>
      </c>
      <c r="Q12" s="55"/>
    </row>
    <row r="13" spans="1:17" x14ac:dyDescent="0.3">
      <c r="A13" s="126"/>
      <c r="B13" s="40" t="s">
        <v>124</v>
      </c>
      <c r="C13" s="41"/>
      <c r="D13" s="41"/>
      <c r="E13" s="41"/>
      <c r="F13" s="41"/>
      <c r="G13" s="41"/>
      <c r="H13" s="41"/>
      <c r="I13" s="41"/>
      <c r="J13" s="41"/>
      <c r="K13" s="56"/>
      <c r="L13" s="56"/>
      <c r="M13" s="56"/>
      <c r="N13" s="56"/>
      <c r="O13" s="55"/>
      <c r="P13" s="55"/>
      <c r="Q13" s="55">
        <f>SUM(C13:J13)</f>
        <v>0</v>
      </c>
    </row>
    <row r="14" spans="1:17" x14ac:dyDescent="0.3">
      <c r="A14" s="126"/>
      <c r="B14" s="40" t="s">
        <v>125</v>
      </c>
      <c r="C14" s="41"/>
      <c r="D14" s="41"/>
      <c r="E14" s="41"/>
      <c r="F14" s="41"/>
      <c r="G14" s="41"/>
      <c r="H14" s="41"/>
      <c r="I14" s="41"/>
      <c r="J14" s="41"/>
      <c r="K14" s="56"/>
      <c r="L14" s="56"/>
      <c r="M14" s="56"/>
      <c r="N14" s="56"/>
      <c r="O14" s="55"/>
      <c r="P14" s="55"/>
      <c r="Q14" s="55">
        <f>SUM(C14:J14)</f>
        <v>0</v>
      </c>
    </row>
    <row r="15" spans="1:17" x14ac:dyDescent="0.3">
      <c r="A15" s="126"/>
      <c r="B15" s="40" t="s">
        <v>126</v>
      </c>
      <c r="C15" s="41"/>
      <c r="D15" s="41"/>
      <c r="E15" s="41"/>
      <c r="F15" s="41"/>
      <c r="G15" s="41"/>
      <c r="H15" s="41"/>
      <c r="I15" s="41"/>
      <c r="J15" s="56"/>
      <c r="K15" s="56"/>
      <c r="L15" s="56"/>
      <c r="M15" s="56"/>
      <c r="N15" s="56"/>
      <c r="O15" s="55"/>
      <c r="P15" s="55"/>
      <c r="Q15" s="55">
        <f>SUM(C15:I15)</f>
        <v>0</v>
      </c>
    </row>
    <row r="16" spans="1:17" x14ac:dyDescent="0.3">
      <c r="A16" s="126"/>
      <c r="B16" s="40" t="s">
        <v>127</v>
      </c>
      <c r="C16" s="41"/>
      <c r="D16" s="41"/>
      <c r="E16" s="41"/>
      <c r="F16" s="41"/>
      <c r="G16" s="41"/>
      <c r="H16" s="41"/>
      <c r="I16" s="41"/>
      <c r="J16" s="56"/>
      <c r="K16" s="56"/>
      <c r="L16" s="56"/>
      <c r="M16" s="56"/>
      <c r="N16" s="56"/>
      <c r="O16" s="55"/>
      <c r="P16" s="55"/>
      <c r="Q16" s="55">
        <f>SUM(C16:I16)</f>
        <v>0</v>
      </c>
    </row>
    <row r="17" spans="1:18" x14ac:dyDescent="0.3">
      <c r="A17" s="126"/>
      <c r="B17" s="40" t="s">
        <v>128</v>
      </c>
      <c r="C17" s="41"/>
      <c r="D17" s="41"/>
      <c r="E17" s="41"/>
      <c r="F17" s="42"/>
      <c r="G17" s="41"/>
      <c r="H17" s="41"/>
      <c r="I17" s="56"/>
      <c r="J17" s="56"/>
      <c r="K17" s="56"/>
      <c r="L17" s="56"/>
      <c r="M17" s="56"/>
      <c r="N17" s="56"/>
      <c r="O17" s="55"/>
      <c r="P17" s="55"/>
      <c r="Q17" s="55">
        <f>SUM(C17:H17)</f>
        <v>0</v>
      </c>
    </row>
    <row r="18" spans="1:18" x14ac:dyDescent="0.3">
      <c r="A18" s="126"/>
      <c r="B18" s="40" t="s">
        <v>129</v>
      </c>
      <c r="C18" s="41"/>
      <c r="D18" s="41"/>
      <c r="E18" s="41"/>
      <c r="F18" s="41"/>
      <c r="G18" s="41"/>
      <c r="H18" s="41"/>
      <c r="I18" s="56"/>
      <c r="J18" s="56"/>
      <c r="K18" s="56"/>
      <c r="L18" s="56"/>
      <c r="M18" s="56"/>
      <c r="N18" s="56"/>
      <c r="O18" s="55"/>
      <c r="P18" s="55"/>
      <c r="Q18" s="55">
        <f t="shared" ref="Q18" si="1">SUM(C18:H18)</f>
        <v>0</v>
      </c>
    </row>
    <row r="19" spans="1:18" x14ac:dyDescent="0.3">
      <c r="A19" s="126"/>
      <c r="B19" s="40" t="s">
        <v>130</v>
      </c>
      <c r="C19" s="41"/>
      <c r="D19" s="41"/>
      <c r="E19" s="41"/>
      <c r="F19" s="41"/>
      <c r="G19" s="41"/>
      <c r="H19" s="41"/>
      <c r="I19" s="56"/>
      <c r="J19" s="56"/>
      <c r="K19" s="56"/>
      <c r="L19" s="56"/>
      <c r="M19" s="56"/>
      <c r="N19" s="56"/>
      <c r="O19" s="55"/>
      <c r="P19" s="55"/>
      <c r="Q19" s="55">
        <f>SUM(C19:H19)</f>
        <v>0</v>
      </c>
    </row>
    <row r="20" spans="1:18" x14ac:dyDescent="0.3">
      <c r="A20" s="126"/>
      <c r="B20" s="40" t="s">
        <v>131</v>
      </c>
      <c r="C20" s="41"/>
      <c r="D20" s="41"/>
      <c r="E20" s="41"/>
      <c r="F20" s="41"/>
      <c r="G20" s="41"/>
      <c r="H20" s="56"/>
      <c r="I20" s="56"/>
      <c r="J20" s="56"/>
      <c r="K20" s="56"/>
      <c r="L20" s="56"/>
      <c r="M20" s="56"/>
      <c r="N20" s="56"/>
      <c r="O20" s="55"/>
      <c r="P20" s="55"/>
      <c r="Q20" s="55">
        <f>SUM(C20:G20)</f>
        <v>0</v>
      </c>
    </row>
    <row r="21" spans="1:18" x14ac:dyDescent="0.3">
      <c r="A21" s="127"/>
      <c r="B21" s="40" t="s">
        <v>132</v>
      </c>
      <c r="C21" s="41"/>
      <c r="D21" s="41"/>
      <c r="E21" s="41"/>
      <c r="F21" s="41"/>
      <c r="G21" s="41"/>
      <c r="H21" s="56"/>
      <c r="I21" s="56"/>
      <c r="J21" s="56"/>
      <c r="K21" s="56"/>
      <c r="L21" s="56"/>
      <c r="M21" s="56"/>
      <c r="N21" s="56"/>
      <c r="O21" s="55"/>
      <c r="P21" s="55"/>
      <c r="Q21" s="55">
        <f>SUM(C21:G21)</f>
        <v>0</v>
      </c>
    </row>
    <row r="22" spans="1:18" ht="15" thickBot="1" x14ac:dyDescent="0.35"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5"/>
      <c r="P22" s="58"/>
      <c r="Q22" s="58"/>
    </row>
    <row r="23" spans="1:18" s="43" customFormat="1" ht="15" thickTop="1" x14ac:dyDescent="0.3">
      <c r="B23" s="44"/>
      <c r="C23" s="45" t="s">
        <v>114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9"/>
      <c r="P23" s="60">
        <f>SUM(P5:P22)</f>
        <v>0</v>
      </c>
      <c r="Q23" s="60">
        <f>SUM(Q5:Q22)</f>
        <v>0</v>
      </c>
    </row>
    <row r="24" spans="1:18" s="43" customFormat="1" ht="15" thickBot="1" x14ac:dyDescent="0.35">
      <c r="B24" s="41"/>
      <c r="C24" s="46" t="s">
        <v>115</v>
      </c>
      <c r="D24" s="61"/>
      <c r="E24" s="61"/>
      <c r="F24" s="61"/>
      <c r="G24" s="47"/>
      <c r="H24" s="47"/>
      <c r="I24" s="47"/>
      <c r="J24" s="47"/>
      <c r="K24" s="47"/>
      <c r="L24" s="47"/>
      <c r="M24" s="47"/>
      <c r="N24" s="47"/>
      <c r="O24" s="48" t="s">
        <v>133</v>
      </c>
      <c r="P24" s="49">
        <v>1</v>
      </c>
      <c r="Q24" s="49">
        <v>3</v>
      </c>
      <c r="R24" s="43" t="s">
        <v>134</v>
      </c>
    </row>
    <row r="25" spans="1:18" s="43" customFormat="1" ht="15" thickTop="1" x14ac:dyDescent="0.3">
      <c r="B25" s="42"/>
      <c r="C25" s="46" t="s">
        <v>135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8" t="s">
        <v>136</v>
      </c>
      <c r="P25" s="50">
        <f>P23*P24</f>
        <v>0</v>
      </c>
      <c r="Q25" s="50">
        <f>Q23*Q24</f>
        <v>0</v>
      </c>
    </row>
    <row r="27" spans="1:18" x14ac:dyDescent="0.3">
      <c r="Q27" s="51">
        <f>P25+Q25</f>
        <v>0</v>
      </c>
    </row>
    <row r="28" spans="1:18" x14ac:dyDescent="0.3">
      <c r="C28" s="52"/>
    </row>
    <row r="29" spans="1:18" x14ac:dyDescent="0.3">
      <c r="C29" s="52"/>
      <c r="O29" s="48" t="s">
        <v>137</v>
      </c>
      <c r="Q29">
        <v>148</v>
      </c>
    </row>
    <row r="31" spans="1:18" x14ac:dyDescent="0.3">
      <c r="L31" s="53" t="s">
        <v>138</v>
      </c>
      <c r="Q31" s="51">
        <f>Q27/Q29</f>
        <v>0</v>
      </c>
    </row>
  </sheetData>
  <sheetProtection algorithmName="SHA-512" hashValue="9Khsidsncv8i+m5kEsgaLllyHBf8LW9tj47SOccaMzvCmQbrd96LqX8iMUgog5m5fAEOS/nY5KU0Lkh6d6GIlQ==" saltValue="k9uy/2th202Myk4/iRgHZw==" spinCount="100000" sheet="1" objects="1" scenarios="1"/>
  <protectedRanges>
    <protectedRange sqref="C20:G21" name="Bereik9"/>
    <protectedRange sqref="C18:H19" name="Bereik8"/>
    <protectedRange sqref="C17:H17" name="Bereik7"/>
    <protectedRange sqref="C15:I16" name="Bereik6"/>
    <protectedRange sqref="C13:J14" name="Bereik5"/>
    <protectedRange sqref="C12:K12" name="Bereik4"/>
    <protectedRange sqref="C11:L11" name="Bereik3"/>
    <protectedRange sqref="C5:N9" name="Bereik1"/>
    <protectedRange sqref="C10:M10" name="Bereik2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3" priority="1" stopIfTrue="1" operator="equal">
      <formula>100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6977-A439-447E-B93E-D5CA3679EBCA}">
  <dimension ref="A1:R31"/>
  <sheetViews>
    <sheetView workbookViewId="0">
      <selection sqref="A1:XFD1048576"/>
    </sheetView>
  </sheetViews>
  <sheetFormatPr defaultColWidth="9.109375" defaultRowHeight="14.4" x14ac:dyDescent="0.3"/>
  <cols>
    <col min="1" max="1" width="5.5546875" customWidth="1"/>
    <col min="2" max="2" width="12.5546875" customWidth="1"/>
    <col min="3" max="3" width="13.5546875" style="47" bestFit="1" customWidth="1"/>
    <col min="4" max="14" width="11.109375" style="47" bestFit="1" customWidth="1"/>
    <col min="15" max="15" width="3.109375" customWidth="1"/>
    <col min="16" max="16" width="18.6640625" customWidth="1"/>
    <col min="17" max="17" width="16.88671875" customWidth="1"/>
  </cols>
  <sheetData>
    <row r="1" spans="1:17" x14ac:dyDescent="0.3">
      <c r="A1" s="121" t="s">
        <v>8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3" spans="1:17" x14ac:dyDescent="0.3">
      <c r="C3" s="123" t="s">
        <v>101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5"/>
    </row>
    <row r="4" spans="1:17" ht="28.8" x14ac:dyDescent="0.3">
      <c r="B4" s="37"/>
      <c r="C4" s="38" t="s">
        <v>102</v>
      </c>
      <c r="D4" s="38" t="s">
        <v>103</v>
      </c>
      <c r="E4" s="38" t="s">
        <v>104</v>
      </c>
      <c r="F4" s="38" t="s">
        <v>105</v>
      </c>
      <c r="G4" s="38" t="s">
        <v>106</v>
      </c>
      <c r="H4" s="38" t="s">
        <v>107</v>
      </c>
      <c r="I4" s="38" t="s">
        <v>108</v>
      </c>
      <c r="J4" s="38" t="s">
        <v>109</v>
      </c>
      <c r="K4" s="38" t="s">
        <v>110</v>
      </c>
      <c r="L4" s="38" t="s">
        <v>111</v>
      </c>
      <c r="M4" s="38" t="s">
        <v>112</v>
      </c>
      <c r="N4" s="38" t="s">
        <v>113</v>
      </c>
      <c r="P4" s="39" t="s">
        <v>114</v>
      </c>
      <c r="Q4" s="39" t="s">
        <v>115</v>
      </c>
    </row>
    <row r="5" spans="1:17" x14ac:dyDescent="0.3">
      <c r="A5" s="126"/>
      <c r="B5" s="40" t="s">
        <v>116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/>
      <c r="P5" s="55">
        <f>SUM(C5:N5)</f>
        <v>0</v>
      </c>
      <c r="Q5" s="55"/>
    </row>
    <row r="6" spans="1:17" x14ac:dyDescent="0.3">
      <c r="A6" s="126"/>
      <c r="B6" s="40" t="s">
        <v>117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/>
      <c r="P6" s="55">
        <f t="shared" ref="P6:P10" si="0">SUM(C6:N6)</f>
        <v>0</v>
      </c>
      <c r="Q6" s="55"/>
    </row>
    <row r="7" spans="1:17" x14ac:dyDescent="0.3">
      <c r="A7" s="126"/>
      <c r="B7" s="40" t="s">
        <v>118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/>
      <c r="P7" s="55">
        <f t="shared" si="0"/>
        <v>0</v>
      </c>
      <c r="Q7" s="55"/>
    </row>
    <row r="8" spans="1:17" x14ac:dyDescent="0.3">
      <c r="A8" s="126"/>
      <c r="B8" s="40" t="s">
        <v>119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  <c r="P8" s="55">
        <f t="shared" si="0"/>
        <v>0</v>
      </c>
      <c r="Q8" s="55"/>
    </row>
    <row r="9" spans="1:17" x14ac:dyDescent="0.3">
      <c r="A9" s="126"/>
      <c r="B9" s="40" t="s">
        <v>120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5"/>
      <c r="P9" s="55">
        <f t="shared" si="0"/>
        <v>0</v>
      </c>
      <c r="Q9" s="55"/>
    </row>
    <row r="10" spans="1:17" x14ac:dyDescent="0.3">
      <c r="A10" s="126"/>
      <c r="B10" s="40" t="s">
        <v>121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6"/>
      <c r="O10" s="55"/>
      <c r="P10" s="55">
        <f t="shared" si="0"/>
        <v>0</v>
      </c>
      <c r="Q10" s="55"/>
    </row>
    <row r="11" spans="1:17" x14ac:dyDescent="0.3">
      <c r="A11" s="126"/>
      <c r="B11" s="40" t="s">
        <v>122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6"/>
      <c r="N11" s="56"/>
      <c r="O11" s="55"/>
      <c r="P11" s="55">
        <f>SUM(C11:N11)</f>
        <v>0</v>
      </c>
      <c r="Q11" s="55"/>
    </row>
    <row r="12" spans="1:17" x14ac:dyDescent="0.3">
      <c r="A12" s="126"/>
      <c r="B12" s="40" t="s">
        <v>123</v>
      </c>
      <c r="C12" s="54"/>
      <c r="D12" s="54"/>
      <c r="E12" s="54"/>
      <c r="F12" s="54"/>
      <c r="G12" s="54"/>
      <c r="H12" s="54"/>
      <c r="I12" s="54"/>
      <c r="J12" s="54"/>
      <c r="K12" s="54"/>
      <c r="L12" s="56"/>
      <c r="M12" s="56"/>
      <c r="N12" s="56"/>
      <c r="O12" s="55"/>
      <c r="P12" s="55">
        <f>SUM(C12:K12)</f>
        <v>0</v>
      </c>
      <c r="Q12" s="55"/>
    </row>
    <row r="13" spans="1:17" x14ac:dyDescent="0.3">
      <c r="A13" s="126"/>
      <c r="B13" s="40" t="s">
        <v>124</v>
      </c>
      <c r="C13" s="41"/>
      <c r="D13" s="41"/>
      <c r="E13" s="41"/>
      <c r="F13" s="41"/>
      <c r="G13" s="41"/>
      <c r="H13" s="41"/>
      <c r="I13" s="41"/>
      <c r="J13" s="41"/>
      <c r="K13" s="56"/>
      <c r="L13" s="56"/>
      <c r="M13" s="56"/>
      <c r="N13" s="56"/>
      <c r="O13" s="55"/>
      <c r="P13" s="55"/>
      <c r="Q13" s="55">
        <f>SUM(C13:J13)</f>
        <v>0</v>
      </c>
    </row>
    <row r="14" spans="1:17" x14ac:dyDescent="0.3">
      <c r="A14" s="126"/>
      <c r="B14" s="40" t="s">
        <v>125</v>
      </c>
      <c r="C14" s="41"/>
      <c r="D14" s="41"/>
      <c r="E14" s="41"/>
      <c r="F14" s="41"/>
      <c r="G14" s="41"/>
      <c r="H14" s="41"/>
      <c r="I14" s="41"/>
      <c r="J14" s="41"/>
      <c r="K14" s="56"/>
      <c r="L14" s="56"/>
      <c r="M14" s="56"/>
      <c r="N14" s="56"/>
      <c r="O14" s="55"/>
      <c r="P14" s="55"/>
      <c r="Q14" s="55">
        <f>SUM(C14:J14)</f>
        <v>0</v>
      </c>
    </row>
    <row r="15" spans="1:17" x14ac:dyDescent="0.3">
      <c r="A15" s="126"/>
      <c r="B15" s="40" t="s">
        <v>126</v>
      </c>
      <c r="C15" s="41"/>
      <c r="D15" s="41"/>
      <c r="E15" s="41"/>
      <c r="F15" s="41"/>
      <c r="G15" s="41"/>
      <c r="H15" s="41"/>
      <c r="I15" s="41"/>
      <c r="J15" s="56"/>
      <c r="K15" s="56"/>
      <c r="L15" s="56"/>
      <c r="M15" s="56"/>
      <c r="N15" s="56"/>
      <c r="O15" s="55"/>
      <c r="P15" s="55"/>
      <c r="Q15" s="55">
        <f>SUM(C15:I15)</f>
        <v>0</v>
      </c>
    </row>
    <row r="16" spans="1:17" x14ac:dyDescent="0.3">
      <c r="A16" s="126"/>
      <c r="B16" s="40" t="s">
        <v>127</v>
      </c>
      <c r="C16" s="41"/>
      <c r="D16" s="41"/>
      <c r="E16" s="41"/>
      <c r="F16" s="41"/>
      <c r="G16" s="41"/>
      <c r="H16" s="41"/>
      <c r="I16" s="41"/>
      <c r="J16" s="56"/>
      <c r="K16" s="56"/>
      <c r="L16" s="56"/>
      <c r="M16" s="56"/>
      <c r="N16" s="56"/>
      <c r="O16" s="55"/>
      <c r="P16" s="55"/>
      <c r="Q16" s="55">
        <f>SUM(C16:I16)</f>
        <v>0</v>
      </c>
    </row>
    <row r="17" spans="1:18" x14ac:dyDescent="0.3">
      <c r="A17" s="126"/>
      <c r="B17" s="40" t="s">
        <v>128</v>
      </c>
      <c r="C17" s="41"/>
      <c r="D17" s="41"/>
      <c r="E17" s="41"/>
      <c r="F17" s="42"/>
      <c r="G17" s="41"/>
      <c r="H17" s="41"/>
      <c r="I17" s="56"/>
      <c r="J17" s="56"/>
      <c r="K17" s="56"/>
      <c r="L17" s="56"/>
      <c r="M17" s="56"/>
      <c r="N17" s="56"/>
      <c r="O17" s="55"/>
      <c r="P17" s="55"/>
      <c r="Q17" s="55">
        <f>SUM(C17:H17)</f>
        <v>0</v>
      </c>
    </row>
    <row r="18" spans="1:18" x14ac:dyDescent="0.3">
      <c r="A18" s="126"/>
      <c r="B18" s="40" t="s">
        <v>129</v>
      </c>
      <c r="C18" s="41"/>
      <c r="D18" s="41"/>
      <c r="E18" s="41"/>
      <c r="F18" s="41"/>
      <c r="G18" s="41"/>
      <c r="H18" s="41"/>
      <c r="I18" s="56"/>
      <c r="J18" s="56"/>
      <c r="K18" s="56"/>
      <c r="L18" s="56"/>
      <c r="M18" s="56"/>
      <c r="N18" s="56"/>
      <c r="O18" s="55"/>
      <c r="P18" s="55"/>
      <c r="Q18" s="55">
        <f t="shared" ref="Q18" si="1">SUM(C18:H18)</f>
        <v>0</v>
      </c>
    </row>
    <row r="19" spans="1:18" x14ac:dyDescent="0.3">
      <c r="A19" s="126"/>
      <c r="B19" s="40" t="s">
        <v>130</v>
      </c>
      <c r="C19" s="41"/>
      <c r="D19" s="41"/>
      <c r="E19" s="41"/>
      <c r="F19" s="41"/>
      <c r="G19" s="41"/>
      <c r="H19" s="41"/>
      <c r="I19" s="56"/>
      <c r="J19" s="56"/>
      <c r="K19" s="56"/>
      <c r="L19" s="56"/>
      <c r="M19" s="56"/>
      <c r="N19" s="56"/>
      <c r="O19" s="55"/>
      <c r="P19" s="55"/>
      <c r="Q19" s="55">
        <f>SUM(C19:H19)</f>
        <v>0</v>
      </c>
    </row>
    <row r="20" spans="1:18" x14ac:dyDescent="0.3">
      <c r="A20" s="126"/>
      <c r="B20" s="40" t="s">
        <v>131</v>
      </c>
      <c r="C20" s="41"/>
      <c r="D20" s="41"/>
      <c r="E20" s="41"/>
      <c r="F20" s="41"/>
      <c r="G20" s="41"/>
      <c r="H20" s="56"/>
      <c r="I20" s="56"/>
      <c r="J20" s="56"/>
      <c r="K20" s="56"/>
      <c r="L20" s="56"/>
      <c r="M20" s="56"/>
      <c r="N20" s="56"/>
      <c r="O20" s="55"/>
      <c r="P20" s="55"/>
      <c r="Q20" s="55">
        <f>SUM(C20:G20)</f>
        <v>0</v>
      </c>
    </row>
    <row r="21" spans="1:18" x14ac:dyDescent="0.3">
      <c r="A21" s="127"/>
      <c r="B21" s="40" t="s">
        <v>132</v>
      </c>
      <c r="C21" s="41"/>
      <c r="D21" s="41"/>
      <c r="E21" s="41"/>
      <c r="F21" s="41"/>
      <c r="G21" s="41"/>
      <c r="H21" s="56"/>
      <c r="I21" s="56"/>
      <c r="J21" s="56"/>
      <c r="K21" s="56"/>
      <c r="L21" s="56"/>
      <c r="M21" s="56"/>
      <c r="N21" s="56"/>
      <c r="O21" s="55"/>
      <c r="P21" s="55"/>
      <c r="Q21" s="55">
        <f>SUM(C21:G21)</f>
        <v>0</v>
      </c>
    </row>
    <row r="22" spans="1:18" ht="15" thickBot="1" x14ac:dyDescent="0.35"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5"/>
      <c r="P22" s="58"/>
      <c r="Q22" s="58"/>
    </row>
    <row r="23" spans="1:18" s="43" customFormat="1" ht="15" thickTop="1" x14ac:dyDescent="0.3">
      <c r="B23" s="44"/>
      <c r="C23" s="45" t="s">
        <v>114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9"/>
      <c r="P23" s="60">
        <f>SUM(P5:P22)</f>
        <v>0</v>
      </c>
      <c r="Q23" s="60">
        <f>SUM(Q5:Q22)</f>
        <v>0</v>
      </c>
    </row>
    <row r="24" spans="1:18" s="43" customFormat="1" ht="15" thickBot="1" x14ac:dyDescent="0.35">
      <c r="B24" s="41"/>
      <c r="C24" s="46" t="s">
        <v>115</v>
      </c>
      <c r="D24" s="61"/>
      <c r="E24" s="61"/>
      <c r="F24" s="61"/>
      <c r="G24" s="47"/>
      <c r="H24" s="47"/>
      <c r="I24" s="47"/>
      <c r="J24" s="47"/>
      <c r="K24" s="47"/>
      <c r="L24" s="47"/>
      <c r="M24" s="47"/>
      <c r="N24" s="47"/>
      <c r="O24" s="48" t="s">
        <v>133</v>
      </c>
      <c r="P24" s="49">
        <v>1</v>
      </c>
      <c r="Q24" s="49">
        <v>3</v>
      </c>
      <c r="R24" s="43" t="s">
        <v>134</v>
      </c>
    </row>
    <row r="25" spans="1:18" s="43" customFormat="1" ht="15" thickTop="1" x14ac:dyDescent="0.3">
      <c r="B25" s="42"/>
      <c r="C25" s="46" t="s">
        <v>135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8" t="s">
        <v>136</v>
      </c>
      <c r="P25" s="50">
        <f>P23*P24</f>
        <v>0</v>
      </c>
      <c r="Q25" s="50">
        <f>Q23*Q24</f>
        <v>0</v>
      </c>
    </row>
    <row r="27" spans="1:18" x14ac:dyDescent="0.3">
      <c r="Q27" s="51">
        <f>P25+Q25</f>
        <v>0</v>
      </c>
    </row>
    <row r="28" spans="1:18" x14ac:dyDescent="0.3">
      <c r="C28" s="52"/>
    </row>
    <row r="29" spans="1:18" x14ac:dyDescent="0.3">
      <c r="C29" s="52"/>
      <c r="O29" s="48" t="s">
        <v>137</v>
      </c>
      <c r="Q29">
        <v>148</v>
      </c>
    </row>
    <row r="31" spans="1:18" x14ac:dyDescent="0.3">
      <c r="L31" s="53" t="s">
        <v>138</v>
      </c>
      <c r="Q31" s="51">
        <f>Q27/Q29</f>
        <v>0</v>
      </c>
    </row>
  </sheetData>
  <sheetProtection algorithmName="SHA-512" hashValue="DOGSFbQBeSrNKhoCPtd4fIUsKNJVfdpjd1XoruEXQA7juTG8/Vd9nID/w/jLz287kdg0IMIrguY2or+eDgvfRA==" saltValue="fTIjOCmCwU7IEwrlCqwoBA==" spinCount="100000" sheet="1" objects="1" scenarios="1"/>
  <protectedRanges>
    <protectedRange sqref="C20:G21" name="Bereik9"/>
    <protectedRange sqref="C18:H19" name="Bereik8"/>
    <protectedRange sqref="C17:H17" name="Bereik7"/>
    <protectedRange sqref="C15:I16" name="Bereik6"/>
    <protectedRange sqref="C13:J14" name="Bereik5"/>
    <protectedRange sqref="C12:K12" name="Bereik4"/>
    <protectedRange sqref="C11:L11" name="Bereik3"/>
    <protectedRange sqref="C5:N9" name="Bereik1"/>
    <protectedRange sqref="C10:M10" name="Bereik2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2" priority="1" stopIfTrue="1" operator="equal">
      <formula>100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4E8A-0310-456F-8EE6-410DDB057259}">
  <dimension ref="A1:R31"/>
  <sheetViews>
    <sheetView workbookViewId="0">
      <selection activeCell="J13" sqref="J13"/>
    </sheetView>
  </sheetViews>
  <sheetFormatPr defaultColWidth="9.109375" defaultRowHeight="14.4" x14ac:dyDescent="0.3"/>
  <cols>
    <col min="1" max="1" width="5.5546875" customWidth="1"/>
    <col min="2" max="2" width="12.5546875" customWidth="1"/>
    <col min="3" max="3" width="13.5546875" style="47" bestFit="1" customWidth="1"/>
    <col min="4" max="14" width="11.109375" style="47" bestFit="1" customWidth="1"/>
    <col min="15" max="15" width="3.109375" customWidth="1"/>
    <col min="16" max="16" width="18.6640625" customWidth="1"/>
    <col min="17" max="17" width="16.88671875" customWidth="1"/>
  </cols>
  <sheetData>
    <row r="1" spans="1:17" x14ac:dyDescent="0.3">
      <c r="A1" s="121" t="s">
        <v>9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3" spans="1:17" x14ac:dyDescent="0.3">
      <c r="C3" s="123" t="s">
        <v>101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5"/>
    </row>
    <row r="4" spans="1:17" ht="28.8" x14ac:dyDescent="0.3">
      <c r="B4" s="37"/>
      <c r="C4" s="38" t="s">
        <v>102</v>
      </c>
      <c r="D4" s="38" t="s">
        <v>103</v>
      </c>
      <c r="E4" s="38" t="s">
        <v>104</v>
      </c>
      <c r="F4" s="38" t="s">
        <v>105</v>
      </c>
      <c r="G4" s="38" t="s">
        <v>106</v>
      </c>
      <c r="H4" s="38" t="s">
        <v>107</v>
      </c>
      <c r="I4" s="38" t="s">
        <v>108</v>
      </c>
      <c r="J4" s="38" t="s">
        <v>109</v>
      </c>
      <c r="K4" s="38" t="s">
        <v>110</v>
      </c>
      <c r="L4" s="38" t="s">
        <v>111</v>
      </c>
      <c r="M4" s="38" t="s">
        <v>112</v>
      </c>
      <c r="N4" s="38" t="s">
        <v>113</v>
      </c>
      <c r="P4" s="39" t="s">
        <v>114</v>
      </c>
      <c r="Q4" s="39" t="s">
        <v>115</v>
      </c>
    </row>
    <row r="5" spans="1:17" x14ac:dyDescent="0.3">
      <c r="A5" s="126"/>
      <c r="B5" s="40" t="s">
        <v>116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/>
      <c r="P5" s="55">
        <f>SUM(C5:N5)</f>
        <v>0</v>
      </c>
      <c r="Q5" s="55"/>
    </row>
    <row r="6" spans="1:17" x14ac:dyDescent="0.3">
      <c r="A6" s="126"/>
      <c r="B6" s="40" t="s">
        <v>117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/>
      <c r="P6" s="55">
        <f t="shared" ref="P6:P10" si="0">SUM(C6:N6)</f>
        <v>0</v>
      </c>
      <c r="Q6" s="55"/>
    </row>
    <row r="7" spans="1:17" x14ac:dyDescent="0.3">
      <c r="A7" s="126"/>
      <c r="B7" s="40" t="s">
        <v>118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/>
      <c r="P7" s="55">
        <f t="shared" si="0"/>
        <v>0</v>
      </c>
      <c r="Q7" s="55"/>
    </row>
    <row r="8" spans="1:17" x14ac:dyDescent="0.3">
      <c r="A8" s="126"/>
      <c r="B8" s="40" t="s">
        <v>119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  <c r="P8" s="55">
        <f t="shared" si="0"/>
        <v>0</v>
      </c>
      <c r="Q8" s="55"/>
    </row>
    <row r="9" spans="1:17" x14ac:dyDescent="0.3">
      <c r="A9" s="126"/>
      <c r="B9" s="40" t="s">
        <v>120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5"/>
      <c r="P9" s="55">
        <f t="shared" si="0"/>
        <v>0</v>
      </c>
      <c r="Q9" s="55"/>
    </row>
    <row r="10" spans="1:17" x14ac:dyDescent="0.3">
      <c r="A10" s="126"/>
      <c r="B10" s="40" t="s">
        <v>121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6"/>
      <c r="O10" s="55"/>
      <c r="P10" s="55">
        <f t="shared" si="0"/>
        <v>0</v>
      </c>
      <c r="Q10" s="55"/>
    </row>
    <row r="11" spans="1:17" x14ac:dyDescent="0.3">
      <c r="A11" s="126"/>
      <c r="B11" s="40" t="s">
        <v>122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6"/>
      <c r="N11" s="56"/>
      <c r="O11" s="55"/>
      <c r="P11" s="55">
        <f>SUM(C11:N11)</f>
        <v>0</v>
      </c>
      <c r="Q11" s="55"/>
    </row>
    <row r="12" spans="1:17" x14ac:dyDescent="0.3">
      <c r="A12" s="126"/>
      <c r="B12" s="40" t="s">
        <v>123</v>
      </c>
      <c r="C12" s="54"/>
      <c r="D12" s="54"/>
      <c r="E12" s="54"/>
      <c r="F12" s="54"/>
      <c r="G12" s="54"/>
      <c r="H12" s="54"/>
      <c r="I12" s="54"/>
      <c r="J12" s="54"/>
      <c r="K12" s="54"/>
      <c r="L12" s="56"/>
      <c r="M12" s="56"/>
      <c r="N12" s="56"/>
      <c r="O12" s="55"/>
      <c r="P12" s="55">
        <f>SUM(C12:K12)</f>
        <v>0</v>
      </c>
      <c r="Q12" s="55"/>
    </row>
    <row r="13" spans="1:17" x14ac:dyDescent="0.3">
      <c r="A13" s="126"/>
      <c r="B13" s="40" t="s">
        <v>124</v>
      </c>
      <c r="C13" s="41"/>
      <c r="D13" s="41"/>
      <c r="E13" s="41"/>
      <c r="F13" s="41"/>
      <c r="G13" s="41"/>
      <c r="H13" s="41"/>
      <c r="I13" s="41"/>
      <c r="J13" s="41"/>
      <c r="K13" s="56"/>
      <c r="L13" s="56"/>
      <c r="M13" s="56"/>
      <c r="N13" s="56"/>
      <c r="O13" s="55"/>
      <c r="P13" s="55"/>
      <c r="Q13" s="55">
        <f>SUM(C13:J13)</f>
        <v>0</v>
      </c>
    </row>
    <row r="14" spans="1:17" x14ac:dyDescent="0.3">
      <c r="A14" s="126"/>
      <c r="B14" s="40" t="s">
        <v>125</v>
      </c>
      <c r="C14" s="41"/>
      <c r="D14" s="41"/>
      <c r="E14" s="41"/>
      <c r="F14" s="41"/>
      <c r="G14" s="41"/>
      <c r="H14" s="41"/>
      <c r="I14" s="41"/>
      <c r="J14" s="41"/>
      <c r="K14" s="56"/>
      <c r="L14" s="56"/>
      <c r="M14" s="56"/>
      <c r="N14" s="56"/>
      <c r="O14" s="55"/>
      <c r="P14" s="55"/>
      <c r="Q14" s="55">
        <f>SUM(C14:J14)</f>
        <v>0</v>
      </c>
    </row>
    <row r="15" spans="1:17" x14ac:dyDescent="0.3">
      <c r="A15" s="126"/>
      <c r="B15" s="40" t="s">
        <v>126</v>
      </c>
      <c r="C15" s="41"/>
      <c r="D15" s="41"/>
      <c r="E15" s="41"/>
      <c r="F15" s="41"/>
      <c r="G15" s="41"/>
      <c r="H15" s="41"/>
      <c r="I15" s="41"/>
      <c r="J15" s="56"/>
      <c r="K15" s="56"/>
      <c r="L15" s="56"/>
      <c r="M15" s="56"/>
      <c r="N15" s="56"/>
      <c r="O15" s="55"/>
      <c r="P15" s="55"/>
      <c r="Q15" s="55">
        <f>SUM(C15:I15)</f>
        <v>0</v>
      </c>
    </row>
    <row r="16" spans="1:17" x14ac:dyDescent="0.3">
      <c r="A16" s="126"/>
      <c r="B16" s="40" t="s">
        <v>127</v>
      </c>
      <c r="C16" s="41"/>
      <c r="D16" s="41"/>
      <c r="E16" s="41"/>
      <c r="F16" s="41"/>
      <c r="G16" s="41"/>
      <c r="H16" s="41"/>
      <c r="I16" s="41"/>
      <c r="J16" s="56"/>
      <c r="K16" s="56"/>
      <c r="L16" s="56"/>
      <c r="M16" s="56"/>
      <c r="N16" s="56"/>
      <c r="O16" s="55"/>
      <c r="P16" s="55"/>
      <c r="Q16" s="55">
        <f>SUM(C16:I16)</f>
        <v>0</v>
      </c>
    </row>
    <row r="17" spans="1:18" x14ac:dyDescent="0.3">
      <c r="A17" s="126"/>
      <c r="B17" s="40" t="s">
        <v>128</v>
      </c>
      <c r="C17" s="41"/>
      <c r="D17" s="41"/>
      <c r="E17" s="41"/>
      <c r="F17" s="42"/>
      <c r="G17" s="41"/>
      <c r="H17" s="41"/>
      <c r="I17" s="56"/>
      <c r="J17" s="56"/>
      <c r="K17" s="56"/>
      <c r="L17" s="56"/>
      <c r="M17" s="56"/>
      <c r="N17" s="56"/>
      <c r="O17" s="55"/>
      <c r="P17" s="55"/>
      <c r="Q17" s="55">
        <f>SUM(C17:H17)</f>
        <v>0</v>
      </c>
    </row>
    <row r="18" spans="1:18" x14ac:dyDescent="0.3">
      <c r="A18" s="126"/>
      <c r="B18" s="40" t="s">
        <v>129</v>
      </c>
      <c r="C18" s="41"/>
      <c r="D18" s="41"/>
      <c r="E18" s="41"/>
      <c r="F18" s="41"/>
      <c r="G18" s="41"/>
      <c r="H18" s="41"/>
      <c r="I18" s="56"/>
      <c r="J18" s="56"/>
      <c r="K18" s="56"/>
      <c r="L18" s="56"/>
      <c r="M18" s="56"/>
      <c r="N18" s="56"/>
      <c r="O18" s="55"/>
      <c r="P18" s="55"/>
      <c r="Q18" s="55">
        <f t="shared" ref="Q18" si="1">SUM(C18:H18)</f>
        <v>0</v>
      </c>
    </row>
    <row r="19" spans="1:18" x14ac:dyDescent="0.3">
      <c r="A19" s="126"/>
      <c r="B19" s="40" t="s">
        <v>130</v>
      </c>
      <c r="C19" s="41"/>
      <c r="D19" s="41"/>
      <c r="E19" s="41"/>
      <c r="F19" s="41"/>
      <c r="G19" s="41"/>
      <c r="H19" s="41"/>
      <c r="I19" s="56"/>
      <c r="J19" s="56"/>
      <c r="K19" s="56"/>
      <c r="L19" s="56"/>
      <c r="M19" s="56"/>
      <c r="N19" s="56"/>
      <c r="O19" s="55"/>
      <c r="P19" s="55"/>
      <c r="Q19" s="55">
        <f>SUM(C19:H19)</f>
        <v>0</v>
      </c>
    </row>
    <row r="20" spans="1:18" x14ac:dyDescent="0.3">
      <c r="A20" s="126"/>
      <c r="B20" s="40" t="s">
        <v>131</v>
      </c>
      <c r="C20" s="41"/>
      <c r="D20" s="41"/>
      <c r="E20" s="41"/>
      <c r="F20" s="41"/>
      <c r="G20" s="41"/>
      <c r="H20" s="56"/>
      <c r="I20" s="56"/>
      <c r="J20" s="56"/>
      <c r="K20" s="56"/>
      <c r="L20" s="56"/>
      <c r="M20" s="56"/>
      <c r="N20" s="56"/>
      <c r="O20" s="55"/>
      <c r="P20" s="55"/>
      <c r="Q20" s="55">
        <f>SUM(C20:G20)</f>
        <v>0</v>
      </c>
    </row>
    <row r="21" spans="1:18" x14ac:dyDescent="0.3">
      <c r="A21" s="127"/>
      <c r="B21" s="40" t="s">
        <v>132</v>
      </c>
      <c r="C21" s="41"/>
      <c r="D21" s="41"/>
      <c r="E21" s="41"/>
      <c r="F21" s="41"/>
      <c r="G21" s="41"/>
      <c r="H21" s="56"/>
      <c r="I21" s="56"/>
      <c r="J21" s="56"/>
      <c r="K21" s="56"/>
      <c r="L21" s="56"/>
      <c r="M21" s="56"/>
      <c r="N21" s="56"/>
      <c r="O21" s="55"/>
      <c r="P21" s="55"/>
      <c r="Q21" s="55">
        <f>SUM(C21:G21)</f>
        <v>0</v>
      </c>
    </row>
    <row r="22" spans="1:18" ht="15" thickBot="1" x14ac:dyDescent="0.35"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5"/>
      <c r="P22" s="58"/>
      <c r="Q22" s="58"/>
    </row>
    <row r="23" spans="1:18" s="43" customFormat="1" ht="15" thickTop="1" x14ac:dyDescent="0.3">
      <c r="B23" s="44"/>
      <c r="C23" s="45" t="s">
        <v>114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9"/>
      <c r="P23" s="60">
        <f>SUM(P5:P22)</f>
        <v>0</v>
      </c>
      <c r="Q23" s="60">
        <f>SUM(Q5:Q22)</f>
        <v>0</v>
      </c>
    </row>
    <row r="24" spans="1:18" s="43" customFormat="1" ht="15" thickBot="1" x14ac:dyDescent="0.35">
      <c r="B24" s="41"/>
      <c r="C24" s="46" t="s">
        <v>115</v>
      </c>
      <c r="D24" s="61"/>
      <c r="E24" s="61"/>
      <c r="F24" s="61"/>
      <c r="G24" s="47"/>
      <c r="H24" s="47"/>
      <c r="I24" s="47"/>
      <c r="J24" s="47"/>
      <c r="K24" s="47"/>
      <c r="L24" s="47"/>
      <c r="M24" s="47"/>
      <c r="N24" s="47"/>
      <c r="O24" s="48" t="s">
        <v>133</v>
      </c>
      <c r="P24" s="49">
        <v>1</v>
      </c>
      <c r="Q24" s="49">
        <v>3</v>
      </c>
      <c r="R24" s="43" t="s">
        <v>134</v>
      </c>
    </row>
    <row r="25" spans="1:18" s="43" customFormat="1" ht="15" thickTop="1" x14ac:dyDescent="0.3">
      <c r="B25" s="42"/>
      <c r="C25" s="46" t="s">
        <v>135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8" t="s">
        <v>136</v>
      </c>
      <c r="P25" s="50">
        <f>P23*P24</f>
        <v>0</v>
      </c>
      <c r="Q25" s="50">
        <f>Q23*Q24</f>
        <v>0</v>
      </c>
    </row>
    <row r="27" spans="1:18" x14ac:dyDescent="0.3">
      <c r="Q27" s="51">
        <f>P25+Q25</f>
        <v>0</v>
      </c>
    </row>
    <row r="28" spans="1:18" x14ac:dyDescent="0.3">
      <c r="C28" s="52"/>
    </row>
    <row r="29" spans="1:18" x14ac:dyDescent="0.3">
      <c r="C29" s="52"/>
      <c r="O29" s="48" t="s">
        <v>137</v>
      </c>
      <c r="Q29">
        <v>148</v>
      </c>
    </row>
    <row r="31" spans="1:18" x14ac:dyDescent="0.3">
      <c r="L31" s="53" t="s">
        <v>138</v>
      </c>
      <c r="Q31" s="51">
        <f>Q27/Q29</f>
        <v>0</v>
      </c>
    </row>
  </sheetData>
  <sheetProtection algorithmName="SHA-512" hashValue="CxUBMGVlYbAG6ZR/a05vFH0kYMHGM/URAywZ8utoJjOrq27xhhVo9Qn6gesp50/HI0a1MaLWyNA1e2Z7aDlu7Q==" saltValue="suzR1E7/Elm+azlS92xT8Q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1" priority="1" stopIfTrue="1" operator="equal">
      <formula>100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65AD-8874-40ED-8BA9-0D4E33DAD076}">
  <dimension ref="A1:R31"/>
  <sheetViews>
    <sheetView workbookViewId="0">
      <selection activeCell="I26" sqref="I26"/>
    </sheetView>
  </sheetViews>
  <sheetFormatPr defaultColWidth="9.109375" defaultRowHeight="14.4" x14ac:dyDescent="0.3"/>
  <cols>
    <col min="1" max="1" width="5.5546875" customWidth="1"/>
    <col min="2" max="2" width="12.5546875" customWidth="1"/>
    <col min="3" max="3" width="13.5546875" style="47" bestFit="1" customWidth="1"/>
    <col min="4" max="14" width="11.109375" style="47" bestFit="1" customWidth="1"/>
    <col min="15" max="15" width="3.109375" customWidth="1"/>
    <col min="16" max="16" width="18.6640625" customWidth="1"/>
    <col min="17" max="17" width="16.88671875" customWidth="1"/>
  </cols>
  <sheetData>
    <row r="1" spans="1:17" x14ac:dyDescent="0.3">
      <c r="A1" s="121" t="s">
        <v>10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</row>
    <row r="3" spans="1:17" x14ac:dyDescent="0.3">
      <c r="C3" s="123" t="s">
        <v>101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5"/>
    </row>
    <row r="4" spans="1:17" ht="28.8" x14ac:dyDescent="0.3">
      <c r="B4" s="37"/>
      <c r="C4" s="38" t="s">
        <v>102</v>
      </c>
      <c r="D4" s="38" t="s">
        <v>103</v>
      </c>
      <c r="E4" s="38" t="s">
        <v>104</v>
      </c>
      <c r="F4" s="38" t="s">
        <v>105</v>
      </c>
      <c r="G4" s="38" t="s">
        <v>106</v>
      </c>
      <c r="H4" s="38" t="s">
        <v>107</v>
      </c>
      <c r="I4" s="38" t="s">
        <v>108</v>
      </c>
      <c r="J4" s="38" t="s">
        <v>109</v>
      </c>
      <c r="K4" s="38" t="s">
        <v>110</v>
      </c>
      <c r="L4" s="38" t="s">
        <v>111</v>
      </c>
      <c r="M4" s="38" t="s">
        <v>112</v>
      </c>
      <c r="N4" s="38" t="s">
        <v>113</v>
      </c>
      <c r="P4" s="39" t="s">
        <v>114</v>
      </c>
      <c r="Q4" s="39" t="s">
        <v>115</v>
      </c>
    </row>
    <row r="5" spans="1:17" x14ac:dyDescent="0.3">
      <c r="A5" s="126"/>
      <c r="B5" s="40" t="s">
        <v>116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5"/>
      <c r="P5" s="55">
        <f>SUM(C5:N5)</f>
        <v>0</v>
      </c>
      <c r="Q5" s="55"/>
    </row>
    <row r="6" spans="1:17" x14ac:dyDescent="0.3">
      <c r="A6" s="126"/>
      <c r="B6" s="40" t="s">
        <v>117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5"/>
      <c r="P6" s="55">
        <f t="shared" ref="P6:P10" si="0">SUM(C6:N6)</f>
        <v>0</v>
      </c>
      <c r="Q6" s="55"/>
    </row>
    <row r="7" spans="1:17" x14ac:dyDescent="0.3">
      <c r="A7" s="126"/>
      <c r="B7" s="40" t="s">
        <v>118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5"/>
      <c r="P7" s="55">
        <f t="shared" si="0"/>
        <v>0</v>
      </c>
      <c r="Q7" s="55"/>
    </row>
    <row r="8" spans="1:17" x14ac:dyDescent="0.3">
      <c r="A8" s="126"/>
      <c r="B8" s="40" t="s">
        <v>119</v>
      </c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5"/>
      <c r="P8" s="55">
        <f t="shared" si="0"/>
        <v>0</v>
      </c>
      <c r="Q8" s="55"/>
    </row>
    <row r="9" spans="1:17" x14ac:dyDescent="0.3">
      <c r="A9" s="126"/>
      <c r="B9" s="40" t="s">
        <v>120</v>
      </c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5"/>
      <c r="P9" s="55">
        <f t="shared" si="0"/>
        <v>0</v>
      </c>
      <c r="Q9" s="55"/>
    </row>
    <row r="10" spans="1:17" x14ac:dyDescent="0.3">
      <c r="A10" s="126"/>
      <c r="B10" s="40" t="s">
        <v>121</v>
      </c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6"/>
      <c r="O10" s="55"/>
      <c r="P10" s="55">
        <f t="shared" si="0"/>
        <v>0</v>
      </c>
      <c r="Q10" s="55"/>
    </row>
    <row r="11" spans="1:17" x14ac:dyDescent="0.3">
      <c r="A11" s="126"/>
      <c r="B11" s="40" t="s">
        <v>122</v>
      </c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6"/>
      <c r="N11" s="56"/>
      <c r="O11" s="55"/>
      <c r="P11" s="55">
        <f>SUM(C11:N11)</f>
        <v>0</v>
      </c>
      <c r="Q11" s="55"/>
    </row>
    <row r="12" spans="1:17" x14ac:dyDescent="0.3">
      <c r="A12" s="126"/>
      <c r="B12" s="40" t="s">
        <v>123</v>
      </c>
      <c r="C12" s="54"/>
      <c r="D12" s="54"/>
      <c r="E12" s="54"/>
      <c r="F12" s="54"/>
      <c r="G12" s="54"/>
      <c r="H12" s="54"/>
      <c r="I12" s="54"/>
      <c r="J12" s="54"/>
      <c r="K12" s="54"/>
      <c r="L12" s="56"/>
      <c r="M12" s="56"/>
      <c r="N12" s="56"/>
      <c r="O12" s="55"/>
      <c r="P12" s="55">
        <f>SUM(C12:K12)</f>
        <v>0</v>
      </c>
      <c r="Q12" s="55"/>
    </row>
    <row r="13" spans="1:17" x14ac:dyDescent="0.3">
      <c r="A13" s="126"/>
      <c r="B13" s="40" t="s">
        <v>124</v>
      </c>
      <c r="C13" s="41"/>
      <c r="D13" s="41"/>
      <c r="E13" s="41"/>
      <c r="F13" s="41"/>
      <c r="G13" s="41"/>
      <c r="H13" s="41"/>
      <c r="I13" s="41"/>
      <c r="J13" s="41"/>
      <c r="K13" s="56"/>
      <c r="L13" s="56"/>
      <c r="M13" s="56"/>
      <c r="N13" s="56"/>
      <c r="O13" s="55"/>
      <c r="P13" s="55"/>
      <c r="Q13" s="55">
        <f>SUM(C13:J13)</f>
        <v>0</v>
      </c>
    </row>
    <row r="14" spans="1:17" x14ac:dyDescent="0.3">
      <c r="A14" s="126"/>
      <c r="B14" s="40" t="s">
        <v>125</v>
      </c>
      <c r="C14" s="41"/>
      <c r="D14" s="41"/>
      <c r="E14" s="41"/>
      <c r="F14" s="41"/>
      <c r="G14" s="41"/>
      <c r="H14" s="41"/>
      <c r="I14" s="41"/>
      <c r="J14" s="41"/>
      <c r="K14" s="56"/>
      <c r="L14" s="56"/>
      <c r="M14" s="56"/>
      <c r="N14" s="56"/>
      <c r="O14" s="55"/>
      <c r="P14" s="55"/>
      <c r="Q14" s="55">
        <f>SUM(C14:J14)</f>
        <v>0</v>
      </c>
    </row>
    <row r="15" spans="1:17" x14ac:dyDescent="0.3">
      <c r="A15" s="126"/>
      <c r="B15" s="40" t="s">
        <v>126</v>
      </c>
      <c r="C15" s="41"/>
      <c r="D15" s="41"/>
      <c r="E15" s="41"/>
      <c r="F15" s="41"/>
      <c r="G15" s="41"/>
      <c r="H15" s="41"/>
      <c r="I15" s="41"/>
      <c r="J15" s="56"/>
      <c r="K15" s="56"/>
      <c r="L15" s="56"/>
      <c r="M15" s="56"/>
      <c r="N15" s="56"/>
      <c r="O15" s="55"/>
      <c r="P15" s="55"/>
      <c r="Q15" s="55">
        <f>SUM(C15:I15)</f>
        <v>0</v>
      </c>
    </row>
    <row r="16" spans="1:17" x14ac:dyDescent="0.3">
      <c r="A16" s="126"/>
      <c r="B16" s="40" t="s">
        <v>127</v>
      </c>
      <c r="C16" s="41"/>
      <c r="D16" s="41"/>
      <c r="E16" s="41"/>
      <c r="F16" s="41"/>
      <c r="G16" s="41"/>
      <c r="H16" s="41"/>
      <c r="I16" s="41"/>
      <c r="J16" s="56"/>
      <c r="K16" s="56"/>
      <c r="L16" s="56"/>
      <c r="M16" s="56"/>
      <c r="N16" s="56"/>
      <c r="O16" s="55"/>
      <c r="P16" s="55"/>
      <c r="Q16" s="55">
        <f>SUM(C16:I16)</f>
        <v>0</v>
      </c>
    </row>
    <row r="17" spans="1:18" x14ac:dyDescent="0.3">
      <c r="A17" s="126"/>
      <c r="B17" s="40" t="s">
        <v>128</v>
      </c>
      <c r="C17" s="41"/>
      <c r="D17" s="41"/>
      <c r="E17" s="41"/>
      <c r="F17" s="42"/>
      <c r="G17" s="41"/>
      <c r="H17" s="41"/>
      <c r="I17" s="56"/>
      <c r="J17" s="56"/>
      <c r="K17" s="56"/>
      <c r="L17" s="56"/>
      <c r="M17" s="56"/>
      <c r="N17" s="56"/>
      <c r="O17" s="55"/>
      <c r="P17" s="55"/>
      <c r="Q17" s="55">
        <f>SUM(C17:H17)</f>
        <v>0</v>
      </c>
    </row>
    <row r="18" spans="1:18" x14ac:dyDescent="0.3">
      <c r="A18" s="126"/>
      <c r="B18" s="40" t="s">
        <v>129</v>
      </c>
      <c r="C18" s="41"/>
      <c r="D18" s="41"/>
      <c r="E18" s="41"/>
      <c r="F18" s="41"/>
      <c r="G18" s="41"/>
      <c r="H18" s="41"/>
      <c r="I18" s="56"/>
      <c r="J18" s="56"/>
      <c r="K18" s="56"/>
      <c r="L18" s="56"/>
      <c r="M18" s="56"/>
      <c r="N18" s="56"/>
      <c r="O18" s="55"/>
      <c r="P18" s="55"/>
      <c r="Q18" s="55">
        <f t="shared" ref="Q18" si="1">SUM(C18:H18)</f>
        <v>0</v>
      </c>
    </row>
    <row r="19" spans="1:18" x14ac:dyDescent="0.3">
      <c r="A19" s="126"/>
      <c r="B19" s="40" t="s">
        <v>130</v>
      </c>
      <c r="C19" s="41"/>
      <c r="D19" s="41"/>
      <c r="E19" s="41"/>
      <c r="F19" s="41"/>
      <c r="G19" s="41"/>
      <c r="H19" s="41"/>
      <c r="I19" s="56"/>
      <c r="J19" s="56"/>
      <c r="K19" s="56"/>
      <c r="L19" s="56"/>
      <c r="M19" s="56"/>
      <c r="N19" s="56"/>
      <c r="O19" s="55"/>
      <c r="P19" s="55"/>
      <c r="Q19" s="55">
        <f>SUM(C19:H19)</f>
        <v>0</v>
      </c>
    </row>
    <row r="20" spans="1:18" x14ac:dyDescent="0.3">
      <c r="A20" s="126"/>
      <c r="B20" s="40" t="s">
        <v>131</v>
      </c>
      <c r="C20" s="41"/>
      <c r="D20" s="41"/>
      <c r="E20" s="41"/>
      <c r="F20" s="41"/>
      <c r="G20" s="41"/>
      <c r="H20" s="56"/>
      <c r="I20" s="56"/>
      <c r="J20" s="56"/>
      <c r="K20" s="56"/>
      <c r="L20" s="56"/>
      <c r="M20" s="56"/>
      <c r="N20" s="56"/>
      <c r="O20" s="55"/>
      <c r="P20" s="55"/>
      <c r="Q20" s="55">
        <f>SUM(C20:G20)</f>
        <v>0</v>
      </c>
    </row>
    <row r="21" spans="1:18" x14ac:dyDescent="0.3">
      <c r="A21" s="127"/>
      <c r="B21" s="40" t="s">
        <v>132</v>
      </c>
      <c r="C21" s="41"/>
      <c r="D21" s="41"/>
      <c r="E21" s="41"/>
      <c r="F21" s="41"/>
      <c r="G21" s="41"/>
      <c r="H21" s="56"/>
      <c r="I21" s="56"/>
      <c r="J21" s="56"/>
      <c r="K21" s="56"/>
      <c r="L21" s="56"/>
      <c r="M21" s="56"/>
      <c r="N21" s="56"/>
      <c r="O21" s="55"/>
      <c r="P21" s="55"/>
      <c r="Q21" s="55">
        <f>SUM(C21:G21)</f>
        <v>0</v>
      </c>
    </row>
    <row r="22" spans="1:18" ht="15" thickBot="1" x14ac:dyDescent="0.35"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5"/>
      <c r="P22" s="58"/>
      <c r="Q22" s="58"/>
    </row>
    <row r="23" spans="1:18" s="43" customFormat="1" ht="15" thickTop="1" x14ac:dyDescent="0.3">
      <c r="B23" s="44"/>
      <c r="C23" s="45" t="s">
        <v>114</v>
      </c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9"/>
      <c r="P23" s="60">
        <f>SUM(P5:P22)</f>
        <v>0</v>
      </c>
      <c r="Q23" s="60">
        <f>SUM(Q5:Q22)</f>
        <v>0</v>
      </c>
    </row>
    <row r="24" spans="1:18" s="43" customFormat="1" ht="15" thickBot="1" x14ac:dyDescent="0.35">
      <c r="B24" s="41"/>
      <c r="C24" s="46" t="s">
        <v>115</v>
      </c>
      <c r="D24" s="61"/>
      <c r="E24" s="61"/>
      <c r="F24" s="61"/>
      <c r="G24" s="47"/>
      <c r="H24" s="47"/>
      <c r="I24" s="47"/>
      <c r="J24" s="47"/>
      <c r="K24" s="47"/>
      <c r="L24" s="47"/>
      <c r="M24" s="47"/>
      <c r="N24" s="47"/>
      <c r="O24" s="48" t="s">
        <v>133</v>
      </c>
      <c r="P24" s="49">
        <v>1</v>
      </c>
      <c r="Q24" s="49">
        <v>3</v>
      </c>
      <c r="R24" s="43" t="s">
        <v>134</v>
      </c>
    </row>
    <row r="25" spans="1:18" s="43" customFormat="1" ht="15" thickTop="1" x14ac:dyDescent="0.3">
      <c r="B25" s="42"/>
      <c r="C25" s="46" t="s">
        <v>135</v>
      </c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8" t="s">
        <v>136</v>
      </c>
      <c r="P25" s="50">
        <f>P23*P24</f>
        <v>0</v>
      </c>
      <c r="Q25" s="50">
        <f>Q23*Q24</f>
        <v>0</v>
      </c>
    </row>
    <row r="27" spans="1:18" x14ac:dyDescent="0.3">
      <c r="Q27" s="51">
        <f>P25+Q25</f>
        <v>0</v>
      </c>
    </row>
    <row r="28" spans="1:18" x14ac:dyDescent="0.3">
      <c r="C28" s="52"/>
    </row>
    <row r="29" spans="1:18" x14ac:dyDescent="0.3">
      <c r="C29" s="52"/>
      <c r="O29" s="48" t="s">
        <v>137</v>
      </c>
      <c r="Q29">
        <v>148</v>
      </c>
    </row>
    <row r="31" spans="1:18" x14ac:dyDescent="0.3">
      <c r="L31" s="53" t="s">
        <v>138</v>
      </c>
      <c r="Q31" s="51">
        <f>Q27/Q29</f>
        <v>0</v>
      </c>
    </row>
  </sheetData>
  <sheetProtection algorithmName="SHA-512" hashValue="SsBTT0Xwnsg4wFOcxJZPqQrqBVyXjlVU8RCZciBdqlpD/B7Mn5NhIoZymrvoVxdpYFsWDLwjP6TnToafSOjfCg==" saltValue="Kjavuw9HLxEEnCEL+RU3VQ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0" priority="1" stopIfTrue="1" operator="equal">
      <formula>100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7A544A5A1FA249AEB5D7EC956E0952" ma:contentTypeVersion="10" ma:contentTypeDescription="Een nieuw document maken." ma:contentTypeScope="" ma:versionID="3b9d6dfd7ca0a86c11141adc4a04350c">
  <xsd:schema xmlns:xsd="http://www.w3.org/2001/XMLSchema" xmlns:xs="http://www.w3.org/2001/XMLSchema" xmlns:p="http://schemas.microsoft.com/office/2006/metadata/properties" xmlns:ns2="38655f8e-bd28-47a3-962d-45434b477c1e" xmlns:ns3="76244e22-53f2-4b4c-9423-0257d3d1dc5b" targetNamespace="http://schemas.microsoft.com/office/2006/metadata/properties" ma:root="true" ma:fieldsID="10fe51a9e87a4e4014c1c94447585e21" ns2:_="" ns3:_="">
    <xsd:import namespace="38655f8e-bd28-47a3-962d-45434b477c1e"/>
    <xsd:import namespace="76244e22-53f2-4b4c-9423-0257d3d1dc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655f8e-bd28-47a3-962d-45434b477c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44e22-53f2-4b4c-9423-0257d3d1dc5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501F37-F212-4A0B-90B8-35D61F17A64B}">
  <ds:schemaRefs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38655f8e-bd28-47a3-962d-45434b477c1e"/>
    <ds:schemaRef ds:uri="http://schemas.microsoft.com/office/infopath/2007/PartnerControls"/>
    <ds:schemaRef ds:uri="http://purl.org/dc/terms/"/>
    <ds:schemaRef ds:uri="76244e22-53f2-4b4c-9423-0257d3d1dc5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78A0038-F297-4DC6-8F3B-BB48AA4B6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152EE-5834-47A9-9FFF-ABE849B33C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655f8e-bd28-47a3-962d-45434b477c1e"/>
    <ds:schemaRef ds:uri="76244e22-53f2-4b4c-9423-0257d3d1dc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Prijzenblad</vt:lpstr>
      <vt:lpstr>Matrix A</vt:lpstr>
      <vt:lpstr>Matrix B</vt:lpstr>
      <vt:lpstr>Matrix C</vt:lpstr>
      <vt:lpstr>Matrix 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Willem Gosseling</dc:creator>
  <cp:keywords/>
  <dc:description/>
  <cp:lastModifiedBy>Els Bonenkamp</cp:lastModifiedBy>
  <cp:revision/>
  <dcterms:created xsi:type="dcterms:W3CDTF">2022-06-29T10:11:04Z</dcterms:created>
  <dcterms:modified xsi:type="dcterms:W3CDTF">2023-03-01T13:17:35Z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0x010100F42F29C1C710684DAB99A2D41EC863E9</vt:lpwstr>
  </property>
</Properties>
</file>