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www.samenwerkruimten.nl/teamsites/transport2023/Documenten/Aanbestedingsleidraad en inkoop/Berekening inschrijfsom per perceel/"/>
    </mc:Choice>
  </mc:AlternateContent>
  <xr:revisionPtr revIDLastSave="0" documentId="14_{6808A5C0-D9C4-4A9F-91A4-28F4F4333DD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1. Kostenberekening per perceel" sheetId="12" r:id="rId1"/>
    <sheet name="2. Prijs Uurtarief" sheetId="14" r:id="rId2"/>
    <sheet name="3. Vergoeding per jaar" sheetId="15" r:id="rId3"/>
    <sheet name="4. Prijs Transitiefase" sheetId="16" r:id="rId4"/>
  </sheets>
  <definedNames>
    <definedName name="A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01" i="15" l="1"/>
  <c r="C10" i="12" s="1"/>
  <c r="G5" i="14" l="1"/>
  <c r="C6" i="16" l="1"/>
  <c r="C11" i="12" s="1"/>
  <c r="G6" i="14" l="1"/>
  <c r="C9" i="12" s="1"/>
  <c r="E5" i="14"/>
  <c r="E11" i="12" l="1"/>
  <c r="E10" i="12"/>
  <c r="E9" i="12"/>
  <c r="E13" i="12" l="1"/>
</calcChain>
</file>

<file path=xl/sharedStrings.xml><?xml version="1.0" encoding="utf-8"?>
<sst xmlns="http://schemas.openxmlformats.org/spreadsheetml/2006/main" count="1526" uniqueCount="502">
  <si>
    <t>Verrekenprijs per uur buiten naast genoemde tijden (=verrekenprijs 07:00 - 19:00 + 25%)</t>
  </si>
  <si>
    <t xml:space="preserve">Berekening Inschrijvingssom </t>
  </si>
  <si>
    <t>Onderdelen:</t>
  </si>
  <si>
    <t>Vermenigvuldigingsfactor</t>
  </si>
  <si>
    <t>Berekening inschrijvingssom</t>
  </si>
  <si>
    <t>Tabblad 2</t>
  </si>
  <si>
    <t>Inschrijvingssom t.b.v. Inschrijvingsbiljet:</t>
  </si>
  <si>
    <t>Overeenkomst Instandhouding transporttechnische installaties van het Rijksvastgoedbedrijf.</t>
  </si>
  <si>
    <t>Nr.</t>
  </si>
  <si>
    <t>Verrekenprijs per uur tussen 07:00 en 19:00 op Werkdagen</t>
  </si>
  <si>
    <t>Uurloon</t>
  </si>
  <si>
    <t>Aantal uur fictief</t>
  </si>
  <si>
    <t>Omvang</t>
  </si>
  <si>
    <t>n.v.t.</t>
  </si>
  <si>
    <t xml:space="preserve">S.v.p. alleen de groene velden invullen  </t>
  </si>
  <si>
    <t>Tabblad 3</t>
  </si>
  <si>
    <t>Tabblad 4</t>
  </si>
  <si>
    <t>Perceelnummer</t>
  </si>
  <si>
    <t>Transitiefase</t>
  </si>
  <si>
    <t>Totaal Waarde Transitiefase</t>
  </si>
  <si>
    <t>Waarde Transitiefase</t>
  </si>
  <si>
    <t>Element ID</t>
  </si>
  <si>
    <t>Objectreferentie</t>
  </si>
  <si>
    <t>Adres</t>
  </si>
  <si>
    <t>Postcode</t>
  </si>
  <si>
    <t>Plaats</t>
  </si>
  <si>
    <t>BVO</t>
  </si>
  <si>
    <t>Elementcode</t>
  </si>
  <si>
    <t>Discipline</t>
  </si>
  <si>
    <t>Volgnummer</t>
  </si>
  <si>
    <t>Element omschrijving</t>
  </si>
  <si>
    <t>Fabrikaat</t>
  </si>
  <si>
    <t>Type</t>
  </si>
  <si>
    <t>Omvang/capaciteit</t>
  </si>
  <si>
    <t>Dimensie</t>
  </si>
  <si>
    <t>Aantal/Hoeveelheid</t>
  </si>
  <si>
    <t>Bouwjaar</t>
  </si>
  <si>
    <t>Lokatie</t>
  </si>
  <si>
    <t>Perceelcode</t>
  </si>
  <si>
    <t>Toelichting</t>
  </si>
  <si>
    <t>Contract periode</t>
  </si>
  <si>
    <t>Aanneemsom excl. BTW</t>
  </si>
  <si>
    <t>T</t>
  </si>
  <si>
    <t>Liftinstallatie</t>
  </si>
  <si>
    <t>Kone</t>
  </si>
  <si>
    <t>kg</t>
  </si>
  <si>
    <t>-</t>
  </si>
  <si>
    <t>Hefplateau personenvervoer</t>
  </si>
  <si>
    <t>Lödige</t>
  </si>
  <si>
    <t>Goederenheffer</t>
  </si>
  <si>
    <t>KONE</t>
  </si>
  <si>
    <t>Lodige</t>
  </si>
  <si>
    <t>Schaarheffer</t>
  </si>
  <si>
    <t>Kleingoederenliftinstallatie</t>
  </si>
  <si>
    <t>..st stopplaatsen, ..kg hefvermogen, ..m/s</t>
  </si>
  <si>
    <t>pers. lift</t>
  </si>
  <si>
    <t>pers.lift</t>
  </si>
  <si>
    <t>Thyssen</t>
  </si>
  <si>
    <t>Schindler</t>
  </si>
  <si>
    <t>Personenlift</t>
  </si>
  <si>
    <t>Totaal prijs / jaar</t>
  </si>
  <si>
    <t>Deze waarden worden automatisch gegenereerd uit de volgende Tabbladen</t>
  </si>
  <si>
    <t xml:space="preserve">S.v.p. alleen de groene veld invullen  </t>
  </si>
  <si>
    <t>OT.23.357 Rijk liften, Zuid West NO</t>
  </si>
  <si>
    <t>0c315f47-2947-40e3-a4fa-3ef7bfb8902e</t>
  </si>
  <si>
    <t>100149G01</t>
  </si>
  <si>
    <t>Maatschapslaan 1</t>
  </si>
  <si>
    <t>2404CA</t>
  </si>
  <si>
    <t>Alphen aan den Rijn</t>
  </si>
  <si>
    <t>Alph 03-06</t>
  </si>
  <si>
    <t>Ketting goederen</t>
  </si>
  <si>
    <t>OT.23.357</t>
  </si>
  <si>
    <t>Fabrikaat Lödige. Ketting goederenlift. Bouwjaar: 2003, 2 stopplaatsen, 2 schachttoegangen, 1 kooitoegang, hefvermogen: 500 kg, snelheid: 0.23 m/s.</t>
  </si>
  <si>
    <t>1-6-2023-1-8-2027</t>
  </si>
  <si>
    <t>58ceb3be-ffb7-4761-920e-5492ebc1f0b1</t>
  </si>
  <si>
    <t>100148G01</t>
  </si>
  <si>
    <t>Eikenlaan 36</t>
  </si>
  <si>
    <t>2404BR</t>
  </si>
  <si>
    <t>Alph 04-01</t>
  </si>
  <si>
    <t>Eurolift MRL</t>
  </si>
  <si>
    <t>Fabr. Schindler, MKL Tractie Personenlift. Bouwjaar: 2006; 5 stopplaatsen, 5 schachttoegangen, 1 kooitoegang; hefvermogen 630 kg, snelheid 1,0 m/s, CBI: Aboma, AK 28217, Fabrieksnr 17804, Lift Zuid</t>
  </si>
  <si>
    <t>0ca1639d-0d6e-4f98-b129-f8b7ce90a719</t>
  </si>
  <si>
    <t>Alph 04-02</t>
  </si>
  <si>
    <t>Fabr. Schindler, MKL Tractie Personenlift. Bouwjaar: 2006; 5 stopplaatsen, 5 schachttoegangen, 1 kooitoegang; hefvermogen 1600 kg, snelheid 1,6 m/s, CBI: Aboma, AK 28218, Fabrieksnr 17803, Lift West</t>
  </si>
  <si>
    <t>7d56aab5-76a0-41d0-a278-b2efc6a7918d</t>
  </si>
  <si>
    <t>Alph 04-03</t>
  </si>
  <si>
    <t>Fabr. Schindler, MKL Tractie Personenlift. Bouwjaar: 2006; 4 stopplaatsen, 4 schachttoegangen, 1 kooitoegang; hefvermogen 1000 kg, snelheid 1,0 m/s, CBI: Aboma, AK 28219, Fabrieksnr 17805, Lift Entreegebouw/M gebouw</t>
  </si>
  <si>
    <t>9d12707b-4419-4d36-ab3a-32fbb0764d0a</t>
  </si>
  <si>
    <t>Alph 04-04</t>
  </si>
  <si>
    <t>Fabr. Schindler, MKL Tractie Personenlift. Bouwjaar: 2006; 5 stopplaatsen, 5 schachttoegangen, 1 kooitoegang; hefvermogen 1600 kg, snelheid 1,6 m/s, CBI: Aboma, AK 282220, Fabrieksnr 17802, Lift Oost</t>
  </si>
  <si>
    <t>6736f986-17fb-489a-963c-2a6ffb3b66e9</t>
  </si>
  <si>
    <t>Alph 04-05</t>
  </si>
  <si>
    <t>Altivar</t>
  </si>
  <si>
    <t>Fabr. Lodige,  , Ketting Goederenlift. Bouwjaar: 2006; 2 stopplaatsen, 2 schachttoegangen, 1 kooitoegang; hefvermogen 1500 kg, snelheid 0,05 m/s, CBI: Aboma, onbekend, Fabrieksnr 17806, Lift M-magazijn.</t>
  </si>
  <si>
    <t>d849714f-2148-4f82-a881-c3b407bc07af</t>
  </si>
  <si>
    <t>100815G01</t>
  </si>
  <si>
    <t>Overbuurtseweg 13</t>
  </si>
  <si>
    <t>2665CA</t>
  </si>
  <si>
    <t>Bleiswijk</t>
  </si>
  <si>
    <t>Blei 01-01</t>
  </si>
  <si>
    <t>TDR</t>
  </si>
  <si>
    <t>Pers.goed</t>
  </si>
  <si>
    <t>A</t>
  </si>
  <si>
    <t>Hydraulische lift Thyssen Krupp, installatienummer 40330123, bouwjaar 1996, 2 stopplaatsen, hefvermogen 4200 kg / 56 personen, snelheid 0,42 m/s, 2 kooitoegangen, Algi stuurblok, Algi leidingbreukventiel, GMV vastzetinrichting, Acla kooibuffers, Meiller schachtdeuren, hoofdpompmotor Ziehl Abegg, RST softstarter, Bonhke en Partner 117 besturing, Telemecanique relais, laatste keuring 16-05-2017, onderhoud in orde</t>
  </si>
  <si>
    <t>86e72d71-a137-480b-945e-5a8caa962a9f</t>
  </si>
  <si>
    <t>100752G01</t>
  </si>
  <si>
    <t>Oosthaven 25</t>
  </si>
  <si>
    <t>2801PC</t>
  </si>
  <si>
    <t>Gouda</t>
  </si>
  <si>
    <t>Gd 01-01</t>
  </si>
  <si>
    <t>Installatienummer 40330113, bouwjaar 1971 ombouw 2008, 4 stopplaatsen, hefvermogen 450 kg, snelheid 0,5 m/s, MK boven in technische ruimte, deurmotor vv 13-10-2017, staalkabels ingekort 29-08-2017, LS2 liftbesturing, Microvert regelaar, motor Loher H&amp;S 470k 3 KW, staalkabels 4x11 mm, SB Bode Type 8, De Reus rolvang, Acla buffers, Meiller Nova c45 deuren, sensorlijst aanwezig, laatste keuring 16-05-2017</t>
  </si>
  <si>
    <t>c6fc426c-6a16-4324-92fd-7fbdd43450c7</t>
  </si>
  <si>
    <t>100827G01</t>
  </si>
  <si>
    <t>Witte Singel 1</t>
  </si>
  <si>
    <t>2311BG</t>
  </si>
  <si>
    <t>Leiden</t>
  </si>
  <si>
    <t>Ledn 05-01</t>
  </si>
  <si>
    <t>Hydraulisch/personen</t>
  </si>
  <si>
    <t>Hydraulische lift Schindler, brandweerlift, installatienummer 40330132, bouwjaar 1998, 4 stopplaatsen, hefvermogen 630 kg / 8 personen, snelheid 0,63 m/s, SX Schindler besturing, GMV softstarter, Schindler pompmotor, staalkabels 3x8 mm, Schindler RF1 vang, GMV cilinder, laatste keuring 28-02-2017 in orde, onderhoud in orde</t>
  </si>
  <si>
    <t>6cfc0881-e4d5-49b0-aefa-98a4c9a61c70</t>
  </si>
  <si>
    <t>Ledn 05-02</t>
  </si>
  <si>
    <t>Lodige invalideheffer, installatienummer 11278105, 2 stopplaatsen, hefvermogen 500 kg, snelheid 0,15 m/s</t>
  </si>
  <si>
    <t>636bafc6-c7bb-4c6b-8797-6e93fecab9e0</t>
  </si>
  <si>
    <t>100736G01</t>
  </si>
  <si>
    <t>Rapenburg 19</t>
  </si>
  <si>
    <t>2311GE</t>
  </si>
  <si>
    <t>Ledn 48-01</t>
  </si>
  <si>
    <t>Greenstar/630 kg</t>
  </si>
  <si>
    <t>Fabr. Kone B.V., Tractie MKL Personenlift. Bouwjaar: 2004; 6 stopplaatsen, 6 schachttoegangen, 2 kooitoegang; hefvermogen 630kg, snelheid 1m/sKI: Aboma, AK15424, Fabrieksnr 10334447, Lift</t>
  </si>
  <si>
    <t>7d74e733-1332-47d9-8192-2822870d131d</t>
  </si>
  <si>
    <t>100971G01</t>
  </si>
  <si>
    <t>Dokter Van der Stamstraat 1</t>
  </si>
  <si>
    <t>2265BC</t>
  </si>
  <si>
    <t>Leidschendam</t>
  </si>
  <si>
    <t>Lsd 02-01</t>
  </si>
  <si>
    <t>Brandweerlift</t>
  </si>
  <si>
    <t>Fabr. Schindler, Tractie Personenlift. Bouwjaar: 1992; 8 stopplaatsen, 8 schachttoegangen, 1 kooitoegang; hefvermogen 1000 kg, snelheid 1,6 m/s, CBI: Aboma, AK28301, Fabrieksnr 12886, BrandweerLift A 3groepOmbouw 2018, besturing (LCE) , regeling (V3F10CL) , tableaus , Sb , Buffers.vervangen cabinedeur (KONE ReNova 600)  en revisie schachtdeuren</t>
  </si>
  <si>
    <t>79ec3764-5aa6-4dc0-8151-57144203a553</t>
  </si>
  <si>
    <t>Lsd 02-02</t>
  </si>
  <si>
    <t>Fabr. Schindler, Tractie Personenlift. Bouwjaar: 1992; 8 stopplaatsen, 8 schachttoegangen, 1 kooitoegang; hefvermogen 1000 kg, snelheid 1,6 m/s, CBI: Aboma, AK28302, Fabrieksnr 12887, Lift B 3groepOmbouw 2018,besturing (LCE) ,regeling (V3F10CL), tableaus, Sb, buffersvervangen cabinedeur (KONE ReNova 600)  en revisie schachtdeuren</t>
  </si>
  <si>
    <t>a81cc90c-52f0-4f63-bca4-10cebc3b88f9</t>
  </si>
  <si>
    <t>Lsd 02-03</t>
  </si>
  <si>
    <t>Fabr. Schindler, Tractie Personenlift. Bouwjaar: 1992; 8 stopplaatsen, 8 schachttoegangen, 1 kooitoegang; hefvermogen 1000 kg, snelheid 1,6 m/s, CBI: Aboma, AK28303, Fabrieksnr 12888, Lift C 3groepOmbouw 2018, Besturing (LCE), regeling (V3F10CL), tableaus, Sb , buffersvervangen cabiedeur (KONE ReNova 600)  en revisie schachtdeuren</t>
  </si>
  <si>
    <t>dae3b607-e8c6-4d02-b754-f3fe94c2b1b8</t>
  </si>
  <si>
    <t>Lsd 02-04</t>
  </si>
  <si>
    <t>pers.goederen lift</t>
  </si>
  <si>
    <t>Fabr. Schindler, Tractie Personenlift. Bouwjaar: 1992; 8 stopplaatsen, 8 schachttoegangen, 1 kooitoegang; hefvermogen 1600 kg, snelheid 1,0 m/s, CBI: Aboma, AK28304, Fabrieksnr 12889, Lift C 3groepOmbouw besturing 2017 besturing (LCE),regeling (V3F10CL),tableaus,buffers ,Sb &amp; vervangen cabine deur (KONE ReNova 600)   en revisie schachtdeuren</t>
  </si>
  <si>
    <t>a77a8506-9322-43f5-81c3-87e917fb85f9</t>
  </si>
  <si>
    <t>Lsd 02-08</t>
  </si>
  <si>
    <t>expeditie</t>
  </si>
  <si>
    <t>Fabr. Lodige, Hydraulische Hefplateau. Bouwjaar: 1993; 2 stopplaatsen, 2 schachttoegangen, ; hefvermogen 2000 kg, snelheid 0,12 m/s, CBI: Aboma, AK 15626, Fabrieksnr 705 -11055 12890, Hydraulisch Hefplateau Expeditie</t>
  </si>
  <si>
    <t>d543228e-bbea-4206-bfb3-8d0ac7ac56c8</t>
  </si>
  <si>
    <t>Lsd 02-09</t>
  </si>
  <si>
    <t>Hydr. Hefplateau</t>
  </si>
  <si>
    <t>garage</t>
  </si>
  <si>
    <t xml:space="preserve">Fabr. Lodige, Hydraulische Hefplateau. Bouwjaar: 2001; 2 stopplaatsen, 2 schachttoegangen, 2 kooitoegang; hefvermogen 500 kg, snelheid 0,07 m/s, CBI: Aboma, AK 15623, Fabrieksnr 751 - 0119, Hefplateau </t>
  </si>
  <si>
    <t>96ffc904-7b87-470e-a727-daa9e0027ae3</t>
  </si>
  <si>
    <t>Lsd 02-10</t>
  </si>
  <si>
    <t>kamer 071</t>
  </si>
  <si>
    <t xml:space="preserve">Fabr. Lodige, Hydraulische Hefplateau. Bouwjaar: 2001; 2 stopplaatsen, 2 schachttoegangen, 2 kooitoegang; hefvermogen 500 kg, snelheid 0,07 m/s, CBI: Aboma, AK 15624, Fabrieksnr 751 - 0166, Hefplateau </t>
  </si>
  <si>
    <t>9c8b5df3-98a9-4f49-b6dd-f1922824e681</t>
  </si>
  <si>
    <t>100772G01</t>
  </si>
  <si>
    <t>Europaweg 4</t>
  </si>
  <si>
    <t>2711AH</t>
  </si>
  <si>
    <t>Zoetermeer</t>
  </si>
  <si>
    <t>Ztm 03-001</t>
  </si>
  <si>
    <t>KON</t>
  </si>
  <si>
    <t>personen</t>
  </si>
  <si>
    <t>KONE nr 10059404, AK1536, linker lift van duplex, bouwjaar 1983 en ombouw 2003, 4 stopplaatsen, hefvermogen 900 kg, snelheid 0,8 m/s, LCE375 besturing, Yawakawa regelaar, onderhoud 6 beurten per jaar, laatste keuring is gedaan op 15-01-2018</t>
  </si>
  <si>
    <t>b85d4977-7d93-4acb-b0a7-8e17ddde8435</t>
  </si>
  <si>
    <t>Ztm 03-002</t>
  </si>
  <si>
    <t>KONE nr 10059405, AK1537, rechter lift van duplex (brandweerlift), bouwjaar 1983 en ombouw 2003, 4 stopplaatsen, hefvermogen 900 kg, snelheid 0,8 m/s, LCE375 besturing, Yawakawa regelaar, onderhoud 6 beurten per jaar, laatste keuring is gedaan op 15-01-2018</t>
  </si>
  <si>
    <t>08cee1eb-f1a7-4b21-9664-87a4cbebe857</t>
  </si>
  <si>
    <t>Ztm 03-003</t>
  </si>
  <si>
    <t>KONE nr 10059406, AK15450, linker lift van duplex, 5 stopplaatsen, hefvermogen 900 kg, snelheid 0,8 m/s, Starlift 6 machine, SB in 2012 vv, laatste keuring 15-01-2018</t>
  </si>
  <si>
    <t>e0bc0572-b4c0-47e1-95d4-27b934880bee</t>
  </si>
  <si>
    <t>Ztm 03-004</t>
  </si>
  <si>
    <t>personen B</t>
  </si>
  <si>
    <t>KONE nr 10059407, AK15451, rechter lift van duplex, 5 stopplaatsen, hefvermogen 1050 kg, snelheid 0,8 m/s, Starlift 6 machine, laatste keuring 15-01-2018</t>
  </si>
  <si>
    <t>5c699cf6-9acc-476c-adcc-c8c453efcc27</t>
  </si>
  <si>
    <t>100772G03</t>
  </si>
  <si>
    <t>Europaweg 2</t>
  </si>
  <si>
    <t>Ztm 03-006</t>
  </si>
  <si>
    <t>Gebouw C1 lift links, Kone starlift, installatienummer 10059408, bouwjaar 1983 ombouw 2003, 4 stopplaatsen, hefvermogen 900 kg / 12 personen, snelheid 0,8 m/s, Ziehl Abegg 9 KW machine, Gustav Wolf PAWO F7 staalkabels, Acla Autan 5 buffers, SB Bode Type 7, LCE besturing, regelaar V3F10 CL, Starlift deuren, rol/glijvang Univang, SPL Elseco, onderhoud in orde, laatste keuring 22-11-2016, in 2003 besturing vv, SB vv, machine revisie, deurrevisie, tableaus vv, in 2006 deurprint vv en staalkabels vv</t>
  </si>
  <si>
    <t>f2155bad-b06e-4417-af10-ccf98170330b</t>
  </si>
  <si>
    <t>Ztm 03-007</t>
  </si>
  <si>
    <t>Gebouw C2 lift rechts, Kone starlift, installatienummer 10059409, bouwjaar 1983 ombouw 2003, 4 stopplaatsen, hefvermogen 900 kg / 12 personen, snelheid 0,8 m/s, Ziehl Abegg 9 KW machine, Gustav Wolf PAWO F7 staalkabels, Acla Autan 5 buffers, SB Bode Type 7, LCE besturing, regelaar V3F10 CL, Starlift deuren, rol/glijvang Univang, SPL Elseco, onderhoud in orde, laatste keuring 22-11-2016, in 2003 besturing vv, SB vv, machine revisie, deurrevisie, tableaus vv, in 2005 tacho vv, in 2006 en 2008 deurprint vv, in 2009 8x looprollen vv, in 2009 staalkabels vv</t>
  </si>
  <si>
    <t>236a76d8-7649-48e8-ad74-d730c327f639</t>
  </si>
  <si>
    <t>Ztm 03-008</t>
  </si>
  <si>
    <t>Gebouw F1 links, Kone starlift, installatienummer 10059414, bouwjaar 1983 ombouw 2003, 6 stopplaatsen, hefvermogen 900 kg / 12 personen, snelheid 0,8 m/s, Ziehl Abegg 9 KW machine, Gustav Wolf PAWO F7 staalkabels, Acla Autan 5 buffers, SB Bode Type 7, LCE besturing, regelaar V3F10 CL, Starlift deuren, rol/glijvang Univang, SPL Elseco, onderhoud in orde, laatste keuring 06-10-2017 opmerking SB kabel vv, 2005 deurprint vv, 2006 alarmprint vv, 2009 12 x looprollen vv, 2010 4 leidsloffen TG vv, 2011 deurprint vv, 2015 deurprint vv</t>
  </si>
  <si>
    <t>e27b5c19-c5b7-4a53-a52a-ba7ac6359583</t>
  </si>
  <si>
    <t>Ztm 03-009</t>
  </si>
  <si>
    <t>Gebouw F2 rechts, Kone starlift, installatienummer 10059415, brandweerlift, bouwjaar 1983 ombouw 2003, 6 stopplaatsen, hefvermogen 1050 kg / 14 personen, snelheid 0,8 m/s, Ziehl Abegg 9 KW machine, Gustav Wolf PAWO F7 staalkabels, Acla Autan 5 buffers, SB Bode Type 7, LCE besturing, regelaar V3F10 CL, Starlift deuren, rol/glijvang Univang, SPL Elseco, onderhoud in orde, laatste keuring 26-10-2017, 2005 LCE Print vv, 2005 sensorlijst geplaatst, 2006 deurprint vv, 2009 8x kooirollen vv, 2012 deurprint vv, 2016 deurbox compleet vv, 2017 univangplaten en rol vv</t>
  </si>
  <si>
    <t>a97efaaa-6e47-40fe-a980-8ce1ad625f87</t>
  </si>
  <si>
    <t>Ztm 03-010</t>
  </si>
  <si>
    <t xml:space="preserve">Mitsubischi </t>
  </si>
  <si>
    <t xml:space="preserve">Mitsubishi lift, installatienummer 42011970, bouwjaar 2004, 3 stopplaatsen, hefvermogen 825 kg / 11 personen, snelheid 1 m/s, PMF 011S-E aandrijfmachine 6,1 KW, VFGL regelaar, SB DG272, L2N-CO deuren, IWRC draagkabels, BSI-LB buffers, SPL KRM GSM, onderhoud in orde, laatste keuring 20-10-2015 loopt dus buiten keuring, 2016 SPL vv, 2017 rubbers van de buffers vv </t>
  </si>
  <si>
    <t>6ea811b5-7098-443a-91f4-b6cfc2bc0931</t>
  </si>
  <si>
    <t>Ztm 03-011</t>
  </si>
  <si>
    <t>KONE nr 10059412, AK15417, linker lift duplex, 6 stopplaatsen, hefvermogen 900 kg, snelheid 0,8 m/s, laatste keuring 15-01-2018</t>
  </si>
  <si>
    <t>1d1ec933-9a50-48f4-9635-f0f949479df1</t>
  </si>
  <si>
    <t>Ztm 03-012</t>
  </si>
  <si>
    <t>KONE nr 10059413, AK15440, rechter lift duplex (brandweerlift), 6 stopplaatsen, hefvermogen 1050 kg, snelheid 0,8 m/s, laatste keuring 15-01-2018</t>
  </si>
  <si>
    <t>a009f5d7-6aec-42c0-b80a-63cd86094a51</t>
  </si>
  <si>
    <t>Ztm 03-013</t>
  </si>
  <si>
    <t>KONE nr 10059424, AK15318, goederenlift, 3 stopplaatsen, hefvermogen 3500 kg, snelheid 0,28 m/s, MK in garage D/E, ICE besturing, RST softstarter, Algi-Hydronic 300, laatste keuring 17-01-2018</t>
  </si>
  <si>
    <t>d191d10e-11e5-4761-8ed8-002746ddc3ac</t>
  </si>
  <si>
    <t>Ztm 03-014</t>
  </si>
  <si>
    <t>KONE nr 10059417, AK15426, rechter lift van duplex, 7 stopplaatsen, hefvermogen 1050 kg, snelheid 0,8 m/s, opmerking; olie dop weg</t>
  </si>
  <si>
    <t>f5985067-a02b-4053-a3e5-493a208f3256</t>
  </si>
  <si>
    <t>Ztm 03-015</t>
  </si>
  <si>
    <t>KONE nr 10059418, AK15420, rechter lift (brandweerlift), 6 stopplaatsen, hefvermogen 900 kg, snelheid 0,8 m/s, laatste keuring 16-01-2018</t>
  </si>
  <si>
    <t>cd847647-57c9-4014-9493-78934388a7b6</t>
  </si>
  <si>
    <t>Ztm 03-018</t>
  </si>
  <si>
    <t>KONE nr 10059421, AK15423, linker lift, 7 stopplaatsen, hefvermogen 900 kg, 0,8 m/s, staalkabels 2015 vv</t>
  </si>
  <si>
    <t>8e5a43ce-a7b0-4066-a096-0f423bdf915d</t>
  </si>
  <si>
    <t>Ztm 03-019</t>
  </si>
  <si>
    <t>Personen</t>
  </si>
  <si>
    <t>KONE nr 10059416, AK15425, linker lift van duplex, 7 stopplaatsen, hefvermogen 1050 kg, snelheid 0,8 m/s</t>
  </si>
  <si>
    <t>d2bf5f0f-9a49-4d4a-836a-8f5009f74f0b</t>
  </si>
  <si>
    <t>Ztm 03-020</t>
  </si>
  <si>
    <t>KONE nr 10059421, AK15421, linker lift van duplex, 5 stopplaatsen, hefvermogen 900 kg, snelheid 0,8 m/s</t>
  </si>
  <si>
    <t>9742d89f-8015-4b0a-886b-54d0f06362ae</t>
  </si>
  <si>
    <t>Ztm 03-021</t>
  </si>
  <si>
    <t>KONE nr 10059421, AK15421, rechter lift van duplex (brandweerlift), 5 stopplaatsen, hefvermogen 900 kg, snelheid 0,8 m/s</t>
  </si>
  <si>
    <t>01743301-0d03-4612-8273-0a2455c53a2e</t>
  </si>
  <si>
    <t>Ztm 03-022</t>
  </si>
  <si>
    <t>goederen</t>
  </si>
  <si>
    <t>KONE nr 10059423, AK15216, goederenlift, 2 stopplaatsen, hefvermogen 630 kg, snelheid 0,8 m/s</t>
  </si>
  <si>
    <t>e7efef50-923f-4d47-9f7c-bd237f92914c</t>
  </si>
  <si>
    <t>Ztm 03-023</t>
  </si>
  <si>
    <t>KONE nr 10059419, AK15432, rechter lift van duplex, 6 stopplaatsen, hefvermogen 1050 kg, snelheid 0,8 m/s, laatste keuring 16-01-2018</t>
  </si>
  <si>
    <t>7e4e2364-1928-4478-b10c-a77ec3b9ca1a</t>
  </si>
  <si>
    <t>Ztm 03-024</t>
  </si>
  <si>
    <t>KONE nr 10059419, AK15432, rechter lift van duplex (brandweerlift), 6 stopplaatsen, hefvermogen 1050 kg, snelheid 0,8 m/s, laatste keuring 16-01-2018</t>
  </si>
  <si>
    <t>a4f7c0f6-40ed-4d4a-a2b4-6fce4ac73105</t>
  </si>
  <si>
    <t>Ztm 03-107</t>
  </si>
  <si>
    <t>Lödige Benelux BV</t>
  </si>
  <si>
    <t>hefplateau met zijge</t>
  </si>
  <si>
    <t>KONE nr 10978736, hoofdingang buiten, Lodige, bouwjaar 2007, 2 stopplaatsen, hefvermogen 500 kg, snelheid 0,06 m/s, MK in fietsenkelder aan de muur</t>
  </si>
  <si>
    <t>73cf7a08-3dbb-448a-b6be-75f69566c958</t>
  </si>
  <si>
    <t>Ztm 03-108</t>
  </si>
  <si>
    <t>schaarhefplateau hyd</t>
  </si>
  <si>
    <t>KONE nr 10978738, AK18584, invalideplateau hoofdingang binnen, bouwjaar 2007, Lodige, 2 stopplaatsen, hefvermogen 500 kg, snelheid 0,06 m/s, MK in fietsenkleder deur GO-K2 achterin rechts</t>
  </si>
  <si>
    <t>d37da1d7-b963-4fb2-b376-27a60067d38e</t>
  </si>
  <si>
    <t>Ztm 03-111</t>
  </si>
  <si>
    <t>LTF Liften BV</t>
  </si>
  <si>
    <t>J 0-2 Gang</t>
  </si>
  <si>
    <t>KONE nr 10992329, AK18586, gang J02/J045, Ergolift, 2 stopplaatsen, hefvermogen 1000 kg</t>
  </si>
  <si>
    <t>0efcb072-6c4c-4887-906f-c42dc3dc6879</t>
  </si>
  <si>
    <t>Ztm 03-112</t>
  </si>
  <si>
    <t>D 102 Comp</t>
  </si>
  <si>
    <t>KONE nr 11246001, D102, 2 stopplaatsen, hefvermogen 500 kg, snelheid 0,12 m/s</t>
  </si>
  <si>
    <t>421887aa-cf15-4dd8-bf71-a7cb4f1a1c32</t>
  </si>
  <si>
    <t>Ztm 03-113</t>
  </si>
  <si>
    <t>D 148 Comp</t>
  </si>
  <si>
    <t>KONE nr 11246002, D148, 2 stopplaatsen, hefvermogen 500 kg, snelheid 0,12 m/s</t>
  </si>
  <si>
    <t>c847de14-a765-4286-988b-9e772ab2f83b</t>
  </si>
  <si>
    <t>Ztm 03-114</t>
  </si>
  <si>
    <t>KONE nr 11246003, E145, 2 stopplaatsen, hefvermogen 500 kg, snelheid 0,12 m/s</t>
  </si>
  <si>
    <t>d5ea6468-66fd-4746-918c-4dded0e7d0d7</t>
  </si>
  <si>
    <t>Ztm 03-115</t>
  </si>
  <si>
    <t>J 007 Comp</t>
  </si>
  <si>
    <t xml:space="preserve">KONE nr 11246004, J007, 2 stopplaatsen, hefvermogen 500 kg, snelheid 0,12 m/s </t>
  </si>
  <si>
    <t>1e4e5ccd-b2ba-4831-bbd8-e16b71fd8413</t>
  </si>
  <si>
    <t>Ztm 03-116</t>
  </si>
  <si>
    <t>E Expediti</t>
  </si>
  <si>
    <t>KONE nr 11246005, AK18579, heftafel LTF, 2 stopplaatsen, hefvermogen 4000 kg, snelheid 0,45 m/s, CRM motor, Bolzoni oliebak, laatste keuring 17-01-2018</t>
  </si>
  <si>
    <t>c73d1ddd-f649-4905-b840-09a2df79a040</t>
  </si>
  <si>
    <t>Ztm 03-117</t>
  </si>
  <si>
    <t>AB 005 Con</t>
  </si>
  <si>
    <t xml:space="preserve">KONE nr 11246006, AK18580, schaarheffer; hefplateau toren A containerruimte, LTF, 2 stopplaatsen, hefvermogen 1000 kg, snelheid 0,44 m/s, 2 beurten onderhoud </t>
  </si>
  <si>
    <t>8585a5fb-e778-496c-b099-a15852757454</t>
  </si>
  <si>
    <t>Ztm 03-118</t>
  </si>
  <si>
    <t>E 031 Cont</t>
  </si>
  <si>
    <t>KONE nr 112460072, containerruimte, LTF, 2 stopplaatsen, hefvermogen 1000 kg, snelheid 0,45 m/s</t>
  </si>
  <si>
    <t>b9b1974f-fb82-4277-b79a-7360dafb89a9</t>
  </si>
  <si>
    <t>101665G01</t>
  </si>
  <si>
    <t>Signaalrood 15</t>
  </si>
  <si>
    <t>2718SH</t>
  </si>
  <si>
    <t>Ztm 04-01</t>
  </si>
  <si>
    <t>Aesy Liften</t>
  </si>
  <si>
    <t>Personenlift A-5000</t>
  </si>
  <si>
    <t>99bd4297-31a2-42a5-ac94-4b875f74ac91</t>
  </si>
  <si>
    <t>Lsd 02-06</t>
  </si>
  <si>
    <t>54d54145-72d8-463e-bd2a-b9eddc712e8a</t>
  </si>
  <si>
    <t>Lsd 02-07</t>
  </si>
  <si>
    <t>09b0a3c7-1e25-4f7c-8d95-a81f7b58dc56</t>
  </si>
  <si>
    <t>100168G03</t>
  </si>
  <si>
    <t>Pompstationsweg 32</t>
  </si>
  <si>
    <t>2597JW</t>
  </si>
  <si>
    <t>'s-Gravenhage</t>
  </si>
  <si>
    <t>Gv 44-01</t>
  </si>
  <si>
    <t>Mohringer</t>
  </si>
  <si>
    <t>HL</t>
  </si>
  <si>
    <t>In: 011209; Ty: Hydraulisch/mk-beneden naast de schacht/ personen; Ln: 1600 kg/21 pers; Vn: 0,5 m/s; St: 3; Kt: 1; Hh: 8,45 m; Rs: softstarter??; Nn: Thyssen; As: Hydroware; Bs: Hydroelite 3G-1; Ds: co-tel / Sematic S6Z;/Sematic K6z Spl: intercom  ; Bz: glazen deuren en schacht</t>
  </si>
  <si>
    <t>ee34f53c-8252-4f38-b031-24708c9cef9e</t>
  </si>
  <si>
    <t>100168G04</t>
  </si>
  <si>
    <t>s-Gravenhage</t>
  </si>
  <si>
    <t>Gv 44-14</t>
  </si>
  <si>
    <t>Greenstar</t>
  </si>
  <si>
    <t>KEUKEN</t>
  </si>
  <si>
    <t>In: 10456631; Ty: tractie/mkl/ personen; Ln: 630 kg/8 pers; Vn: 1,00 m/s; St: 2; Kt: 1; Hh: 3,9 m; Rs: frequentieregeling Kone; Nn: Kone/Greenstar; As: gearless; Bs: LCE volledig verzamelend; Ds: ez / AMDL2; Spl: Elseco?? ; Bz: -</t>
  </si>
  <si>
    <t>3a6187c1-8d9b-4bf6-9fc3-38c20ef49a41</t>
  </si>
  <si>
    <t>100168G10</t>
  </si>
  <si>
    <t>Gv 44-04</t>
  </si>
  <si>
    <t>In: C 20922; Ty: hydraulisch/mk/ goederen; Ln: 2000 kg/-; Vn: 0,12 m/s; St: 2; Kt: 2; Hh: 4,20 m; Rs: -; Nn: Starlift; As: hydraulisch; Bs: buitenbesturing; Ds: co /draaideuren Schmersal; Spl: - ; Bz: glas in deuren</t>
  </si>
  <si>
    <t>64737ab3-4efc-4185-9a86-0888daf34b67</t>
  </si>
  <si>
    <t>100168G11</t>
  </si>
  <si>
    <t>Gv 44-08</t>
  </si>
  <si>
    <t>KON/LOD</t>
  </si>
  <si>
    <t>In: LHK 950908; Ty: hydraulisch/mk/ personen; Ln: 1000 kg/13 pers; Vn: 0,63 m/s; St: 4; Kt: 1; Hh: 9,60 m; Rs: softstarter; Nn: Lohdijk; As: hydraulisch / softstarter; Bs: VSB op- en neerwaarts verzamelend; Ds: ez / Selcom Hydra S3201; Spl: intercom ; Bz: -</t>
  </si>
  <si>
    <t>8489f503-5a3a-40f3-bfda-4426e823ca37</t>
  </si>
  <si>
    <t>Gv 44-09</t>
  </si>
  <si>
    <t>In: LHK 950909; Ty: hydraulisch/mk/ personen; Ln: 1000 kg/13 pers; Vn: 0,63 m/s; St: 4; Kt: 1; Hh: 9,60 m; Rs: softstarter; Nn: Lohdijk; As: hydraulisch / softstarter; Bs: VSB op- en neerwaarts verzamelend; Ds: ez / Selcom Hydra S3201; Spl: intercom ; Bz: -</t>
  </si>
  <si>
    <t>17b41e2d-299a-4a81-9866-9dcf2b23c5ba</t>
  </si>
  <si>
    <t>Gv 44-10</t>
  </si>
  <si>
    <t>KON/LOH</t>
  </si>
  <si>
    <t>In: LHK 950910; Ty: hydraulisch/mk/ personen; Ln: 1000 kg/13 pers; Vn: 0,63 m/s; St: 2; Kt: 1; Hh: 7,0 m; Rs: softstarter Kone; Nn: Lohdijk; As: hydraulisch / softstarter; Bs: LCE Resolve hydraulisch neerwaarts verzamelend; Ds: ez / Selcom Hydra S3201; Spl: intercom; Bz: renovatie 2017</t>
  </si>
  <si>
    <t>42d84e34-e030-4853-abe0-94ce092e03a2</t>
  </si>
  <si>
    <t>Gv 44-11</t>
  </si>
  <si>
    <t>per. goed</t>
  </si>
  <si>
    <t>In: LHK 950911; Ty: hydraulisch/mk/ personen; Ln: 2500 kg/33 pers; Vn: 0,63 m/s; St: 3; Kt: 1; Hh: 7,25 m; Rs: softstarter Kone; Nn: Lohdijk; As: hydraulisch / softstarter; Bs: LCE Resolve hydraulisch neerwaarts verzamelend; Ds: co / Selcom Hydra S3201; Spl: intercom ; Bz: renovatie 2017</t>
  </si>
  <si>
    <t>3396bc21-ebc8-44e3-ae89-c50ca15976e9</t>
  </si>
  <si>
    <t>Gv 44-13</t>
  </si>
  <si>
    <t>Buiten</t>
  </si>
  <si>
    <t>In: 598886; Ty: hydraulische schaarheftafel / goederen; Ln: 7000 kg/-; Vn: 0,15 m/s; St: 2; Kt: - Hh: 0,6 m; Rs-; Nn: Marco; As: hydraulisch met scharen; Bs: vasthoudbesturing; Ds: -; Spl: -; Bz: machinerichtlijn</t>
  </si>
  <si>
    <t>a15bb533-0e9f-4ae6-880f-eef8afaf83cb</t>
  </si>
  <si>
    <t>100168G12</t>
  </si>
  <si>
    <t>Gv 44-12</t>
  </si>
  <si>
    <t>In: LHK 950912; Ty: hydraulisch/mk/ personen; Ln: 630 kg/8 pers; Vn: 0,60 m/s; St: 3; Kt: 1; Hh: 6,40 m; Rs: softstarter Kone; Nn: Lohdijk; As: hydraulisch / softstarter; Bs: LCE Resolve hydraulisch neerwaarts verzamelend; Ds: ez / Selcom 3201 TY 12-900; Spl: intercom ; Bz: renovatie 2017</t>
  </si>
  <si>
    <t>dff1b344-396b-48a4-913f-ce437fab25d5</t>
  </si>
  <si>
    <t>100168G14</t>
  </si>
  <si>
    <t>Gv 44-06</t>
  </si>
  <si>
    <t>Tractie personen</t>
  </si>
  <si>
    <t>In: L33533; Ty: tractie/mk-boven/ personen; Ln: 1000 kg/13 pers; Vn: 0,63 m/s; St: 4; Kt: 1; Hh: 9 m; Rs: frequentieregeling Kone; Nn: Kone; As: wormkast / Starlift MR-17; Bs: 1 knops verzamelend Kone; Ds: ez / Sematic S2R / Sematic K2R; Spl: intercom; Bz: renovatie 2011 en 2017</t>
  </si>
  <si>
    <t>45723be5-dbd5-41be-8d70-e75e67486a29</t>
  </si>
  <si>
    <t>100966G01</t>
  </si>
  <si>
    <t>Prins Clauslaan 60</t>
  </si>
  <si>
    <t>2595AJ</t>
  </si>
  <si>
    <t>Gv 52-01</t>
  </si>
  <si>
    <t>d2031edb-35ff-418a-9c55-5ee75c7c9317</t>
  </si>
  <si>
    <t>Gv 52-02</t>
  </si>
  <si>
    <t>dae8be27-3c0d-428c-a654-93fcb5452638</t>
  </si>
  <si>
    <t>Gv 52-03</t>
  </si>
  <si>
    <t>OTIS</t>
  </si>
  <si>
    <t>inst. nr. E0708, Lift: 16 stopplaatsen hefsnelheid: 2.5 m/s, Constructies in schacht elektr, hefhoogte 60 m1, Aandrijving/Regeling WL, hefvermogen: 1200 kg Besturing elektronisch, 2 groeps, 1 kooitoegang, 2-vleugelig centraal openend, ophanging 2:1</t>
  </si>
  <si>
    <t>17ccff55-15cc-449d-b850-0f9edbaa061a</t>
  </si>
  <si>
    <t>Gv 52-04</t>
  </si>
  <si>
    <t>inst. nr. E0709, Lift: 16 stopplaatsen hefsnelheid: 2.5 m/s,Constructies in schacht elektr, hefhoogte 60 m1 Aandrijving/Regeling WL, hefvermogen: 1200 kg Besturing elektronisch, 2 groeps, 1 kooitoegang, 2-vleugelig centraal openend, ophanging 2:1</t>
  </si>
  <si>
    <t>8618ecab-8e30-4240-8a72-ddefc1e35c9e</t>
  </si>
  <si>
    <t>Gv 52-05</t>
  </si>
  <si>
    <t>Motive</t>
  </si>
  <si>
    <t xml:space="preserve">In: 13150; Ty: tractie/mrl/ personen; Ln: 1600 kg/21 pers; Vn: 1,00 m/s; St: 4; Kt: 2; Hh: 12,95 m; Rs: freq.ger.; Nn: Motive; As: gearless/Diana; Bs: 2-knops volledig verzamel; Ds: co / Dynatech; Spl: GSM/Elseco ; Bz: </t>
  </si>
  <si>
    <t>6ab3434d-7667-4881-ad86-c7f67f5a28db</t>
  </si>
  <si>
    <t>Gv 52-06</t>
  </si>
  <si>
    <t>inst. nr. E0711, Lift: 16 stopplaatsen, hefsnelheid: 2.5 m/s, Constructies in schacht. elektr, hefhoogte 60 m1, Aandrijving/Regeling WL, hefvermogen: 1200 kg, Besturing elektronisch, 2 groeps, 1 kooitoegang, 2-vleugelig centraal openend, ophanging 2:1</t>
  </si>
  <si>
    <t>9942f11d-b098-444b-b5ce-31aafaee249d</t>
  </si>
  <si>
    <t>Gv 52-07</t>
  </si>
  <si>
    <t>inst. nr. E0712, Lift: 16 stopplaatsen hefsnelheid: 2.5 m/s, Constructies in schacht elektr, hefhoogte 60 m1, Aandrijving/Regeling WL, hefvermogen: 1200 kg, Besturing elektronisch, 2 groeps, 1 kooitoegang, 2-vleugelig centraal openend, ophanging 2:1</t>
  </si>
  <si>
    <t>153266e9-883c-40e8-b7db-43dd4defb2bc</t>
  </si>
  <si>
    <t>Gv 52-08</t>
  </si>
  <si>
    <t>OTIS/BKG</t>
  </si>
  <si>
    <t>Y8184</t>
  </si>
  <si>
    <t>In: BKG 100.45; Ty: tractie/mk-boven/klein goederenlift / goederen; Ln: 100 kg/-; Vn: 0,45 m/s; St: 2; Kt: -; Hh: 3,85 m; Rs-; Nn: Otis; As: wormkast; Bs: haal- en zemdknoppen; Ds: BKS verticaal 2 delen; Spl: -;</t>
  </si>
  <si>
    <t>a9dc31e9-e375-4736-b4e8-e23036165603</t>
  </si>
  <si>
    <t>Gv 52-09</t>
  </si>
  <si>
    <t>Y8185</t>
  </si>
  <si>
    <t>keuken</t>
  </si>
  <si>
    <t xml:space="preserve">2 st. stopplaatsen, 100 kg hefvermonge, 0.3 m/sAK18988, inst. nr. Y8185, Equipmentnr.: 40268887 , hefhoogte 3,85 m, 2 schachttoegangen, ophanging 1:1,  tractie, besturing elektronisch, </t>
  </si>
  <si>
    <t>4bd5f003-8c9d-4109-9e1f-329f073b68b2</t>
  </si>
  <si>
    <t>Gv 52-10</t>
  </si>
  <si>
    <t>6a6b1660-35af-4dd9-9cfd-ceaa444ac4ce</t>
  </si>
  <si>
    <t>Gv 52-16</t>
  </si>
  <si>
    <t>OTIS/LOD</t>
  </si>
  <si>
    <t>In: 705/12163; Ty: hefplateau / goederen; Ln: 1000 kg; Vn: 0,05 m/s; St: 2; Kt: - Hh: 1,30 m; Rs-; Nn: Lödige L12-10-18-12-2,5; As: hydraulisch; Bs: -; Ds: -; Spl: -; Bz: -</t>
  </si>
  <si>
    <t>f5ed711b-3df0-4822-abfe-a75c39894a8a</t>
  </si>
  <si>
    <t>Gv 52-17</t>
  </si>
  <si>
    <t>In: 705/12164; Ty: hefplateau / goederen; Ln: 1000 kg; Vn: 0,05 m/s; St: 2; Kt: - Hh: 1,30 m; Rs-; Nn: Lödige L12-10-18-12-2,5; As: hydraulisch; Bs: -; Ds: -; Spl: -; Bz: -</t>
  </si>
  <si>
    <t>2e7d541d-65f2-4eac-a486-4769f600a4b1</t>
  </si>
  <si>
    <t>Gv 52-18</t>
  </si>
  <si>
    <t>Roltrappen en rolpaden</t>
  </si>
  <si>
    <t>m1</t>
  </si>
  <si>
    <t xml:space="preserve">In. E8677; Ty: roltrap; Ln: 80 kg trede; Tb: 600 mm Vn: 0,5 m/s; Oh: 4,025 m; Hh:35 graden; Bz: Modernisering KONE 2016  </t>
  </si>
  <si>
    <t>46fbfdc7-0712-4ab2-9b1d-87df6244639e</t>
  </si>
  <si>
    <t>Gv 52-19</t>
  </si>
  <si>
    <t xml:space="preserve">In. E8676; Ty: roltrap; Ln: 80 kg trede; Tb: 600 mm Vn: 0,5 m/s; Oh: 4,025 m; Hh:35 graden; Bz: Modernisering KONE 2016  </t>
  </si>
  <si>
    <t>b124d750-8fdd-4a78-aa40-11aabd022e7f</t>
  </si>
  <si>
    <t>100975G01</t>
  </si>
  <si>
    <t>Prins Clauslaan 20</t>
  </si>
  <si>
    <t>Gv 53-01</t>
  </si>
  <si>
    <t>Daldos</t>
  </si>
  <si>
    <t>MGT-100/microlift</t>
  </si>
  <si>
    <t>In: AK33187/DALDOSS-42386765 ; Ty: tractie /mk-boven/ goederen; Ln:   100 kg/Verboden voor personen; Vn:    ? m/s; St: 2; Kt: 1 ; Hh:  3,5 m; Rs: 1 snelheid; Nn: Daldoss Microlift; As: Wormkast Bs: Daldoss drukknop haalbesturing; Ds: Verticaal schuifluik ;  Spl: - ; Bz: -</t>
  </si>
  <si>
    <t>f5e83298-93d1-4360-a8a4-616103bf8399</t>
  </si>
  <si>
    <t>Gv 53-02</t>
  </si>
  <si>
    <t>e08481a6-46fc-4a62-b3c5-c577b3b1e6c7</t>
  </si>
  <si>
    <t>Gv 53-03</t>
  </si>
  <si>
    <t>P 2</t>
  </si>
  <si>
    <t>eadf85b9-a3ab-49cc-af0c-0d8fd1447b2e</t>
  </si>
  <si>
    <t>Gv 53-04</t>
  </si>
  <si>
    <t>7a6cc4fb-b619-475e-a9f2-08e9fae6cba7</t>
  </si>
  <si>
    <t>Gv 53-05</t>
  </si>
  <si>
    <t>4abaf49c-3d21-4d63-9235-d6a14fbb1f29</t>
  </si>
  <si>
    <t>Gv 53-06</t>
  </si>
  <si>
    <t>032c5e47-a86d-446e-8970-316f7a287cab</t>
  </si>
  <si>
    <t>Gv 53-07</t>
  </si>
  <si>
    <t>5616af60-bd14-4ffb-80a0-8227d2b2dd00</t>
  </si>
  <si>
    <t>Gv 53-08</t>
  </si>
  <si>
    <t>32721268-456b-4a50-8aef-ffd744ee8faa</t>
  </si>
  <si>
    <t>100977G01</t>
  </si>
  <si>
    <t>Prins Clauslaan 18</t>
  </si>
  <si>
    <t>Gv 51-01</t>
  </si>
  <si>
    <t>In: 61NE8350; Ty: tractie/mk boven/personen; Ln: 1000 kg/13 pers; Vn: 1,01 m/s; St: 6; Kt: 1; Hh: 21,58 m; Rs: freq.ger. OVF20; Nn: Otis; As: wormkast/13VTR; Bs: FCL volledig verzamelend; Ds: co / Techna  Spl: GSM Kone ; Bz: glazen schacht, brandweerlift</t>
  </si>
  <si>
    <t>f43ec91a-f259-4acb-8e6d-0646d55632c8</t>
  </si>
  <si>
    <t>Gv 51-02</t>
  </si>
  <si>
    <t>In: 61NE8351; Ty: tractie/mk boven/personen; Ln: 1000 kg/13 pers; Vn: 1,01 m/s; St: 6; Kt: 1; Hh: 21,58 m; Rs: freq.ger. OVF20; Nn: Otis; As: wormkast/13VTR; Bs: FCL volledig verzamelend; Ds: co / Techna  Spl: GSM Kone ; Bz: glazen schacht</t>
  </si>
  <si>
    <t>890f87ce-63fb-4d45-b0b7-e8d2d10050f4</t>
  </si>
  <si>
    <t>Gv 51-03</t>
  </si>
  <si>
    <t>In: 61NE8352; Ty: tractie/mk boven/personen; Ln: 1000 kg/13 pers; Vn: 1,01 m/s; St: 6; Kt: 1; Hh: 21,58 m; Rs: freq.ger. OVF20; Nn: Otis; As: wormkast/13VTR; Bs: FCL volledig verzamelend; Ds: co / Techna  Spl: GSM Kone ; Bz: glazen schacht, brandweerlift</t>
  </si>
  <si>
    <t>46155aaf-ffab-40db-8870-f03a16afdc96</t>
  </si>
  <si>
    <t>Gv 51-04</t>
  </si>
  <si>
    <t>In: 61NE8353; Ty: tractie/mk boven/personen; Ln: 1000 kg/13 pers; Vn: 1,01 m/s; St: 6; Kt: 1; Hh: 21,58 m; Rs: freq.ger. OVF20; Nn: Otis; As: wormkast/13VTR; Bs: FCL volledig verzamelend; Ds: co / Techna  Spl: GSM Kone ; Bz: glazen schacht</t>
  </si>
  <si>
    <t>27799df5-a33a-4ab4-837b-cf82ab17598d</t>
  </si>
  <si>
    <t>Gv 51-05</t>
  </si>
  <si>
    <t>LTF</t>
  </si>
  <si>
    <t>Hefplateau personen</t>
  </si>
  <si>
    <t>In: 751/0070; Ty: elektrisch-hydraulisch/mk onder/personen; Ln: 300 kg/2 pers; Vn: 0, 06 m/s; St: 6; Kt: -; Hh: 0,94; Rs: -; Nn: Lodige; As: motor/cilinder; Bs: dodemansbesturing; Ds: -  Spl: - ; Bz: machinerichtlijn</t>
  </si>
  <si>
    <t>c660f2d5-b8c1-4154-aa12-130013fc6da1</t>
  </si>
  <si>
    <t>Alph 03-04</t>
  </si>
  <si>
    <t>Kone Monospace  500</t>
  </si>
  <si>
    <t>Fabr. Schindler,Brandweerlift5 st. stopplaatsen, 1000 kg hefvermogen, 1 m/s, hefhoogte: 14.2 m    Hydr.Personen/goederenlift 13 personen, besturing 1 knops verzamel, groepsgrootte 1, enkelz telescoopschuifdeur.Nieuwbouw aug 2021 KoneBesturing:KCE /DCRegeling:KDL16SDeurtype:KES600/Frame/2RCabinevang:CSGB01Cabinebuffer: 2x PU125x 80DMachine: NMX 11Tractieschijf diameter:420mmSnelheidsbegrenzer:OL35Draagkabels: 6 x D8Stopplaatsen:5Cabine toegang:1Snelheid: 1 m/s</t>
  </si>
  <si>
    <t>9cec4c93-0a71-46b3-ad48-23e270fe77b8</t>
  </si>
  <si>
    <t>Alph 03-03</t>
  </si>
  <si>
    <t>Kone Monospace 500</t>
  </si>
  <si>
    <t>Fabr. Schindler,  Lift Middengebouw4 st. stopplaatsen, 1000 kg hefvermogen, 1 m/s, hefhoogte: 10.7 m   Personen/goederenlift 13 personen, besturing 1 knops verzamel, groepsgrootte 1, enkelz telescoopschuifdeurNieuwbouw aug 2021 KoneBesturing:KCE /DCRegeling:KDL16SDeurtype:KES600/Frame/2RCabinevang:CSGB01Cabinebuffer: 2x PU125x 80DMachine: NMX 11Tractieschijf diameter:420mmSnelheidsbegrenzer:OL35Draagkabels: 6 x D8Stopplaatsen:4Cabine toegang:1Snelheid: 1 m/s</t>
  </si>
  <si>
    <t>536b3466-39a7-4aac-b07f-8f5e6f54fca6</t>
  </si>
  <si>
    <t>Alph 03-02</t>
  </si>
  <si>
    <t xml:space="preserve">Kone </t>
  </si>
  <si>
    <t>Kone Monospace</t>
  </si>
  <si>
    <t>Fabr. Schindler, Hydraulische Personenlift. 2 stopplaatsen, 2 schachttoegangen, 1 kooitoegang; hefvermogen 630 kg, snelheid 0,63 m/s, Lift BezoekersNieuwbouw aug 2021 KoneBesturing:KCE /DCRegeling:KDL16SDeurtype:KES600/Frame/2RCabinevang:CSGB01Cabinebuffer: 2x PU125x 80DMachine: NMX 11Tractieschijf diameter:420mmSnelheidsbegrenzer:OL35Draagkabels: 6 x D8Stopplaatsen:2Cabine toegang:1Snelheid: 1 m/s</t>
  </si>
  <si>
    <t>bb5136f1-d340-44f5-a251-eb340924e821</t>
  </si>
  <si>
    <t>Alph 03-01</t>
  </si>
  <si>
    <t>Pers/goederen</t>
  </si>
  <si>
    <t>Fabr. Schindler, Hydraulische Personenlift. 3 stopplaatsen, 3 schachttoegangen, 1 kooitoegang; hefvermogen 630 kg, snelheid 0,63 m/s, Lift VoorgebouwNieuwbouwBouwjaar  aug. 2021Fabr.Kone monospace 500 DX -13 stopplaatsen,3 schachtoegangen,1 kooitoegangHefvermogen:1000kgSnelheid 1 m/s Frequentie regeling: KDL 16SMachine: NMX 11Besturing : KCEDeuren: AMDL2R-900-2Y3-11FFSB:OL35Buffers:PU125X80D</t>
  </si>
  <si>
    <t>a8eb5f07-3617-4ab7-9cf1-f9bccb3488f1</t>
  </si>
  <si>
    <t>Alph 03-05</t>
  </si>
  <si>
    <t>Fabr. Schindler, 5 st. stopplaatsen, 1000 kg hefvermogen, 1 m/s, hefhoogte: 14.2 m   inst.nr.  Personen/goederenlift 13 personen, besturing 1 knops verzamel, groepsgrootte 1, enkelz telescoopschuifdeur. BrandweerliftNieuwbouw aug 2021 KoneBesturing:KCE /DCRegeling:KDL16SDeurtype:KES600/Frame/2RCabinevang:CSGB01Cabinebuffer: 2x PU125x 80DMachine: NMX 11Tractieschijf diameter:420mmSnelheidsbegrenzer:OL35Draagkabels: 6 x D8Stopplaatsen:5Cabine toegang:1Snelheid: 1 m/s</t>
  </si>
  <si>
    <t>4a956dab-5bb6-4337-a6c6-305ca54316db</t>
  </si>
  <si>
    <t>100958G01</t>
  </si>
  <si>
    <t>Raamweg 47</t>
  </si>
  <si>
    <t>2596HN</t>
  </si>
  <si>
    <t>Gv 33-05</t>
  </si>
  <si>
    <t>Tractie lift monospace</t>
  </si>
  <si>
    <t>C0.19</t>
  </si>
  <si>
    <t>Lift bouwdeel C  4st stopplaatsen, 1000 kg; 13 personenhefvermogen, 0,7 m/s Hefhoogte 11mLift nr 43083016; één schachttoegang; 2-paneelsschuifdeurElektronische besturing</t>
  </si>
  <si>
    <t>811ae671-02f0-46de-ab26-802e50bba448</t>
  </si>
  <si>
    <t>Gv 33-06</t>
  </si>
  <si>
    <t>Cibes lift AB</t>
  </si>
  <si>
    <t>A-5000</t>
  </si>
  <si>
    <t>DIV</t>
  </si>
  <si>
    <t>Lift NR:NL175077 2st stopplaatsen, .500kg hefvermogen, 0,15m/s Hefhoogte 4m 1 schachttoegangElektronische besturingNL175076 2st stopplaatsen, .500kg hefvermogen, 0,15m/s Hefhoogte 4m 1 schachttoegangElektronische besturingNL175075 2st stopplaatsen, .500kg hefvermogen, 0,15m/s Hefhoogte 3m 2 schachttoegangenElektronische besturinglocaties:A0.67,B0.26,B0.31</t>
  </si>
  <si>
    <t>97197181-cdcb-4ef9-88d5-d6cbe01d86ed</t>
  </si>
  <si>
    <t>Gv 33-04</t>
  </si>
  <si>
    <t>Loka</t>
  </si>
  <si>
    <t>tractie lift</t>
  </si>
  <si>
    <t>A0.62</t>
  </si>
  <si>
    <t>5st stopplaatsen, 900 kg hefvermogen; 12 personen instalatie nr 6810,sneheid  0,63 m/s Hefhoogte 15mLift is gemodeniseerd in 2018; twee schachttoegangen; type deur: Sematic K2ZElektronische besturing</t>
  </si>
  <si>
    <t>ca69c3d6-0c17-4b4f-b874-d83b8229c3bf</t>
  </si>
  <si>
    <t>Gv 33-07</t>
  </si>
  <si>
    <t>4 st. stopplaatsen, 630 kg hefvermogen, 0.6 m/sNIVL nr 2596-009-02, inst. nr. 11641 Constructies in schacht hydr., hoogte 10 m1 Aandrijving/Regeling 1 schachttoegang; 2 schuifdeuren; hydraul., Besturing elektronisch</t>
  </si>
  <si>
    <t>722960ef-8d1d-4675-9831-1510ffd01184</t>
  </si>
  <si>
    <t>Gv 33-03</t>
  </si>
  <si>
    <t>Goederenlift AKN E 40 DG 2</t>
  </si>
  <si>
    <t>Restaurant</t>
  </si>
  <si>
    <t>Goederen lift t.b.v. restaurant. 2 st. stopplaatsen, 250 kg hefvermogen, Hefhoogte 5m; snelheid 0.4 m/s; 2 schacht toegangenscharnierdeuren 1 per toegangNIVL nr 2596-009-03, inst. nr. 11642</t>
  </si>
  <si>
    <t>Staat van verrekenprijzen uurtarieven</t>
  </si>
  <si>
    <t>Verrekenprijzen (Prijspeil 1-5-2023)</t>
  </si>
  <si>
    <t>Totaal Waarde Staat van verrekenprijzen uurtarieven:</t>
  </si>
  <si>
    <t>Waarde Staat van verrekenprijzen uurtarieven</t>
  </si>
  <si>
    <r>
      <t xml:space="preserve">Voor alle werkzaamheden, leveringen en diensten die overeenkomstig  de Overeenkomst Instandhouding transporttechnische installaties van het Rijksvastgoedbedrijf voor verrekening in aanmerking komen, gelden de bovenstaande </t>
    </r>
    <r>
      <rPr>
        <u/>
        <sz val="9"/>
        <color theme="1"/>
        <rFont val="Verdana"/>
        <family val="2"/>
      </rPr>
      <t>vaste</t>
    </r>
    <r>
      <rPr>
        <sz val="11"/>
        <color theme="1"/>
        <rFont val="Calibri"/>
        <family val="2"/>
        <scheme val="minor"/>
      </rPr>
      <t xml:space="preserve"> tarieven (exclusief BTW)</t>
    </r>
    <r>
      <rPr>
        <sz val="11"/>
        <color theme="1"/>
        <rFont val="Calibri"/>
        <family val="2"/>
        <scheme val="minor"/>
      </rPr>
      <t xml:space="preserve">. </t>
    </r>
  </si>
  <si>
    <r>
      <t>Voor alle werkzaamheden, leveringen en diensten in de Transitiefase, zoals omschreven in bijlage 4 van de Overeenkomst Instandhouding transporttechnische installaties van het Rijksvastgoedbedrijf, geldt het bovenstaande tarief (exclusief BTW)</t>
    </r>
    <r>
      <rPr>
        <sz val="11"/>
        <color theme="1"/>
        <rFont val="Calibri"/>
        <family val="2"/>
        <scheme val="minor"/>
      </rPr>
      <t xml:space="preserve">. </t>
    </r>
  </si>
  <si>
    <t>Waarde 
Prijspeil 1-5-2023</t>
  </si>
  <si>
    <t>Vergoeding per jaar</t>
  </si>
  <si>
    <t xml:space="preserve">U dient uitsluitend de groene velden in de tabbladen 2 tot en met 4  in te vullen. </t>
  </si>
  <si>
    <t>Monteur en expert/specialistisch monteur Transport techniek</t>
  </si>
  <si>
    <t>Acces</t>
  </si>
  <si>
    <t>MIVA lift</t>
  </si>
  <si>
    <t>Gedetineerde lift, Acces MIVA lift, 3 stopplaatsen 630 kg hefvermogen, nominale snelheid 0.15m/s</t>
  </si>
  <si>
    <t>Bezoekerslift, Acces MIVA lift, 3 stopplaatsen 400 kg hefvermogen, nominale snelheid 0.15m/s</t>
  </si>
  <si>
    <t>61NE0706/61SE706 ty tractie/mk-boven/personen : Ln : 600 kg/8 pers; Vn: 1,20 m/s; St: 4 Kt: 1 Hh 23,50 m; Rs: poolomsch; Nn: OTIS; As: OTIS; Bs: DCL neerwaarts verzamel simplex; Ds: co/OTIS; Spl: GSM/Elseco; renovatie 1996</t>
  </si>
  <si>
    <t>In: 1465826; Bouwjr: 71Mod98/2020Tn: 
61NE0706/61SE706 ty tractie/mk-boven/personen : Ln : 600 kg/8 pers; Vn: 1,20 m/s; St: 4 Kt: 1 Hh 23,50 m; Rs: poolomsch; Nn: OTIS; As: OTIS; Bs: DCL neerwaarts verzamel simplex; Ds: co/OTIS; Spl: GSM/Elseco; renovatie 2020 AT40M: Spl: GSM/EDNL</t>
  </si>
  <si>
    <t>61NE0706/61SE715 ty tractie/mk-boven/personen : Ln : 1500 kg/20 pers; Vn: 2,50 m/s; St: 5 Kt: 1 Hh 15,05 m; Rs: -; Nn: OTIS; As: wormkast/OTIS; Bs: MC220 volledig: verzamel duplex; Ds: co/OTIS; Spl: GSM/Elseco; renovatie 1996</t>
  </si>
  <si>
    <t>Roltrap</t>
  </si>
  <si>
    <t xml:space="preserve">In:1714045(E7652)   :Ty: tractie/personen/goederen/mk bovenlift ;Ln:1000 kg/13 pers; Vn: 2,5 m/s; St: 17; Kt:1; Hh: 56,77 m; Rs: /freq.ger;MSVF; As; Tractie : Bs;Otis 6 Group GV53-02-03-05-06-07:DS Otis 9692:Spl:GSM/EDNL	</t>
  </si>
  <si>
    <t xml:space="preserve">In:1714044 (E7651)  :Ty: tractie/personen/goederen/mk bovenlift ;Ln:1000 kg/13 pers; Vn: 2,5 m/s; St: 17; Kt:1; Hh: 56,77 m; Rs: /freq.ger;MSVF; As; Tractie : Bs;Otis 6 Group GV53-02-04-05-06-07:DS Otis 9692:Spl:GSM/EDNL	</t>
  </si>
  <si>
    <t xml:space="preserve">In:1714042 ( E7650) :Ty: tractie/personen/goederen/mk bovenlift ;Ln:1000 kg/13 pers; Vn: 2,5 m/s; St: 17; Kt:1; Hh: 56,77 m; Rs: /freq.ger;MSVF; As; Tractie : Bs;Otis 6 Group GV53-03-04-05-06-07:DS Otis 9692:Spl:GSM/EDNL		</t>
  </si>
  <si>
    <t>In:1714046 (E7653)  :Ty: tractie/personen/goederen/mk bovenlift ;Ln:1000 kg/13 pers; Vn: 2,5 m/s; St: 17; Kt:1; Hh: 56,77 m; Rs: /freq.ger;MSVF; As; Tractie : Bs;Otis 6 Group GV53-02-04-03-06-07:DS Otis 9692:Spl:GSM/EDNL</t>
  </si>
  <si>
    <t xml:space="preserve">In:1714048 (E7654)  :Ty: tractie/personen/goederen/mk bovenlift ;Ln:1000 kg/13 pers; Vn: 2,5 m/s; St: 17; Kt:1; Hh: 56,77 m; Rs: /freq.ger;MSVF; As; Tractie : Bs;Otis 6 Group GV53-02-04-03-05-07:DS Otis 9692:Spl:GSM/EDNL	</t>
  </si>
  <si>
    <t>Personenenlift</t>
  </si>
  <si>
    <t>In:1714049 (E7655)  :Ty: tractie/personen/goederen/mk bovenlift ;Ln:1000 kg/13 pers; Vn: 2,5 m/s; St: 17; Kt:1; Hh: 56,77 m; Rs: /freq.ger;OTIS OVF30; As; Tractie : Bs;Otis 6 Group GV53-02-04-03-06-05:DS Otis 9692:Spl:GSM/EDNL</t>
  </si>
  <si>
    <t>In:1714050 (E7656)  :Ty: tractie/personen//mk beneden Naast lift ;Ln:1000 kg/13 pers; Vn: 0,63 m/s; St:3; Kt:1; Hh: 7 m; Rs: /freq.ger;LSVF; As; Tractie : Bs;Otis : GV53-08:SIMPLEX DS Otis 9692:Spl:GSM/EDNL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</si>
</sst>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€&quot;\ 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color rgb="FF00B050"/>
      <name val="Verdana"/>
      <family val="2"/>
    </font>
    <font>
      <sz val="9"/>
      <color rgb="FF00B050"/>
      <name val="Verdana"/>
      <family val="2"/>
    </font>
    <font>
      <u/>
      <sz val="9"/>
      <color theme="1"/>
      <name val="Verdana"/>
      <family val="2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Fill="1"/>
    <xf numFmtId="44" fontId="0" fillId="0" borderId="10" xfId="0" applyNumberFormat="1" applyBorder="1"/>
    <xf numFmtId="10" fontId="0" fillId="0" borderId="0" xfId="0" applyNumberFormat="1"/>
    <xf numFmtId="0" fontId="19" fillId="0" borderId="13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9" fillId="0" borderId="0" xfId="0" applyFont="1"/>
    <xf numFmtId="44" fontId="0" fillId="0" borderId="0" xfId="0" applyNumberFormat="1"/>
    <xf numFmtId="0" fontId="18" fillId="0" borderId="0" xfId="0" applyFont="1" applyAlignment="1">
      <alignment horizontal="left"/>
    </xf>
    <xf numFmtId="44" fontId="19" fillId="0" borderId="0" xfId="0" applyNumberFormat="1" applyFont="1"/>
    <xf numFmtId="0" fontId="19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1" fontId="0" fillId="0" borderId="10" xfId="0" applyNumberFormat="1" applyBorder="1" applyAlignment="1">
      <alignment horizontal="center"/>
    </xf>
    <xf numFmtId="44" fontId="0" fillId="0" borderId="20" xfId="0" applyNumberFormat="1" applyBorder="1"/>
    <xf numFmtId="44" fontId="0" fillId="0" borderId="19" xfId="0" applyNumberFormat="1" applyBorder="1"/>
    <xf numFmtId="0" fontId="0" fillId="0" borderId="12" xfId="0" applyBorder="1"/>
    <xf numFmtId="0" fontId="20" fillId="0" borderId="21" xfId="0" applyFont="1" applyBorder="1"/>
    <xf numFmtId="0" fontId="0" fillId="0" borderId="22" xfId="0" applyBorder="1"/>
    <xf numFmtId="44" fontId="0" fillId="0" borderId="22" xfId="0" applyNumberFormat="1" applyBorder="1"/>
    <xf numFmtId="0" fontId="0" fillId="0" borderId="23" xfId="0" applyBorder="1"/>
    <xf numFmtId="44" fontId="20" fillId="0" borderId="24" xfId="0" applyNumberFormat="1" applyFont="1" applyBorder="1"/>
    <xf numFmtId="0" fontId="20" fillId="0" borderId="0" xfId="0" applyFont="1" applyBorder="1"/>
    <xf numFmtId="0" fontId="0" fillId="0" borderId="0" xfId="0" applyBorder="1"/>
    <xf numFmtId="44" fontId="0" fillId="0" borderId="0" xfId="0" applyNumberFormat="1" applyBorder="1"/>
    <xf numFmtId="44" fontId="20" fillId="0" borderId="0" xfId="0" applyNumberFormat="1" applyFont="1" applyBorder="1"/>
    <xf numFmtId="0" fontId="19" fillId="0" borderId="0" xfId="0" applyFont="1" applyAlignment="1">
      <alignment vertical="center"/>
    </xf>
    <xf numFmtId="44" fontId="19" fillId="33" borderId="0" xfId="0" applyNumberFormat="1" applyFont="1" applyFill="1"/>
    <xf numFmtId="0" fontId="0" fillId="0" borderId="0" xfId="0" applyProtection="1"/>
    <xf numFmtId="0" fontId="19" fillId="0" borderId="28" xfId="0" applyFont="1" applyBorder="1" applyAlignment="1" applyProtection="1">
      <alignment vertical="top" wrapText="1"/>
    </xf>
    <xf numFmtId="0" fontId="19" fillId="0" borderId="29" xfId="0" applyFont="1" applyFill="1" applyBorder="1" applyAlignment="1" applyProtection="1">
      <alignment vertical="top" wrapText="1"/>
    </xf>
    <xf numFmtId="0" fontId="19" fillId="0" borderId="13" xfId="0" applyFont="1" applyFill="1" applyBorder="1" applyAlignment="1" applyProtection="1">
      <alignment vertical="top" wrapText="1"/>
    </xf>
    <xf numFmtId="0" fontId="19" fillId="0" borderId="16" xfId="0" applyFont="1" applyBorder="1" applyAlignment="1" applyProtection="1">
      <alignment vertical="top" wrapText="1"/>
    </xf>
    <xf numFmtId="1" fontId="19" fillId="0" borderId="15" xfId="0" applyNumberFormat="1" applyFont="1" applyBorder="1" applyAlignment="1" applyProtection="1">
      <alignment vertical="top" wrapText="1"/>
    </xf>
    <xf numFmtId="0" fontId="20" fillId="0" borderId="17" xfId="0" applyFont="1" applyBorder="1" applyAlignment="1" applyProtection="1">
      <alignment horizontal="left" vertical="top" wrapText="1"/>
    </xf>
    <xf numFmtId="0" fontId="0" fillId="0" borderId="28" xfId="0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center"/>
    </xf>
    <xf numFmtId="0" fontId="23" fillId="0" borderId="13" xfId="0" applyFont="1" applyBorder="1" applyAlignment="1" applyProtection="1">
      <alignment vertical="center"/>
    </xf>
    <xf numFmtId="1" fontId="23" fillId="0" borderId="13" xfId="0" applyNumberFormat="1" applyFont="1" applyBorder="1" applyAlignment="1" applyProtection="1">
      <alignment vertical="center"/>
    </xf>
    <xf numFmtId="0" fontId="19" fillId="0" borderId="17" xfId="0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center"/>
    </xf>
    <xf numFmtId="44" fontId="22" fillId="0" borderId="10" xfId="42" applyNumberFormat="1" applyFont="1" applyFill="1" applyBorder="1" applyAlignment="1" applyProtection="1">
      <alignment vertical="center"/>
    </xf>
    <xf numFmtId="164" fontId="0" fillId="0" borderId="31" xfId="0" applyNumberForma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4" fillId="0" borderId="34" xfId="0" applyFont="1" applyBorder="1" applyAlignment="1" applyProtection="1">
      <alignment vertical="center"/>
    </xf>
    <xf numFmtId="0" fontId="25" fillId="0" borderId="22" xfId="0" applyFont="1" applyBorder="1" applyAlignment="1" applyProtection="1">
      <alignment vertical="center"/>
    </xf>
    <xf numFmtId="0" fontId="24" fillId="0" borderId="22" xfId="0" applyFont="1" applyBorder="1" applyAlignment="1" applyProtection="1">
      <alignment vertical="center"/>
    </xf>
    <xf numFmtId="1" fontId="25" fillId="0" borderId="23" xfId="0" applyNumberFormat="1" applyFont="1" applyBorder="1" applyAlignment="1" applyProtection="1">
      <alignment vertical="center"/>
    </xf>
    <xf numFmtId="164" fontId="20" fillId="0" borderId="35" xfId="0" applyNumberFormat="1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" fontId="25" fillId="0" borderId="0" xfId="0" applyNumberFormat="1" applyFont="1" applyBorder="1" applyAlignment="1" applyProtection="1">
      <alignment vertical="center"/>
    </xf>
    <xf numFmtId="164" fontId="20" fillId="0" borderId="26" xfId="0" applyNumberFormat="1" applyFont="1" applyBorder="1" applyAlignment="1" applyProtection="1">
      <alignment vertical="center"/>
    </xf>
    <xf numFmtId="44" fontId="22" fillId="34" borderId="10" xfId="42" applyNumberFormat="1" applyFont="1" applyFill="1" applyBorder="1" applyAlignment="1" applyProtection="1">
      <alignment vertical="center"/>
      <protection locked="0"/>
    </xf>
    <xf numFmtId="0" fontId="0" fillId="33" borderId="27" xfId="0" applyFill="1" applyBorder="1" applyAlignment="1" applyProtection="1"/>
    <xf numFmtId="0" fontId="0" fillId="33" borderId="0" xfId="0" applyFill="1" applyProtection="1"/>
    <xf numFmtId="1" fontId="0" fillId="33" borderId="0" xfId="0" applyNumberFormat="1" applyFill="1" applyProtection="1"/>
    <xf numFmtId="2" fontId="0" fillId="0" borderId="10" xfId="0" applyNumberFormat="1" applyBorder="1" applyAlignment="1">
      <alignment horizontal="center"/>
    </xf>
    <xf numFmtId="0" fontId="18" fillId="33" borderId="0" xfId="0" applyFont="1" applyFill="1" applyAlignment="1">
      <alignment horizontal="left"/>
    </xf>
    <xf numFmtId="0" fontId="0" fillId="33" borderId="0" xfId="0" applyFill="1"/>
    <xf numFmtId="165" fontId="0" fillId="0" borderId="0" xfId="0" applyNumberFormat="1" applyFill="1"/>
    <xf numFmtId="0" fontId="27" fillId="0" borderId="0" xfId="0" applyFont="1" applyFill="1"/>
    <xf numFmtId="165" fontId="0" fillId="0" borderId="0" xfId="42" applyNumberFormat="1" applyFont="1" applyFill="1"/>
    <xf numFmtId="44" fontId="0" fillId="34" borderId="0" xfId="42" applyFont="1" applyFill="1"/>
    <xf numFmtId="0" fontId="22" fillId="0" borderId="10" xfId="0" applyFont="1" applyBorder="1" applyAlignment="1" applyProtection="1">
      <alignment vertical="center"/>
    </xf>
    <xf numFmtId="0" fontId="0" fillId="0" borderId="10" xfId="0" applyBorder="1"/>
    <xf numFmtId="0" fontId="27" fillId="0" borderId="0" xfId="0" applyFont="1" applyFill="1" applyAlignment="1">
      <alignment horizontal="right"/>
    </xf>
    <xf numFmtId="16" fontId="27" fillId="0" borderId="0" xfId="0" applyNumberFormat="1" applyFont="1" applyFill="1"/>
    <xf numFmtId="44" fontId="14" fillId="0" borderId="0" xfId="0" applyNumberFormat="1" applyFont="1" applyFill="1"/>
    <xf numFmtId="0" fontId="19" fillId="0" borderId="0" xfId="0" applyFont="1" applyAlignment="1">
      <alignment horizontal="left" wrapText="1"/>
    </xf>
    <xf numFmtId="0" fontId="0" fillId="34" borderId="37" xfId="0" applyFill="1" applyBorder="1" applyAlignment="1">
      <alignment horizontal="center" wrapText="1"/>
    </xf>
    <xf numFmtId="0" fontId="0" fillId="34" borderId="36" xfId="0" applyFill="1" applyBorder="1" applyAlignment="1">
      <alignment horizontal="center" wrapText="1"/>
    </xf>
    <xf numFmtId="0" fontId="0" fillId="34" borderId="38" xfId="0" applyFill="1" applyBorder="1" applyAlignment="1">
      <alignment horizontal="center" wrapText="1"/>
    </xf>
    <xf numFmtId="0" fontId="23" fillId="0" borderId="36" xfId="0" applyFont="1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top" wrapText="1"/>
    </xf>
    <xf numFmtId="0" fontId="21" fillId="0" borderId="36" xfId="0" applyFont="1" applyBorder="1" applyAlignment="1" applyProtection="1">
      <alignment horizontal="left" vertical="top" wrapText="1"/>
    </xf>
    <xf numFmtId="0" fontId="21" fillId="0" borderId="38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top" wrapText="1"/>
    </xf>
    <xf numFmtId="0" fontId="0" fillId="0" borderId="36" xfId="0" applyBorder="1" applyAlignment="1" applyProtection="1">
      <alignment horizontal="center" vertical="top" wrapText="1"/>
    </xf>
    <xf numFmtId="0" fontId="0" fillId="0" borderId="38" xfId="0" applyBorder="1" applyAlignment="1" applyProtection="1">
      <alignment horizontal="center" vertical="top" wrapText="1"/>
    </xf>
    <xf numFmtId="0" fontId="27" fillId="0" borderId="0" xfId="0" applyFont="1" applyFill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65" formatCode="&quot;€&quot;\ #,##0.00"/>
      <fill>
        <patternFill patternType="solid">
          <fgColor indexed="64"/>
          <bgColor theme="9" tint="0.79998168889431442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3" displayName="Tabel13" ref="A1:U101" totalsRowCount="1" headerRowDxfId="44" dataDxfId="43" totalsRowDxfId="42">
  <autoFilter ref="A1:U100" xr:uid="{00000000-0009-0000-0100-000001000000}"/>
  <tableColumns count="21">
    <tableColumn id="29" xr3:uid="{00000000-0010-0000-0000-00001D000000}" name="Element ID" dataDxfId="41" totalsRowDxfId="20"/>
    <tableColumn id="2" xr3:uid="{00000000-0010-0000-0000-000002000000}" name="Objectreferentie" dataDxfId="40" totalsRowDxfId="19"/>
    <tableColumn id="3" xr3:uid="{00000000-0010-0000-0000-000003000000}" name="Adres" dataDxfId="39" totalsRowDxfId="18"/>
    <tableColumn id="4" xr3:uid="{00000000-0010-0000-0000-000004000000}" name="Postcode" dataDxfId="38" totalsRowDxfId="17"/>
    <tableColumn id="5" xr3:uid="{00000000-0010-0000-0000-000005000000}" name="Plaats" dataDxfId="37" totalsRowDxfId="16"/>
    <tableColumn id="6" xr3:uid="{00000000-0010-0000-0000-000006000000}" name="BVO" dataDxfId="36" totalsRowDxfId="15"/>
    <tableColumn id="7" xr3:uid="{00000000-0010-0000-0000-000007000000}" name="Elementcode" dataDxfId="35" totalsRowDxfId="14"/>
    <tableColumn id="8" xr3:uid="{00000000-0010-0000-0000-000008000000}" name="Discipline" dataDxfId="34" totalsRowDxfId="13"/>
    <tableColumn id="9" xr3:uid="{00000000-0010-0000-0000-000009000000}" name="Volgnummer" dataDxfId="33" totalsRowDxfId="12"/>
    <tableColumn id="10" xr3:uid="{00000000-0010-0000-0000-00000A000000}" name="Element omschrijving" dataDxfId="32" totalsRowDxfId="11"/>
    <tableColumn id="11" xr3:uid="{00000000-0010-0000-0000-00000B000000}" name="Fabrikaat" dataDxfId="31" totalsRowDxfId="10"/>
    <tableColumn id="12" xr3:uid="{00000000-0010-0000-0000-00000C000000}" name="Type" dataDxfId="30" totalsRowDxfId="9"/>
    <tableColumn id="13" xr3:uid="{00000000-0010-0000-0000-00000D000000}" name="Omvang/capaciteit" dataDxfId="29" totalsRowDxfId="8"/>
    <tableColumn id="14" xr3:uid="{00000000-0010-0000-0000-00000E000000}" name="Dimensie" dataDxfId="28" totalsRowDxfId="7"/>
    <tableColumn id="15" xr3:uid="{00000000-0010-0000-0000-00000F000000}" name="Aantal/Hoeveelheid" dataDxfId="27" totalsRowDxfId="6"/>
    <tableColumn id="16" xr3:uid="{00000000-0010-0000-0000-000010000000}" name="Bouwjaar" dataDxfId="26" totalsRowDxfId="5"/>
    <tableColumn id="17" xr3:uid="{00000000-0010-0000-0000-000011000000}" name="Lokatie" dataDxfId="25" totalsRowDxfId="4"/>
    <tableColumn id="18" xr3:uid="{00000000-0010-0000-0000-000012000000}" name="Perceelcode" dataDxfId="24" totalsRowDxfId="3"/>
    <tableColumn id="19" xr3:uid="{00000000-0010-0000-0000-000013000000}" name="Toelichting" dataDxfId="23" totalsRowDxfId="2"/>
    <tableColumn id="20" xr3:uid="{00000000-0010-0000-0000-000014000000}" name="Contract periode" totalsRowLabel="Totaal prijs / jaar" dataDxfId="22" totalsRowDxfId="1"/>
    <tableColumn id="21" xr3:uid="{00000000-0010-0000-0000-000015000000}" name="Aanneemsom excl. BTW" totalsRowFunction="sum" dataDxfId="21" totalsRowDxfId="0" dataCellStyle="Valut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>
      <selection activeCell="C24" sqref="C24"/>
    </sheetView>
  </sheetViews>
  <sheetFormatPr defaultRowHeight="15" x14ac:dyDescent="0.25"/>
  <cols>
    <col min="1" max="1" width="15.42578125" customWidth="1"/>
    <col min="2" max="2" width="40.140625" customWidth="1"/>
    <col min="3" max="3" width="20.85546875" customWidth="1"/>
    <col min="4" max="4" width="32.85546875" bestFit="1" customWidth="1"/>
    <col min="5" max="6" width="30.7109375" customWidth="1"/>
    <col min="7" max="7" width="26.85546875" customWidth="1"/>
    <col min="8" max="8" width="18.28515625" customWidth="1"/>
    <col min="9" max="9" width="13.28515625" customWidth="1"/>
  </cols>
  <sheetData>
    <row r="1" spans="1:6" x14ac:dyDescent="0.25">
      <c r="A1" s="6" t="s">
        <v>1</v>
      </c>
      <c r="C1" s="7"/>
      <c r="F1" s="5"/>
    </row>
    <row r="2" spans="1:6" x14ac:dyDescent="0.25">
      <c r="A2" s="76" t="s">
        <v>7</v>
      </c>
      <c r="B2" s="76"/>
      <c r="C2" s="76"/>
      <c r="D2" s="76"/>
      <c r="E2" s="76"/>
      <c r="F2" s="29"/>
    </row>
    <row r="3" spans="1:6" x14ac:dyDescent="0.25">
      <c r="A3" s="6"/>
      <c r="C3" s="7"/>
    </row>
    <row r="4" spans="1:6" x14ac:dyDescent="0.25">
      <c r="A4" t="s">
        <v>17</v>
      </c>
      <c r="B4" t="s">
        <v>63</v>
      </c>
    </row>
    <row r="5" spans="1:6" x14ac:dyDescent="0.25">
      <c r="A5" s="6"/>
      <c r="C5" s="7"/>
    </row>
    <row r="6" spans="1:6" x14ac:dyDescent="0.25">
      <c r="A6" s="65" t="s">
        <v>61</v>
      </c>
      <c r="B6" s="66"/>
      <c r="C6" s="30"/>
      <c r="D6" s="30"/>
    </row>
    <row r="7" spans="1:6" ht="15.75" thickBot="1" x14ac:dyDescent="0.3">
      <c r="A7" s="8"/>
      <c r="C7" s="9"/>
      <c r="D7" s="9"/>
    </row>
    <row r="8" spans="1:6" ht="22.5" x14ac:dyDescent="0.25">
      <c r="A8" s="10" t="s">
        <v>2</v>
      </c>
      <c r="B8" s="11"/>
      <c r="C8" s="12" t="s">
        <v>482</v>
      </c>
      <c r="D8" s="12" t="s">
        <v>3</v>
      </c>
      <c r="E8" s="13" t="s">
        <v>4</v>
      </c>
    </row>
    <row r="9" spans="1:6" x14ac:dyDescent="0.25">
      <c r="A9" s="14" t="s">
        <v>5</v>
      </c>
      <c r="B9" s="71" t="s">
        <v>476</v>
      </c>
      <c r="C9" s="2">
        <f>+'2. Prijs Uurtarief'!G6</f>
        <v>0</v>
      </c>
      <c r="D9" s="16">
        <v>1</v>
      </c>
      <c r="E9" s="17">
        <f>C9*D9</f>
        <v>0</v>
      </c>
      <c r="F9" s="1"/>
    </row>
    <row r="10" spans="1:6" x14ac:dyDescent="0.25">
      <c r="A10" s="14" t="s">
        <v>15</v>
      </c>
      <c r="B10" s="72" t="s">
        <v>483</v>
      </c>
      <c r="C10" s="2">
        <f>+Tabel13[[#Totals],[Aanneemsom excl. BTW]]</f>
        <v>0</v>
      </c>
      <c r="D10" s="16">
        <v>1</v>
      </c>
      <c r="E10" s="17">
        <f>C10*D10</f>
        <v>0</v>
      </c>
    </row>
    <row r="11" spans="1:6" x14ac:dyDescent="0.25">
      <c r="A11" s="14" t="s">
        <v>16</v>
      </c>
      <c r="B11" s="72" t="s">
        <v>18</v>
      </c>
      <c r="C11" s="2">
        <f>+'4. Prijs Transitiefase'!C6</f>
        <v>0</v>
      </c>
      <c r="D11" s="64">
        <v>0.25</v>
      </c>
      <c r="E11" s="17">
        <f t="shared" ref="E11" si="0">C11*D11</f>
        <v>0</v>
      </c>
    </row>
    <row r="12" spans="1:6" x14ac:dyDescent="0.25">
      <c r="A12" s="14"/>
      <c r="B12" s="15"/>
      <c r="C12" s="18"/>
      <c r="D12" s="19"/>
      <c r="E12" s="17"/>
    </row>
    <row r="13" spans="1:6" ht="15.75" thickBot="1" x14ac:dyDescent="0.3">
      <c r="A13" s="20" t="s">
        <v>6</v>
      </c>
      <c r="B13" s="21"/>
      <c r="C13" s="22"/>
      <c r="D13" s="23"/>
      <c r="E13" s="24">
        <f>SUM(E9:E12)</f>
        <v>0</v>
      </c>
    </row>
    <row r="14" spans="1:6" x14ac:dyDescent="0.25">
      <c r="A14" s="25"/>
      <c r="B14" s="26"/>
      <c r="C14" s="27"/>
      <c r="D14" s="26"/>
      <c r="E14" s="28"/>
      <c r="F14" s="3"/>
    </row>
    <row r="15" spans="1:6" ht="15.75" thickBot="1" x14ac:dyDescent="0.3">
      <c r="A15" s="25"/>
      <c r="B15" s="26"/>
      <c r="C15" s="27"/>
      <c r="D15" s="26"/>
      <c r="E15" s="28"/>
    </row>
    <row r="16" spans="1:6" ht="15.75" thickBot="1" x14ac:dyDescent="0.3">
      <c r="A16" s="77" t="s">
        <v>484</v>
      </c>
      <c r="B16" s="78"/>
      <c r="C16" s="78"/>
      <c r="D16" s="78"/>
      <c r="E16" s="79"/>
    </row>
  </sheetData>
  <mergeCells count="2">
    <mergeCell ref="A2:E2"/>
    <mergeCell ref="A16:E1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B5" sqref="B5"/>
    </sheetView>
  </sheetViews>
  <sheetFormatPr defaultRowHeight="15" x14ac:dyDescent="0.25"/>
  <cols>
    <col min="2" max="2" width="55.5703125" bestFit="1" customWidth="1"/>
    <col min="3" max="3" width="28.7109375" customWidth="1"/>
    <col min="4" max="4" width="17.42578125" customWidth="1"/>
    <col min="5" max="5" width="26.140625" customWidth="1"/>
    <col min="6" max="6" width="16.5703125" bestFit="1" customWidth="1"/>
    <col min="7" max="7" width="28.5703125" customWidth="1"/>
  </cols>
  <sheetData>
    <row r="2" spans="1:7" ht="15.75" thickBot="1" x14ac:dyDescent="0.3">
      <c r="A2" s="31"/>
      <c r="B2" s="31"/>
      <c r="C2" s="61" t="s">
        <v>62</v>
      </c>
      <c r="D2" s="61"/>
      <c r="E2" s="62"/>
      <c r="F2" s="63"/>
      <c r="G2" s="31"/>
    </row>
    <row r="3" spans="1:7" ht="45.75" thickBot="1" x14ac:dyDescent="0.3">
      <c r="A3" s="32" t="s">
        <v>8</v>
      </c>
      <c r="B3" s="33" t="s">
        <v>477</v>
      </c>
      <c r="C3" s="34" t="s">
        <v>9</v>
      </c>
      <c r="D3" s="35"/>
      <c r="E3" s="4" t="s">
        <v>0</v>
      </c>
      <c r="F3" s="36"/>
      <c r="G3" s="37" t="s">
        <v>479</v>
      </c>
    </row>
    <row r="4" spans="1:7" x14ac:dyDescent="0.25">
      <c r="A4" s="38"/>
      <c r="B4" s="39"/>
      <c r="C4" s="40" t="s">
        <v>10</v>
      </c>
      <c r="D4" s="40" t="s">
        <v>11</v>
      </c>
      <c r="E4" s="40" t="s">
        <v>10</v>
      </c>
      <c r="F4" s="41" t="s">
        <v>11</v>
      </c>
      <c r="G4" s="42" t="s">
        <v>12</v>
      </c>
    </row>
    <row r="5" spans="1:7" x14ac:dyDescent="0.25">
      <c r="A5" s="43">
        <v>1</v>
      </c>
      <c r="B5" s="44" t="s">
        <v>485</v>
      </c>
      <c r="C5" s="60"/>
      <c r="D5" s="45">
        <v>1111</v>
      </c>
      <c r="E5" s="46">
        <f>C5*1.25</f>
        <v>0</v>
      </c>
      <c r="F5" s="45" t="s">
        <v>13</v>
      </c>
      <c r="G5" s="47">
        <f>+C5*D5</f>
        <v>0</v>
      </c>
    </row>
    <row r="6" spans="1:7" ht="15.75" thickBot="1" x14ac:dyDescent="0.3">
      <c r="A6" s="48"/>
      <c r="B6" s="49" t="s">
        <v>478</v>
      </c>
      <c r="C6" s="50"/>
      <c r="D6" s="51"/>
      <c r="E6" s="52"/>
      <c r="F6" s="53"/>
      <c r="G6" s="54">
        <f>SUM(G5:G5)</f>
        <v>0</v>
      </c>
    </row>
    <row r="7" spans="1:7" ht="15.75" thickBot="1" x14ac:dyDescent="0.3">
      <c r="A7" s="55"/>
      <c r="B7" s="80"/>
      <c r="C7" s="80"/>
      <c r="D7" s="56"/>
      <c r="E7" s="57"/>
      <c r="F7" s="58"/>
      <c r="G7" s="59"/>
    </row>
    <row r="8" spans="1:7" ht="33.75" customHeight="1" thickBot="1" x14ac:dyDescent="0.3">
      <c r="A8" s="81" t="s">
        <v>480</v>
      </c>
      <c r="B8" s="82"/>
      <c r="C8" s="82"/>
      <c r="D8" s="82"/>
      <c r="E8" s="82"/>
      <c r="F8" s="82"/>
      <c r="G8" s="83"/>
    </row>
  </sheetData>
  <mergeCells count="2">
    <mergeCell ref="B7:C7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02"/>
  <sheetViews>
    <sheetView tabSelected="1" topLeftCell="F67" workbookViewId="0">
      <selection activeCell="T85" sqref="T85"/>
    </sheetView>
  </sheetViews>
  <sheetFormatPr defaultColWidth="9.140625" defaultRowHeight="15" x14ac:dyDescent="0.25"/>
  <cols>
    <col min="1" max="1" width="16.5703125" style="1" customWidth="1"/>
    <col min="2" max="2" width="18.140625" style="1" customWidth="1"/>
    <col min="3" max="3" width="26.140625" style="1" bestFit="1" customWidth="1"/>
    <col min="4" max="4" width="11.28515625" style="1" customWidth="1"/>
    <col min="5" max="5" width="21.5703125" style="1" bestFit="1" customWidth="1"/>
    <col min="6" max="6" width="7" style="1" bestFit="1" customWidth="1"/>
    <col min="7" max="7" width="14.85546875" style="1" customWidth="1"/>
    <col min="8" max="8" width="11.85546875" style="1" customWidth="1"/>
    <col min="9" max="9" width="14.7109375" style="1" customWidth="1"/>
    <col min="10" max="10" width="27.28515625" style="1" bestFit="1" customWidth="1"/>
    <col min="11" max="11" width="19" style="1" bestFit="1" customWidth="1"/>
    <col min="12" max="12" width="27.42578125" style="1" bestFit="1" customWidth="1"/>
    <col min="13" max="13" width="19.85546875" style="1" customWidth="1"/>
    <col min="14" max="14" width="11.5703125" style="1" customWidth="1"/>
    <col min="15" max="15" width="21.140625" style="1" customWidth="1"/>
    <col min="16" max="16" width="11.42578125" style="1" customWidth="1"/>
    <col min="17" max="17" width="11.7109375" style="1" bestFit="1" customWidth="1"/>
    <col min="18" max="18" width="16.42578125" style="1" bestFit="1" customWidth="1"/>
    <col min="19" max="19" width="33.5703125" style="1" customWidth="1"/>
    <col min="20" max="20" width="18" style="1" customWidth="1"/>
    <col min="21" max="21" width="24.5703125" style="67" customWidth="1"/>
    <col min="22" max="16384" width="9.140625" style="1"/>
  </cols>
  <sheetData>
    <row r="1" spans="1:2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67" t="s">
        <v>41</v>
      </c>
    </row>
    <row r="2" spans="1:21" x14ac:dyDescent="0.25">
      <c r="A2" s="1" t="s">
        <v>64</v>
      </c>
      <c r="B2" s="1" t="s">
        <v>65</v>
      </c>
      <c r="C2" s="1" t="s">
        <v>66</v>
      </c>
      <c r="D2" s="1" t="s">
        <v>67</v>
      </c>
      <c r="E2" s="1" t="s">
        <v>68</v>
      </c>
      <c r="F2" s="1">
        <v>25421</v>
      </c>
      <c r="G2" s="1">
        <v>663200</v>
      </c>
      <c r="H2" s="1" t="s">
        <v>42</v>
      </c>
      <c r="I2" s="1" t="s">
        <v>69</v>
      </c>
      <c r="J2" s="1" t="s">
        <v>49</v>
      </c>
      <c r="K2" s="1" t="s">
        <v>48</v>
      </c>
      <c r="L2" s="1" t="s">
        <v>70</v>
      </c>
      <c r="M2" s="1">
        <v>500</v>
      </c>
      <c r="N2" s="1" t="s">
        <v>45</v>
      </c>
      <c r="O2" s="1">
        <v>1</v>
      </c>
      <c r="P2" s="1">
        <v>2003</v>
      </c>
      <c r="R2" s="1" t="s">
        <v>71</v>
      </c>
      <c r="S2" s="1" t="s">
        <v>72</v>
      </c>
      <c r="T2" s="1" t="s">
        <v>73</v>
      </c>
      <c r="U2" s="70">
        <v>0</v>
      </c>
    </row>
    <row r="3" spans="1:21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68</v>
      </c>
      <c r="F3" s="1">
        <v>30869</v>
      </c>
      <c r="G3" s="1">
        <v>661100</v>
      </c>
      <c r="H3" s="1" t="s">
        <v>42</v>
      </c>
      <c r="I3" s="1" t="s">
        <v>78</v>
      </c>
      <c r="J3" s="1" t="s">
        <v>43</v>
      </c>
      <c r="K3" s="1" t="s">
        <v>58</v>
      </c>
      <c r="L3" s="1" t="s">
        <v>79</v>
      </c>
      <c r="M3" s="1">
        <v>630</v>
      </c>
      <c r="N3" s="1" t="s">
        <v>45</v>
      </c>
      <c r="O3" s="1">
        <v>1</v>
      </c>
      <c r="P3" s="1">
        <v>2006</v>
      </c>
      <c r="Q3" s="1" t="s">
        <v>46</v>
      </c>
      <c r="R3" s="1" t="s">
        <v>71</v>
      </c>
      <c r="S3" s="1" t="s">
        <v>80</v>
      </c>
      <c r="T3" s="1" t="s">
        <v>73</v>
      </c>
      <c r="U3" s="70">
        <v>0</v>
      </c>
    </row>
    <row r="4" spans="1:21" x14ac:dyDescent="0.25">
      <c r="A4" s="1" t="s">
        <v>81</v>
      </c>
      <c r="B4" s="1" t="s">
        <v>75</v>
      </c>
      <c r="C4" s="1" t="s">
        <v>76</v>
      </c>
      <c r="D4" s="1" t="s">
        <v>77</v>
      </c>
      <c r="E4" s="1" t="s">
        <v>68</v>
      </c>
      <c r="F4" s="1">
        <v>30869</v>
      </c>
      <c r="G4" s="1">
        <v>661100</v>
      </c>
      <c r="H4" s="1" t="s">
        <v>42</v>
      </c>
      <c r="I4" s="1" t="s">
        <v>82</v>
      </c>
      <c r="J4" s="1" t="s">
        <v>43</v>
      </c>
      <c r="K4" s="1" t="s">
        <v>58</v>
      </c>
      <c r="L4" s="1" t="s">
        <v>79</v>
      </c>
      <c r="M4" s="1">
        <v>1600</v>
      </c>
      <c r="N4" s="1" t="s">
        <v>45</v>
      </c>
      <c r="O4" s="1">
        <v>1</v>
      </c>
      <c r="P4" s="1">
        <v>2006</v>
      </c>
      <c r="Q4" s="1" t="s">
        <v>46</v>
      </c>
      <c r="R4" s="1" t="s">
        <v>71</v>
      </c>
      <c r="S4" s="1" t="s">
        <v>83</v>
      </c>
      <c r="T4" s="1" t="s">
        <v>73</v>
      </c>
      <c r="U4" s="70">
        <v>0</v>
      </c>
    </row>
    <row r="5" spans="1:21" x14ac:dyDescent="0.25">
      <c r="A5" s="1" t="s">
        <v>84</v>
      </c>
      <c r="B5" s="1" t="s">
        <v>75</v>
      </c>
      <c r="C5" s="1" t="s">
        <v>76</v>
      </c>
      <c r="D5" s="1" t="s">
        <v>77</v>
      </c>
      <c r="E5" s="1" t="s">
        <v>68</v>
      </c>
      <c r="F5" s="1">
        <v>30869</v>
      </c>
      <c r="G5" s="1">
        <v>661100</v>
      </c>
      <c r="H5" s="1" t="s">
        <v>42</v>
      </c>
      <c r="I5" s="1" t="s">
        <v>85</v>
      </c>
      <c r="J5" s="1" t="s">
        <v>43</v>
      </c>
      <c r="K5" s="1" t="s">
        <v>58</v>
      </c>
      <c r="L5" s="1" t="s">
        <v>79</v>
      </c>
      <c r="M5" s="1">
        <v>1000</v>
      </c>
      <c r="N5" s="1" t="s">
        <v>45</v>
      </c>
      <c r="O5" s="1">
        <v>1</v>
      </c>
      <c r="P5" s="1">
        <v>2006</v>
      </c>
      <c r="Q5" s="1" t="s">
        <v>46</v>
      </c>
      <c r="R5" s="1" t="s">
        <v>71</v>
      </c>
      <c r="S5" s="1" t="s">
        <v>86</v>
      </c>
      <c r="T5" s="1" t="s">
        <v>73</v>
      </c>
      <c r="U5" s="70">
        <v>0</v>
      </c>
    </row>
    <row r="6" spans="1:21" x14ac:dyDescent="0.25">
      <c r="A6" s="1" t="s">
        <v>87</v>
      </c>
      <c r="B6" s="1" t="s">
        <v>75</v>
      </c>
      <c r="C6" s="1" t="s">
        <v>76</v>
      </c>
      <c r="D6" s="1" t="s">
        <v>77</v>
      </c>
      <c r="E6" s="1" t="s">
        <v>68</v>
      </c>
      <c r="F6" s="1">
        <v>30869</v>
      </c>
      <c r="G6" s="1">
        <v>661100</v>
      </c>
      <c r="H6" s="1" t="s">
        <v>42</v>
      </c>
      <c r="I6" s="1" t="s">
        <v>88</v>
      </c>
      <c r="J6" s="1" t="s">
        <v>43</v>
      </c>
      <c r="K6" s="1" t="s">
        <v>58</v>
      </c>
      <c r="L6" s="1" t="s">
        <v>79</v>
      </c>
      <c r="M6" s="1">
        <v>1600</v>
      </c>
      <c r="N6" s="1" t="s">
        <v>45</v>
      </c>
      <c r="O6" s="1">
        <v>1</v>
      </c>
      <c r="P6" s="1">
        <v>2006</v>
      </c>
      <c r="Q6" s="1" t="s">
        <v>46</v>
      </c>
      <c r="R6" s="1" t="s">
        <v>71</v>
      </c>
      <c r="S6" s="1" t="s">
        <v>89</v>
      </c>
      <c r="T6" s="1" t="s">
        <v>73</v>
      </c>
      <c r="U6" s="70">
        <v>0</v>
      </c>
    </row>
    <row r="7" spans="1:21" x14ac:dyDescent="0.25">
      <c r="A7" s="1" t="s">
        <v>90</v>
      </c>
      <c r="B7" s="1" t="s">
        <v>75</v>
      </c>
      <c r="C7" s="1" t="s">
        <v>76</v>
      </c>
      <c r="D7" s="1" t="s">
        <v>77</v>
      </c>
      <c r="E7" s="1" t="s">
        <v>68</v>
      </c>
      <c r="F7" s="1">
        <v>30869</v>
      </c>
      <c r="G7" s="1">
        <v>663200</v>
      </c>
      <c r="H7" s="1" t="s">
        <v>42</v>
      </c>
      <c r="I7" s="1" t="s">
        <v>91</v>
      </c>
      <c r="J7" s="1" t="s">
        <v>49</v>
      </c>
      <c r="K7" s="1" t="s">
        <v>51</v>
      </c>
      <c r="L7" s="1" t="s">
        <v>92</v>
      </c>
      <c r="M7" s="1">
        <v>1500</v>
      </c>
      <c r="N7" s="1" t="s">
        <v>45</v>
      </c>
      <c r="O7" s="1">
        <v>1</v>
      </c>
      <c r="P7" s="1">
        <v>2006</v>
      </c>
      <c r="Q7" s="1" t="s">
        <v>46</v>
      </c>
      <c r="R7" s="1" t="s">
        <v>71</v>
      </c>
      <c r="S7" s="1" t="s">
        <v>93</v>
      </c>
      <c r="T7" s="1" t="s">
        <v>73</v>
      </c>
      <c r="U7" s="70">
        <v>0</v>
      </c>
    </row>
    <row r="8" spans="1:21" x14ac:dyDescent="0.25">
      <c r="A8" s="1" t="s">
        <v>94</v>
      </c>
      <c r="B8" s="1" t="s">
        <v>95</v>
      </c>
      <c r="C8" s="1" t="s">
        <v>96</v>
      </c>
      <c r="D8" s="1" t="s">
        <v>97</v>
      </c>
      <c r="E8" s="1" t="s">
        <v>98</v>
      </c>
      <c r="F8" s="1">
        <v>12780</v>
      </c>
      <c r="G8" s="1">
        <v>661100</v>
      </c>
      <c r="H8" s="1" t="s">
        <v>42</v>
      </c>
      <c r="I8" s="1" t="s">
        <v>99</v>
      </c>
      <c r="J8" s="1" t="s">
        <v>43</v>
      </c>
      <c r="K8" s="1" t="s">
        <v>100</v>
      </c>
      <c r="L8" s="1" t="s">
        <v>101</v>
      </c>
      <c r="M8" s="1">
        <v>4200</v>
      </c>
      <c r="N8" s="1" t="s">
        <v>45</v>
      </c>
      <c r="O8" s="1">
        <v>1</v>
      </c>
      <c r="P8" s="1">
        <v>1996</v>
      </c>
      <c r="Q8" s="1" t="s">
        <v>102</v>
      </c>
      <c r="R8" s="1" t="s">
        <v>71</v>
      </c>
      <c r="S8" s="1" t="s">
        <v>103</v>
      </c>
      <c r="T8" s="1" t="s">
        <v>73</v>
      </c>
      <c r="U8" s="70">
        <v>0</v>
      </c>
    </row>
    <row r="9" spans="1:21" x14ac:dyDescent="0.25">
      <c r="A9" s="1" t="s">
        <v>104</v>
      </c>
      <c r="B9" s="1" t="s">
        <v>105</v>
      </c>
      <c r="C9" s="1" t="s">
        <v>106</v>
      </c>
      <c r="D9" s="1" t="s">
        <v>107</v>
      </c>
      <c r="E9" s="1" t="s">
        <v>108</v>
      </c>
      <c r="F9" s="1">
        <v>1416</v>
      </c>
      <c r="G9" s="1">
        <v>661100</v>
      </c>
      <c r="H9" s="1" t="s">
        <v>42</v>
      </c>
      <c r="I9" s="1" t="s">
        <v>109</v>
      </c>
      <c r="J9" s="1" t="s">
        <v>43</v>
      </c>
      <c r="K9" s="1" t="s">
        <v>57</v>
      </c>
      <c r="M9" s="1">
        <v>450</v>
      </c>
      <c r="N9" s="1" t="s">
        <v>45</v>
      </c>
      <c r="O9" s="1">
        <v>1</v>
      </c>
      <c r="P9" s="1">
        <v>1971</v>
      </c>
      <c r="R9" s="1" t="s">
        <v>71</v>
      </c>
      <c r="S9" s="1" t="s">
        <v>110</v>
      </c>
      <c r="T9" s="1" t="s">
        <v>73</v>
      </c>
      <c r="U9" s="70">
        <v>0</v>
      </c>
    </row>
    <row r="10" spans="1:21" x14ac:dyDescent="0.25">
      <c r="A10" s="1" t="s">
        <v>111</v>
      </c>
      <c r="B10" s="1" t="s">
        <v>112</v>
      </c>
      <c r="C10" s="1" t="s">
        <v>113</v>
      </c>
      <c r="D10" s="1" t="s">
        <v>114</v>
      </c>
      <c r="E10" s="1" t="s">
        <v>115</v>
      </c>
      <c r="F10" s="1">
        <v>2818</v>
      </c>
      <c r="G10" s="1">
        <v>661100</v>
      </c>
      <c r="H10" s="1" t="s">
        <v>42</v>
      </c>
      <c r="I10" s="1" t="s">
        <v>116</v>
      </c>
      <c r="J10" s="1" t="s">
        <v>43</v>
      </c>
      <c r="K10" s="1" t="s">
        <v>58</v>
      </c>
      <c r="L10" s="1" t="s">
        <v>117</v>
      </c>
      <c r="M10" s="1">
        <v>630</v>
      </c>
      <c r="N10" s="1" t="s">
        <v>45</v>
      </c>
      <c r="O10" s="1">
        <v>1</v>
      </c>
      <c r="P10" s="1">
        <v>1998</v>
      </c>
      <c r="R10" s="1" t="s">
        <v>71</v>
      </c>
      <c r="S10" s="1" t="s">
        <v>118</v>
      </c>
      <c r="T10" s="1" t="s">
        <v>73</v>
      </c>
      <c r="U10" s="70">
        <v>0</v>
      </c>
    </row>
    <row r="11" spans="1:21" x14ac:dyDescent="0.25">
      <c r="A11" s="1" t="s">
        <v>119</v>
      </c>
      <c r="B11" s="1" t="s">
        <v>112</v>
      </c>
      <c r="C11" s="1" t="s">
        <v>113</v>
      </c>
      <c r="D11" s="1" t="s">
        <v>114</v>
      </c>
      <c r="E11" s="1" t="s">
        <v>115</v>
      </c>
      <c r="F11" s="1">
        <v>2818</v>
      </c>
      <c r="G11" s="1">
        <v>661400</v>
      </c>
      <c r="H11" s="1" t="s">
        <v>42</v>
      </c>
      <c r="I11" s="1" t="s">
        <v>120</v>
      </c>
      <c r="J11" s="1" t="s">
        <v>47</v>
      </c>
      <c r="K11" s="1" t="s">
        <v>58</v>
      </c>
      <c r="L11" s="1" t="s">
        <v>47</v>
      </c>
      <c r="M11" s="1">
        <v>500</v>
      </c>
      <c r="N11" s="1" t="s">
        <v>45</v>
      </c>
      <c r="O11" s="1">
        <v>1</v>
      </c>
      <c r="P11" s="1">
        <v>1999</v>
      </c>
      <c r="R11" s="1" t="s">
        <v>71</v>
      </c>
      <c r="S11" s="1" t="s">
        <v>121</v>
      </c>
      <c r="T11" s="1" t="s">
        <v>73</v>
      </c>
      <c r="U11" s="70">
        <v>0</v>
      </c>
    </row>
    <row r="12" spans="1:21" x14ac:dyDescent="0.25">
      <c r="A12" s="1" t="s">
        <v>122</v>
      </c>
      <c r="B12" s="1" t="s">
        <v>123</v>
      </c>
      <c r="C12" s="1" t="s">
        <v>124</v>
      </c>
      <c r="D12" s="1" t="s">
        <v>125</v>
      </c>
      <c r="E12" s="1" t="s">
        <v>115</v>
      </c>
      <c r="F12" s="1">
        <v>1511</v>
      </c>
      <c r="G12" s="1">
        <v>661100</v>
      </c>
      <c r="H12" s="1" t="s">
        <v>42</v>
      </c>
      <c r="I12" s="1" t="s">
        <v>126</v>
      </c>
      <c r="J12" s="1" t="s">
        <v>43</v>
      </c>
      <c r="K12" s="1" t="s">
        <v>44</v>
      </c>
      <c r="L12" s="1" t="s">
        <v>127</v>
      </c>
      <c r="N12" s="1" t="s">
        <v>45</v>
      </c>
      <c r="O12" s="1">
        <v>1</v>
      </c>
      <c r="P12" s="1">
        <v>2004</v>
      </c>
      <c r="R12" s="1" t="s">
        <v>71</v>
      </c>
      <c r="S12" s="1" t="s">
        <v>128</v>
      </c>
      <c r="T12" s="1" t="s">
        <v>73</v>
      </c>
      <c r="U12" s="70">
        <v>0</v>
      </c>
    </row>
    <row r="13" spans="1:21" x14ac:dyDescent="0.25">
      <c r="A13" s="1" t="s">
        <v>129</v>
      </c>
      <c r="B13" s="1" t="s">
        <v>130</v>
      </c>
      <c r="C13" s="1" t="s">
        <v>131</v>
      </c>
      <c r="D13" s="1" t="s">
        <v>132</v>
      </c>
      <c r="E13" s="1" t="s">
        <v>133</v>
      </c>
      <c r="F13" s="1">
        <v>20726</v>
      </c>
      <c r="G13" s="1">
        <v>661100</v>
      </c>
      <c r="H13" s="1" t="s">
        <v>42</v>
      </c>
      <c r="I13" s="1" t="s">
        <v>134</v>
      </c>
      <c r="J13" s="1" t="s">
        <v>43</v>
      </c>
      <c r="K13" s="1" t="s">
        <v>58</v>
      </c>
      <c r="L13" s="1" t="s">
        <v>135</v>
      </c>
      <c r="M13" s="1">
        <v>1000</v>
      </c>
      <c r="N13" s="1" t="s">
        <v>45</v>
      </c>
      <c r="O13" s="1">
        <v>1</v>
      </c>
      <c r="P13" s="1">
        <v>1992</v>
      </c>
      <c r="Q13" s="1" t="s">
        <v>46</v>
      </c>
      <c r="R13" s="1" t="s">
        <v>71</v>
      </c>
      <c r="S13" s="1" t="s">
        <v>136</v>
      </c>
      <c r="T13" s="1" t="s">
        <v>73</v>
      </c>
      <c r="U13" s="70">
        <v>0</v>
      </c>
    </row>
    <row r="14" spans="1:21" x14ac:dyDescent="0.25">
      <c r="A14" s="1" t="s">
        <v>137</v>
      </c>
      <c r="B14" s="1" t="s">
        <v>130</v>
      </c>
      <c r="C14" s="1" t="s">
        <v>131</v>
      </c>
      <c r="D14" s="1" t="s">
        <v>132</v>
      </c>
      <c r="E14" s="1" t="s">
        <v>133</v>
      </c>
      <c r="F14" s="1">
        <v>20726</v>
      </c>
      <c r="G14" s="1">
        <v>661100</v>
      </c>
      <c r="H14" s="1" t="s">
        <v>42</v>
      </c>
      <c r="I14" s="1" t="s">
        <v>138</v>
      </c>
      <c r="J14" s="1" t="s">
        <v>43</v>
      </c>
      <c r="K14" s="1" t="s">
        <v>58</v>
      </c>
      <c r="L14" s="1" t="s">
        <v>56</v>
      </c>
      <c r="M14" s="1">
        <v>1000</v>
      </c>
      <c r="N14" s="1" t="s">
        <v>45</v>
      </c>
      <c r="O14" s="1">
        <v>1</v>
      </c>
      <c r="P14" s="1">
        <v>1992</v>
      </c>
      <c r="Q14" s="1" t="s">
        <v>46</v>
      </c>
      <c r="R14" s="1" t="s">
        <v>71</v>
      </c>
      <c r="S14" s="1" t="s">
        <v>139</v>
      </c>
      <c r="T14" s="1" t="s">
        <v>73</v>
      </c>
      <c r="U14" s="70">
        <v>0</v>
      </c>
    </row>
    <row r="15" spans="1:21" x14ac:dyDescent="0.25">
      <c r="A15" s="1" t="s">
        <v>140</v>
      </c>
      <c r="B15" s="1" t="s">
        <v>130</v>
      </c>
      <c r="C15" s="1" t="s">
        <v>131</v>
      </c>
      <c r="D15" s="1" t="s">
        <v>132</v>
      </c>
      <c r="E15" s="1" t="s">
        <v>133</v>
      </c>
      <c r="F15" s="1">
        <v>20726</v>
      </c>
      <c r="G15" s="1">
        <v>661100</v>
      </c>
      <c r="H15" s="1" t="s">
        <v>42</v>
      </c>
      <c r="I15" s="1" t="s">
        <v>141</v>
      </c>
      <c r="J15" s="1" t="s">
        <v>43</v>
      </c>
      <c r="K15" s="1" t="s">
        <v>58</v>
      </c>
      <c r="L15" s="1" t="s">
        <v>56</v>
      </c>
      <c r="M15" s="1">
        <v>1000</v>
      </c>
      <c r="N15" s="1" t="s">
        <v>45</v>
      </c>
      <c r="O15" s="1">
        <v>1</v>
      </c>
      <c r="P15" s="1">
        <v>1992</v>
      </c>
      <c r="Q15" s="1" t="s">
        <v>46</v>
      </c>
      <c r="R15" s="1" t="s">
        <v>71</v>
      </c>
      <c r="S15" s="1" t="s">
        <v>142</v>
      </c>
      <c r="T15" s="1" t="s">
        <v>73</v>
      </c>
      <c r="U15" s="70">
        <v>0</v>
      </c>
    </row>
    <row r="16" spans="1:21" x14ac:dyDescent="0.25">
      <c r="A16" s="1" t="s">
        <v>143</v>
      </c>
      <c r="B16" s="1" t="s">
        <v>130</v>
      </c>
      <c r="C16" s="1" t="s">
        <v>131</v>
      </c>
      <c r="D16" s="1" t="s">
        <v>132</v>
      </c>
      <c r="E16" s="1" t="s">
        <v>133</v>
      </c>
      <c r="F16" s="1">
        <v>20726</v>
      </c>
      <c r="G16" s="1">
        <v>661100</v>
      </c>
      <c r="H16" s="1" t="s">
        <v>42</v>
      </c>
      <c r="I16" s="1" t="s">
        <v>144</v>
      </c>
      <c r="J16" s="1" t="s">
        <v>43</v>
      </c>
      <c r="K16" s="1" t="s">
        <v>58</v>
      </c>
      <c r="L16" s="1" t="s">
        <v>145</v>
      </c>
      <c r="M16" s="1">
        <v>1600</v>
      </c>
      <c r="N16" s="1" t="s">
        <v>45</v>
      </c>
      <c r="O16" s="1">
        <v>1</v>
      </c>
      <c r="P16" s="1">
        <v>1993</v>
      </c>
      <c r="Q16" s="1" t="s">
        <v>46</v>
      </c>
      <c r="R16" s="1" t="s">
        <v>71</v>
      </c>
      <c r="S16" s="1" t="s">
        <v>146</v>
      </c>
      <c r="T16" s="1" t="s">
        <v>73</v>
      </c>
      <c r="U16" s="70">
        <v>0</v>
      </c>
    </row>
    <row r="17" spans="1:21" x14ac:dyDescent="0.25">
      <c r="A17" s="1" t="s">
        <v>147</v>
      </c>
      <c r="B17" s="1" t="s">
        <v>130</v>
      </c>
      <c r="C17" s="1" t="s">
        <v>131</v>
      </c>
      <c r="D17" s="1" t="s">
        <v>132</v>
      </c>
      <c r="E17" s="1" t="s">
        <v>133</v>
      </c>
      <c r="F17" s="1">
        <v>20726</v>
      </c>
      <c r="G17" s="1">
        <v>663200</v>
      </c>
      <c r="H17" s="1" t="s">
        <v>42</v>
      </c>
      <c r="I17" s="1" t="s">
        <v>148</v>
      </c>
      <c r="J17" s="1" t="s">
        <v>49</v>
      </c>
      <c r="K17" s="1" t="s">
        <v>51</v>
      </c>
      <c r="L17" s="1" t="s">
        <v>49</v>
      </c>
      <c r="M17" s="1">
        <v>2000</v>
      </c>
      <c r="N17" s="1" t="s">
        <v>45</v>
      </c>
      <c r="O17" s="1">
        <v>1</v>
      </c>
      <c r="P17" s="1">
        <v>1993</v>
      </c>
      <c r="Q17" s="1" t="s">
        <v>149</v>
      </c>
      <c r="R17" s="1" t="s">
        <v>71</v>
      </c>
      <c r="S17" s="1" t="s">
        <v>150</v>
      </c>
      <c r="T17" s="1" t="s">
        <v>73</v>
      </c>
      <c r="U17" s="70">
        <v>0</v>
      </c>
    </row>
    <row r="18" spans="1:21" x14ac:dyDescent="0.25">
      <c r="A18" s="1" t="s">
        <v>151</v>
      </c>
      <c r="B18" s="1" t="s">
        <v>130</v>
      </c>
      <c r="C18" s="1" t="s">
        <v>131</v>
      </c>
      <c r="D18" s="1" t="s">
        <v>132</v>
      </c>
      <c r="E18" s="1" t="s">
        <v>133</v>
      </c>
      <c r="F18" s="1">
        <v>20726</v>
      </c>
      <c r="G18" s="1">
        <v>661400</v>
      </c>
      <c r="H18" s="1" t="s">
        <v>42</v>
      </c>
      <c r="I18" s="1" t="s">
        <v>152</v>
      </c>
      <c r="J18" s="1" t="s">
        <v>47</v>
      </c>
      <c r="K18" s="1" t="s">
        <v>51</v>
      </c>
      <c r="L18" s="1" t="s">
        <v>153</v>
      </c>
      <c r="M18" s="1">
        <v>500</v>
      </c>
      <c r="N18" s="1" t="s">
        <v>45</v>
      </c>
      <c r="O18" s="1">
        <v>1</v>
      </c>
      <c r="P18" s="1">
        <v>1999</v>
      </c>
      <c r="Q18" s="1" t="s">
        <v>154</v>
      </c>
      <c r="R18" s="1" t="s">
        <v>71</v>
      </c>
      <c r="S18" s="1" t="s">
        <v>155</v>
      </c>
      <c r="T18" s="1" t="s">
        <v>73</v>
      </c>
      <c r="U18" s="70">
        <v>0</v>
      </c>
    </row>
    <row r="19" spans="1:21" x14ac:dyDescent="0.25">
      <c r="A19" s="1" t="s">
        <v>156</v>
      </c>
      <c r="B19" s="1" t="s">
        <v>130</v>
      </c>
      <c r="C19" s="1" t="s">
        <v>131</v>
      </c>
      <c r="D19" s="1" t="s">
        <v>132</v>
      </c>
      <c r="E19" s="1" t="s">
        <v>133</v>
      </c>
      <c r="F19" s="1">
        <v>20726</v>
      </c>
      <c r="G19" s="1">
        <v>661400</v>
      </c>
      <c r="H19" s="1" t="s">
        <v>42</v>
      </c>
      <c r="I19" s="1" t="s">
        <v>157</v>
      </c>
      <c r="J19" s="1" t="s">
        <v>47</v>
      </c>
      <c r="K19" s="1" t="s">
        <v>51</v>
      </c>
      <c r="L19" s="1" t="s">
        <v>153</v>
      </c>
      <c r="M19" s="1">
        <v>500</v>
      </c>
      <c r="N19" s="1" t="s">
        <v>45</v>
      </c>
      <c r="O19" s="1">
        <v>1</v>
      </c>
      <c r="P19" s="1">
        <v>2001</v>
      </c>
      <c r="Q19" s="1" t="s">
        <v>158</v>
      </c>
      <c r="R19" s="1" t="s">
        <v>71</v>
      </c>
      <c r="S19" s="1" t="s">
        <v>159</v>
      </c>
      <c r="T19" s="1" t="s">
        <v>73</v>
      </c>
      <c r="U19" s="70">
        <v>0</v>
      </c>
    </row>
    <row r="20" spans="1:21" x14ac:dyDescent="0.25">
      <c r="A20" s="1" t="s">
        <v>160</v>
      </c>
      <c r="B20" s="1" t="s">
        <v>161</v>
      </c>
      <c r="C20" s="1" t="s">
        <v>162</v>
      </c>
      <c r="D20" s="1" t="s">
        <v>163</v>
      </c>
      <c r="E20" s="1" t="s">
        <v>164</v>
      </c>
      <c r="F20" s="1">
        <v>136729</v>
      </c>
      <c r="G20" s="1">
        <v>661100</v>
      </c>
      <c r="H20" s="1" t="s">
        <v>42</v>
      </c>
      <c r="I20" s="1" t="s">
        <v>165</v>
      </c>
      <c r="J20" s="1" t="s">
        <v>43</v>
      </c>
      <c r="K20" s="1" t="s">
        <v>166</v>
      </c>
      <c r="L20" s="1" t="s">
        <v>167</v>
      </c>
      <c r="M20" s="1">
        <v>900</v>
      </c>
      <c r="N20" s="1" t="s">
        <v>45</v>
      </c>
      <c r="O20" s="1">
        <v>1</v>
      </c>
      <c r="P20" s="1">
        <v>1983</v>
      </c>
      <c r="Q20" s="1" t="s">
        <v>46</v>
      </c>
      <c r="R20" s="1" t="s">
        <v>71</v>
      </c>
      <c r="S20" s="1" t="s">
        <v>168</v>
      </c>
      <c r="T20" s="1" t="s">
        <v>73</v>
      </c>
      <c r="U20" s="70">
        <v>0</v>
      </c>
    </row>
    <row r="21" spans="1:21" x14ac:dyDescent="0.25">
      <c r="A21" s="1" t="s">
        <v>169</v>
      </c>
      <c r="B21" s="1" t="s">
        <v>161</v>
      </c>
      <c r="C21" s="1" t="s">
        <v>162</v>
      </c>
      <c r="D21" s="1" t="s">
        <v>163</v>
      </c>
      <c r="E21" s="1" t="s">
        <v>164</v>
      </c>
      <c r="F21" s="1">
        <v>136729</v>
      </c>
      <c r="G21" s="1">
        <v>661100</v>
      </c>
      <c r="H21" s="1" t="s">
        <v>42</v>
      </c>
      <c r="I21" s="1" t="s">
        <v>170</v>
      </c>
      <c r="J21" s="1" t="s">
        <v>43</v>
      </c>
      <c r="K21" s="1" t="s">
        <v>166</v>
      </c>
      <c r="L21" s="1" t="s">
        <v>167</v>
      </c>
      <c r="M21" s="1">
        <v>900</v>
      </c>
      <c r="N21" s="1" t="s">
        <v>45</v>
      </c>
      <c r="O21" s="1">
        <v>1</v>
      </c>
      <c r="P21" s="1">
        <v>1983</v>
      </c>
      <c r="Q21" s="1" t="s">
        <v>46</v>
      </c>
      <c r="R21" s="1" t="s">
        <v>71</v>
      </c>
      <c r="S21" s="1" t="s">
        <v>171</v>
      </c>
      <c r="T21" s="1" t="s">
        <v>73</v>
      </c>
      <c r="U21" s="70">
        <v>0</v>
      </c>
    </row>
    <row r="22" spans="1:21" x14ac:dyDescent="0.25">
      <c r="A22" s="1" t="s">
        <v>172</v>
      </c>
      <c r="B22" s="1" t="s">
        <v>161</v>
      </c>
      <c r="C22" s="1" t="s">
        <v>162</v>
      </c>
      <c r="D22" s="1" t="s">
        <v>163</v>
      </c>
      <c r="E22" s="1" t="s">
        <v>164</v>
      </c>
      <c r="F22" s="1">
        <v>136729</v>
      </c>
      <c r="G22" s="1">
        <v>661100</v>
      </c>
      <c r="H22" s="1" t="s">
        <v>42</v>
      </c>
      <c r="I22" s="1" t="s">
        <v>173</v>
      </c>
      <c r="J22" s="1" t="s">
        <v>43</v>
      </c>
      <c r="K22" s="1" t="s">
        <v>166</v>
      </c>
      <c r="L22" s="1" t="s">
        <v>167</v>
      </c>
      <c r="M22" s="1">
        <v>900</v>
      </c>
      <c r="N22" s="1" t="s">
        <v>45</v>
      </c>
      <c r="O22" s="1">
        <v>1</v>
      </c>
      <c r="P22" s="1">
        <v>1983</v>
      </c>
      <c r="Q22" s="1" t="s">
        <v>46</v>
      </c>
      <c r="R22" s="1" t="s">
        <v>71</v>
      </c>
      <c r="S22" s="1" t="s">
        <v>174</v>
      </c>
      <c r="T22" s="1" t="s">
        <v>73</v>
      </c>
      <c r="U22" s="70">
        <v>0</v>
      </c>
    </row>
    <row r="23" spans="1:21" x14ac:dyDescent="0.25">
      <c r="A23" s="1" t="s">
        <v>175</v>
      </c>
      <c r="B23" s="1" t="s">
        <v>161</v>
      </c>
      <c r="C23" s="1" t="s">
        <v>162</v>
      </c>
      <c r="D23" s="1" t="s">
        <v>163</v>
      </c>
      <c r="E23" s="1" t="s">
        <v>164</v>
      </c>
      <c r="F23" s="1">
        <v>136729</v>
      </c>
      <c r="G23" s="1">
        <v>661100</v>
      </c>
      <c r="H23" s="1" t="s">
        <v>42</v>
      </c>
      <c r="I23" s="1" t="s">
        <v>176</v>
      </c>
      <c r="J23" s="1" t="s">
        <v>43</v>
      </c>
      <c r="K23" s="1" t="s">
        <v>166</v>
      </c>
      <c r="L23" s="1" t="s">
        <v>177</v>
      </c>
      <c r="M23" s="1">
        <v>1050</v>
      </c>
      <c r="N23" s="1" t="s">
        <v>45</v>
      </c>
      <c r="O23" s="1">
        <v>1</v>
      </c>
      <c r="P23" s="1">
        <v>1983</v>
      </c>
      <c r="Q23" s="1" t="s">
        <v>46</v>
      </c>
      <c r="R23" s="1" t="s">
        <v>71</v>
      </c>
      <c r="S23" s="1" t="s">
        <v>178</v>
      </c>
      <c r="T23" s="1" t="s">
        <v>73</v>
      </c>
      <c r="U23" s="70">
        <v>0</v>
      </c>
    </row>
    <row r="24" spans="1:21" x14ac:dyDescent="0.25">
      <c r="A24" s="1" t="s">
        <v>179</v>
      </c>
      <c r="B24" s="1" t="s">
        <v>180</v>
      </c>
      <c r="C24" s="1" t="s">
        <v>181</v>
      </c>
      <c r="D24" s="1" t="s">
        <v>163</v>
      </c>
      <c r="E24" s="1" t="s">
        <v>164</v>
      </c>
      <c r="F24" s="1">
        <v>15223</v>
      </c>
      <c r="G24" s="1">
        <v>661100</v>
      </c>
      <c r="H24" s="1" t="s">
        <v>42</v>
      </c>
      <c r="I24" s="1" t="s">
        <v>182</v>
      </c>
      <c r="J24" s="1" t="s">
        <v>43</v>
      </c>
      <c r="K24" s="1" t="s">
        <v>166</v>
      </c>
      <c r="L24" s="1" t="s">
        <v>167</v>
      </c>
      <c r="M24" s="1">
        <v>900</v>
      </c>
      <c r="N24" s="1" t="s">
        <v>45</v>
      </c>
      <c r="O24" s="1">
        <v>1</v>
      </c>
      <c r="P24" s="1">
        <v>1983</v>
      </c>
      <c r="Q24" s="1" t="s">
        <v>46</v>
      </c>
      <c r="R24" s="1" t="s">
        <v>71</v>
      </c>
      <c r="S24" s="1" t="s">
        <v>183</v>
      </c>
      <c r="T24" s="1" t="s">
        <v>73</v>
      </c>
      <c r="U24" s="70">
        <v>0</v>
      </c>
    </row>
    <row r="25" spans="1:21" x14ac:dyDescent="0.25">
      <c r="A25" s="1" t="s">
        <v>184</v>
      </c>
      <c r="B25" s="1" t="s">
        <v>180</v>
      </c>
      <c r="C25" s="1" t="s">
        <v>181</v>
      </c>
      <c r="D25" s="1" t="s">
        <v>163</v>
      </c>
      <c r="E25" s="1" t="s">
        <v>164</v>
      </c>
      <c r="F25" s="1">
        <v>15223</v>
      </c>
      <c r="G25" s="1">
        <v>661100</v>
      </c>
      <c r="H25" s="1" t="s">
        <v>42</v>
      </c>
      <c r="I25" s="1" t="s">
        <v>185</v>
      </c>
      <c r="J25" s="1" t="s">
        <v>43</v>
      </c>
      <c r="K25" s="1" t="s">
        <v>166</v>
      </c>
      <c r="L25" s="1" t="s">
        <v>167</v>
      </c>
      <c r="M25" s="1">
        <v>900</v>
      </c>
      <c r="N25" s="1" t="s">
        <v>45</v>
      </c>
      <c r="O25" s="1">
        <v>1</v>
      </c>
      <c r="P25" s="1">
        <v>1983</v>
      </c>
      <c r="Q25" s="1" t="s">
        <v>46</v>
      </c>
      <c r="R25" s="1" t="s">
        <v>71</v>
      </c>
      <c r="S25" s="1" t="s">
        <v>186</v>
      </c>
      <c r="T25" s="1" t="s">
        <v>73</v>
      </c>
      <c r="U25" s="70">
        <v>0</v>
      </c>
    </row>
    <row r="26" spans="1:21" x14ac:dyDescent="0.25">
      <c r="A26" s="1" t="s">
        <v>187</v>
      </c>
      <c r="B26" s="1" t="s">
        <v>180</v>
      </c>
      <c r="C26" s="1" t="s">
        <v>181</v>
      </c>
      <c r="D26" s="1" t="s">
        <v>163</v>
      </c>
      <c r="E26" s="1" t="s">
        <v>164</v>
      </c>
      <c r="F26" s="1">
        <v>15223</v>
      </c>
      <c r="G26" s="1">
        <v>661100</v>
      </c>
      <c r="H26" s="1" t="s">
        <v>42</v>
      </c>
      <c r="I26" s="1" t="s">
        <v>188</v>
      </c>
      <c r="J26" s="1" t="s">
        <v>43</v>
      </c>
      <c r="K26" s="1" t="s">
        <v>166</v>
      </c>
      <c r="L26" s="1" t="s">
        <v>167</v>
      </c>
      <c r="M26" s="1">
        <v>900</v>
      </c>
      <c r="N26" s="1" t="s">
        <v>45</v>
      </c>
      <c r="O26" s="1">
        <v>1</v>
      </c>
      <c r="P26" s="1">
        <v>1983</v>
      </c>
      <c r="Q26" s="1" t="s">
        <v>46</v>
      </c>
      <c r="R26" s="1" t="s">
        <v>71</v>
      </c>
      <c r="S26" s="1" t="s">
        <v>189</v>
      </c>
      <c r="T26" s="1" t="s">
        <v>73</v>
      </c>
      <c r="U26" s="70">
        <v>0</v>
      </c>
    </row>
    <row r="27" spans="1:21" x14ac:dyDescent="0.25">
      <c r="A27" s="1" t="s">
        <v>190</v>
      </c>
      <c r="B27" s="1" t="s">
        <v>180</v>
      </c>
      <c r="C27" s="1" t="s">
        <v>181</v>
      </c>
      <c r="D27" s="1" t="s">
        <v>163</v>
      </c>
      <c r="E27" s="1" t="s">
        <v>164</v>
      </c>
      <c r="F27" s="1">
        <v>15223</v>
      </c>
      <c r="G27" s="1">
        <v>661100</v>
      </c>
      <c r="H27" s="1" t="s">
        <v>42</v>
      </c>
      <c r="I27" s="1" t="s">
        <v>191</v>
      </c>
      <c r="J27" s="1" t="s">
        <v>43</v>
      </c>
      <c r="K27" s="1" t="s">
        <v>166</v>
      </c>
      <c r="L27" s="1" t="s">
        <v>167</v>
      </c>
      <c r="M27" s="1">
        <v>900</v>
      </c>
      <c r="N27" s="1" t="s">
        <v>45</v>
      </c>
      <c r="O27" s="1">
        <v>1</v>
      </c>
      <c r="P27" s="1">
        <v>1983</v>
      </c>
      <c r="Q27" s="1" t="s">
        <v>46</v>
      </c>
      <c r="R27" s="1" t="s">
        <v>71</v>
      </c>
      <c r="S27" s="1" t="s">
        <v>192</v>
      </c>
      <c r="T27" s="1" t="s">
        <v>73</v>
      </c>
      <c r="U27" s="70">
        <v>0</v>
      </c>
    </row>
    <row r="28" spans="1:21" x14ac:dyDescent="0.25">
      <c r="A28" s="1" t="s">
        <v>193</v>
      </c>
      <c r="B28" s="1" t="s">
        <v>180</v>
      </c>
      <c r="C28" s="1" t="s">
        <v>181</v>
      </c>
      <c r="D28" s="1" t="s">
        <v>163</v>
      </c>
      <c r="E28" s="1" t="s">
        <v>164</v>
      </c>
      <c r="F28" s="1">
        <v>15223</v>
      </c>
      <c r="G28" s="1">
        <v>661100</v>
      </c>
      <c r="H28" s="1" t="s">
        <v>42</v>
      </c>
      <c r="I28" s="1" t="s">
        <v>194</v>
      </c>
      <c r="J28" s="1" t="s">
        <v>43</v>
      </c>
      <c r="K28" s="1" t="s">
        <v>195</v>
      </c>
      <c r="L28" s="1" t="s">
        <v>59</v>
      </c>
      <c r="M28" s="1">
        <v>825</v>
      </c>
      <c r="N28" s="1" t="s">
        <v>45</v>
      </c>
      <c r="O28" s="1">
        <v>1</v>
      </c>
      <c r="P28" s="1">
        <v>2006</v>
      </c>
      <c r="Q28" s="1" t="s">
        <v>46</v>
      </c>
      <c r="R28" s="1" t="s">
        <v>71</v>
      </c>
      <c r="S28" s="1" t="s">
        <v>196</v>
      </c>
      <c r="T28" s="1" t="s">
        <v>73</v>
      </c>
      <c r="U28" s="70">
        <v>0</v>
      </c>
    </row>
    <row r="29" spans="1:21" x14ac:dyDescent="0.25">
      <c r="A29" s="1" t="s">
        <v>197</v>
      </c>
      <c r="B29" s="1" t="s">
        <v>161</v>
      </c>
      <c r="C29" s="1" t="s">
        <v>162</v>
      </c>
      <c r="D29" s="1" t="s">
        <v>163</v>
      </c>
      <c r="E29" s="1" t="s">
        <v>164</v>
      </c>
      <c r="F29" s="1">
        <v>136729</v>
      </c>
      <c r="G29" s="1">
        <v>661100</v>
      </c>
      <c r="H29" s="1" t="s">
        <v>42</v>
      </c>
      <c r="I29" s="1" t="s">
        <v>198</v>
      </c>
      <c r="J29" s="1" t="s">
        <v>43</v>
      </c>
      <c r="K29" s="1" t="s">
        <v>166</v>
      </c>
      <c r="L29" s="1" t="s">
        <v>167</v>
      </c>
      <c r="M29" s="1">
        <v>900</v>
      </c>
      <c r="N29" s="1" t="s">
        <v>45</v>
      </c>
      <c r="O29" s="1">
        <v>1</v>
      </c>
      <c r="P29" s="1">
        <v>1983</v>
      </c>
      <c r="Q29" s="1" t="s">
        <v>46</v>
      </c>
      <c r="R29" s="1" t="s">
        <v>71</v>
      </c>
      <c r="S29" s="1" t="s">
        <v>199</v>
      </c>
      <c r="T29" s="1" t="s">
        <v>73</v>
      </c>
      <c r="U29" s="70">
        <v>0</v>
      </c>
    </row>
    <row r="30" spans="1:21" x14ac:dyDescent="0.25">
      <c r="A30" s="1" t="s">
        <v>200</v>
      </c>
      <c r="B30" s="1" t="s">
        <v>161</v>
      </c>
      <c r="C30" s="1" t="s">
        <v>162</v>
      </c>
      <c r="D30" s="1" t="s">
        <v>163</v>
      </c>
      <c r="E30" s="1" t="s">
        <v>164</v>
      </c>
      <c r="F30" s="1">
        <v>136729</v>
      </c>
      <c r="G30" s="1">
        <v>661100</v>
      </c>
      <c r="H30" s="1" t="s">
        <v>42</v>
      </c>
      <c r="I30" s="1" t="s">
        <v>201</v>
      </c>
      <c r="J30" s="1" t="s">
        <v>43</v>
      </c>
      <c r="K30" s="1" t="s">
        <v>166</v>
      </c>
      <c r="L30" s="1" t="s">
        <v>177</v>
      </c>
      <c r="M30" s="1">
        <v>1050</v>
      </c>
      <c r="N30" s="1" t="s">
        <v>45</v>
      </c>
      <c r="O30" s="1">
        <v>1</v>
      </c>
      <c r="P30" s="1">
        <v>1983</v>
      </c>
      <c r="Q30" s="1" t="s">
        <v>46</v>
      </c>
      <c r="R30" s="1" t="s">
        <v>71</v>
      </c>
      <c r="S30" s="1" t="s">
        <v>202</v>
      </c>
      <c r="T30" s="1" t="s">
        <v>73</v>
      </c>
      <c r="U30" s="70">
        <v>0</v>
      </c>
    </row>
    <row r="31" spans="1:21" x14ac:dyDescent="0.25">
      <c r="A31" s="1" t="s">
        <v>203</v>
      </c>
      <c r="B31" s="1" t="s">
        <v>161</v>
      </c>
      <c r="C31" s="1" t="s">
        <v>162</v>
      </c>
      <c r="D31" s="1" t="s">
        <v>163</v>
      </c>
      <c r="E31" s="1" t="s">
        <v>164</v>
      </c>
      <c r="F31" s="1">
        <v>136729</v>
      </c>
      <c r="G31" s="1">
        <v>661100</v>
      </c>
      <c r="H31" s="1" t="s">
        <v>42</v>
      </c>
      <c r="I31" s="1" t="s">
        <v>204</v>
      </c>
      <c r="J31" s="1" t="s">
        <v>43</v>
      </c>
      <c r="K31" s="1" t="s">
        <v>166</v>
      </c>
      <c r="L31" s="1" t="s">
        <v>167</v>
      </c>
      <c r="M31" s="1">
        <v>3500</v>
      </c>
      <c r="N31" s="1" t="s">
        <v>45</v>
      </c>
      <c r="O31" s="1">
        <v>1</v>
      </c>
      <c r="P31" s="1">
        <v>1983</v>
      </c>
      <c r="Q31" s="1" t="s">
        <v>46</v>
      </c>
      <c r="R31" s="1" t="s">
        <v>71</v>
      </c>
      <c r="S31" s="1" t="s">
        <v>205</v>
      </c>
      <c r="T31" s="1" t="s">
        <v>73</v>
      </c>
      <c r="U31" s="70">
        <v>0</v>
      </c>
    </row>
    <row r="32" spans="1:21" x14ac:dyDescent="0.25">
      <c r="A32" s="1" t="s">
        <v>206</v>
      </c>
      <c r="B32" s="1" t="s">
        <v>161</v>
      </c>
      <c r="C32" s="1" t="s">
        <v>162</v>
      </c>
      <c r="D32" s="1" t="s">
        <v>163</v>
      </c>
      <c r="E32" s="1" t="s">
        <v>164</v>
      </c>
      <c r="F32" s="1">
        <v>136729</v>
      </c>
      <c r="G32" s="1">
        <v>661100</v>
      </c>
      <c r="H32" s="1" t="s">
        <v>42</v>
      </c>
      <c r="I32" s="1" t="s">
        <v>207</v>
      </c>
      <c r="J32" s="1" t="s">
        <v>43</v>
      </c>
      <c r="K32" s="1" t="s">
        <v>166</v>
      </c>
      <c r="L32" s="1" t="s">
        <v>177</v>
      </c>
      <c r="M32" s="1">
        <v>1050</v>
      </c>
      <c r="N32" s="1" t="s">
        <v>45</v>
      </c>
      <c r="O32" s="1">
        <v>1</v>
      </c>
      <c r="P32" s="1">
        <v>1983</v>
      </c>
      <c r="Q32" s="1" t="s">
        <v>46</v>
      </c>
      <c r="R32" s="1" t="s">
        <v>71</v>
      </c>
      <c r="S32" s="1" t="s">
        <v>208</v>
      </c>
      <c r="T32" s="1" t="s">
        <v>73</v>
      </c>
      <c r="U32" s="70">
        <v>0</v>
      </c>
    </row>
    <row r="33" spans="1:21" x14ac:dyDescent="0.25">
      <c r="A33" s="1" t="s">
        <v>209</v>
      </c>
      <c r="B33" s="1" t="s">
        <v>161</v>
      </c>
      <c r="C33" s="1" t="s">
        <v>162</v>
      </c>
      <c r="D33" s="1" t="s">
        <v>163</v>
      </c>
      <c r="E33" s="1" t="s">
        <v>164</v>
      </c>
      <c r="F33" s="1">
        <v>136729</v>
      </c>
      <c r="G33" s="1">
        <v>661100</v>
      </c>
      <c r="H33" s="1" t="s">
        <v>42</v>
      </c>
      <c r="I33" s="1" t="s">
        <v>210</v>
      </c>
      <c r="J33" s="1" t="s">
        <v>43</v>
      </c>
      <c r="K33" s="1" t="s">
        <v>166</v>
      </c>
      <c r="L33" s="1" t="s">
        <v>167</v>
      </c>
      <c r="M33" s="1">
        <v>900</v>
      </c>
      <c r="N33" s="1" t="s">
        <v>45</v>
      </c>
      <c r="O33" s="1">
        <v>1</v>
      </c>
      <c r="P33" s="1">
        <v>1983</v>
      </c>
      <c r="Q33" s="1" t="s">
        <v>46</v>
      </c>
      <c r="R33" s="1" t="s">
        <v>71</v>
      </c>
      <c r="S33" s="1" t="s">
        <v>211</v>
      </c>
      <c r="T33" s="1" t="s">
        <v>73</v>
      </c>
      <c r="U33" s="70">
        <v>0</v>
      </c>
    </row>
    <row r="34" spans="1:21" x14ac:dyDescent="0.25">
      <c r="A34" s="1" t="s">
        <v>212</v>
      </c>
      <c r="B34" s="1" t="s">
        <v>161</v>
      </c>
      <c r="C34" s="1" t="s">
        <v>162</v>
      </c>
      <c r="D34" s="1" t="s">
        <v>163</v>
      </c>
      <c r="E34" s="1" t="s">
        <v>164</v>
      </c>
      <c r="F34" s="1">
        <v>136729</v>
      </c>
      <c r="G34" s="1">
        <v>661100</v>
      </c>
      <c r="H34" s="1" t="s">
        <v>42</v>
      </c>
      <c r="I34" s="1" t="s">
        <v>213</v>
      </c>
      <c r="J34" s="1" t="s">
        <v>43</v>
      </c>
      <c r="K34" s="1" t="s">
        <v>166</v>
      </c>
      <c r="L34" s="1" t="s">
        <v>167</v>
      </c>
      <c r="M34" s="1">
        <v>900</v>
      </c>
      <c r="N34" s="1" t="s">
        <v>45</v>
      </c>
      <c r="O34" s="1">
        <v>1</v>
      </c>
      <c r="P34" s="1">
        <v>1983</v>
      </c>
      <c r="Q34" s="1" t="s">
        <v>46</v>
      </c>
      <c r="R34" s="1" t="s">
        <v>71</v>
      </c>
      <c r="S34" s="1" t="s">
        <v>214</v>
      </c>
      <c r="T34" s="1" t="s">
        <v>73</v>
      </c>
      <c r="U34" s="70">
        <v>0</v>
      </c>
    </row>
    <row r="35" spans="1:21" x14ac:dyDescent="0.25">
      <c r="A35" s="1" t="s">
        <v>215</v>
      </c>
      <c r="B35" s="1" t="s">
        <v>161</v>
      </c>
      <c r="C35" s="1" t="s">
        <v>162</v>
      </c>
      <c r="D35" s="1" t="s">
        <v>163</v>
      </c>
      <c r="E35" s="1" t="s">
        <v>164</v>
      </c>
      <c r="F35" s="1">
        <v>136729</v>
      </c>
      <c r="G35" s="1">
        <v>661100</v>
      </c>
      <c r="H35" s="1" t="s">
        <v>42</v>
      </c>
      <c r="I35" s="1" t="s">
        <v>216</v>
      </c>
      <c r="J35" s="1" t="s">
        <v>43</v>
      </c>
      <c r="K35" s="1" t="s">
        <v>166</v>
      </c>
      <c r="L35" s="1" t="s">
        <v>217</v>
      </c>
      <c r="M35" s="1">
        <v>1050</v>
      </c>
      <c r="N35" s="1" t="s">
        <v>45</v>
      </c>
      <c r="O35" s="1">
        <v>1</v>
      </c>
      <c r="P35" s="1">
        <v>1983</v>
      </c>
      <c r="Q35" s="1" t="s">
        <v>46</v>
      </c>
      <c r="R35" s="1" t="s">
        <v>71</v>
      </c>
      <c r="S35" s="1" t="s">
        <v>218</v>
      </c>
      <c r="T35" s="1" t="s">
        <v>73</v>
      </c>
      <c r="U35" s="70">
        <v>0</v>
      </c>
    </row>
    <row r="36" spans="1:21" x14ac:dyDescent="0.25">
      <c r="A36" s="1" t="s">
        <v>219</v>
      </c>
      <c r="B36" s="1" t="s">
        <v>161</v>
      </c>
      <c r="C36" s="1" t="s">
        <v>162</v>
      </c>
      <c r="D36" s="1" t="s">
        <v>163</v>
      </c>
      <c r="E36" s="1" t="s">
        <v>164</v>
      </c>
      <c r="F36" s="1">
        <v>136729</v>
      </c>
      <c r="G36" s="1">
        <v>661100</v>
      </c>
      <c r="H36" s="1" t="s">
        <v>42</v>
      </c>
      <c r="I36" s="1" t="s">
        <v>220</v>
      </c>
      <c r="J36" s="1" t="s">
        <v>43</v>
      </c>
      <c r="K36" s="1" t="s">
        <v>166</v>
      </c>
      <c r="L36" s="1" t="s">
        <v>167</v>
      </c>
      <c r="M36" s="1">
        <v>900</v>
      </c>
      <c r="N36" s="1" t="s">
        <v>45</v>
      </c>
      <c r="O36" s="1">
        <v>1</v>
      </c>
      <c r="P36" s="1">
        <v>1983</v>
      </c>
      <c r="Q36" s="1" t="s">
        <v>46</v>
      </c>
      <c r="R36" s="1" t="s">
        <v>71</v>
      </c>
      <c r="S36" s="1" t="s">
        <v>221</v>
      </c>
      <c r="T36" s="1" t="s">
        <v>73</v>
      </c>
      <c r="U36" s="70">
        <v>0</v>
      </c>
    </row>
    <row r="37" spans="1:21" x14ac:dyDescent="0.25">
      <c r="A37" s="1" t="s">
        <v>222</v>
      </c>
      <c r="B37" s="1" t="s">
        <v>161</v>
      </c>
      <c r="C37" s="1" t="s">
        <v>162</v>
      </c>
      <c r="D37" s="1" t="s">
        <v>163</v>
      </c>
      <c r="E37" s="1" t="s">
        <v>164</v>
      </c>
      <c r="F37" s="1">
        <v>136729</v>
      </c>
      <c r="G37" s="1">
        <v>661100</v>
      </c>
      <c r="H37" s="1" t="s">
        <v>42</v>
      </c>
      <c r="I37" s="1" t="s">
        <v>223</v>
      </c>
      <c r="J37" s="1" t="s">
        <v>43</v>
      </c>
      <c r="K37" s="1" t="s">
        <v>166</v>
      </c>
      <c r="L37" s="1" t="s">
        <v>167</v>
      </c>
      <c r="M37" s="1">
        <v>900</v>
      </c>
      <c r="N37" s="1" t="s">
        <v>45</v>
      </c>
      <c r="O37" s="1">
        <v>1</v>
      </c>
      <c r="P37" s="1">
        <v>1983</v>
      </c>
      <c r="Q37" s="1" t="s">
        <v>46</v>
      </c>
      <c r="R37" s="1" t="s">
        <v>71</v>
      </c>
      <c r="S37" s="1" t="s">
        <v>224</v>
      </c>
      <c r="T37" s="1" t="s">
        <v>73</v>
      </c>
      <c r="U37" s="70">
        <v>0</v>
      </c>
    </row>
    <row r="38" spans="1:21" x14ac:dyDescent="0.25">
      <c r="A38" s="1" t="s">
        <v>225</v>
      </c>
      <c r="B38" s="1" t="s">
        <v>161</v>
      </c>
      <c r="C38" s="1" t="s">
        <v>162</v>
      </c>
      <c r="D38" s="1" t="s">
        <v>163</v>
      </c>
      <c r="E38" s="1" t="s">
        <v>164</v>
      </c>
      <c r="F38" s="1">
        <v>136729</v>
      </c>
      <c r="G38" s="1">
        <v>661100</v>
      </c>
      <c r="H38" s="1" t="s">
        <v>42</v>
      </c>
      <c r="I38" s="1" t="s">
        <v>226</v>
      </c>
      <c r="J38" s="1" t="s">
        <v>43</v>
      </c>
      <c r="K38" s="1" t="s">
        <v>166</v>
      </c>
      <c r="L38" s="1" t="s">
        <v>227</v>
      </c>
      <c r="M38" s="1">
        <v>630</v>
      </c>
      <c r="N38" s="1" t="s">
        <v>45</v>
      </c>
      <c r="O38" s="1">
        <v>1</v>
      </c>
      <c r="P38" s="1">
        <v>1983</v>
      </c>
      <c r="Q38" s="1" t="s">
        <v>46</v>
      </c>
      <c r="R38" s="1" t="s">
        <v>71</v>
      </c>
      <c r="S38" s="1" t="s">
        <v>228</v>
      </c>
      <c r="T38" s="1" t="s">
        <v>73</v>
      </c>
      <c r="U38" s="70">
        <v>0</v>
      </c>
    </row>
    <row r="39" spans="1:21" x14ac:dyDescent="0.25">
      <c r="A39" s="1" t="s">
        <v>229</v>
      </c>
      <c r="B39" s="1" t="s">
        <v>161</v>
      </c>
      <c r="C39" s="1" t="s">
        <v>162</v>
      </c>
      <c r="D39" s="1" t="s">
        <v>163</v>
      </c>
      <c r="E39" s="1" t="s">
        <v>164</v>
      </c>
      <c r="F39" s="1">
        <v>136729</v>
      </c>
      <c r="G39" s="1">
        <v>661100</v>
      </c>
      <c r="H39" s="1" t="s">
        <v>42</v>
      </c>
      <c r="I39" s="1" t="s">
        <v>230</v>
      </c>
      <c r="J39" s="1" t="s">
        <v>43</v>
      </c>
      <c r="K39" s="1" t="s">
        <v>166</v>
      </c>
      <c r="L39" s="1" t="s">
        <v>217</v>
      </c>
      <c r="M39" s="1">
        <v>1050</v>
      </c>
      <c r="N39" s="1" t="s">
        <v>45</v>
      </c>
      <c r="O39" s="1">
        <v>1</v>
      </c>
      <c r="P39" s="1">
        <v>1983</v>
      </c>
      <c r="Q39" s="1" t="s">
        <v>46</v>
      </c>
      <c r="R39" s="1" t="s">
        <v>71</v>
      </c>
      <c r="S39" s="1" t="s">
        <v>231</v>
      </c>
      <c r="T39" s="1" t="s">
        <v>73</v>
      </c>
      <c r="U39" s="70">
        <v>0</v>
      </c>
    </row>
    <row r="40" spans="1:21" x14ac:dyDescent="0.25">
      <c r="A40" s="1" t="s">
        <v>232</v>
      </c>
      <c r="B40" s="1" t="s">
        <v>161</v>
      </c>
      <c r="C40" s="1" t="s">
        <v>162</v>
      </c>
      <c r="D40" s="1" t="s">
        <v>163</v>
      </c>
      <c r="E40" s="1" t="s">
        <v>164</v>
      </c>
      <c r="F40" s="1">
        <v>136729</v>
      </c>
      <c r="G40" s="1">
        <v>661100</v>
      </c>
      <c r="H40" s="1" t="s">
        <v>42</v>
      </c>
      <c r="I40" s="1" t="s">
        <v>233</v>
      </c>
      <c r="J40" s="1" t="s">
        <v>43</v>
      </c>
      <c r="K40" s="1" t="s">
        <v>166</v>
      </c>
      <c r="L40" s="1" t="s">
        <v>167</v>
      </c>
      <c r="M40" s="1">
        <v>1050</v>
      </c>
      <c r="N40" s="1" t="s">
        <v>45</v>
      </c>
      <c r="O40" s="1">
        <v>1</v>
      </c>
      <c r="P40" s="1">
        <v>1983</v>
      </c>
      <c r="Q40" s="1" t="s">
        <v>46</v>
      </c>
      <c r="R40" s="1" t="s">
        <v>71</v>
      </c>
      <c r="S40" s="1" t="s">
        <v>234</v>
      </c>
      <c r="T40" s="1" t="s">
        <v>73</v>
      </c>
      <c r="U40" s="70">
        <v>0</v>
      </c>
    </row>
    <row r="41" spans="1:21" x14ac:dyDescent="0.25">
      <c r="A41" s="1" t="s">
        <v>235</v>
      </c>
      <c r="B41" s="1" t="s">
        <v>161</v>
      </c>
      <c r="C41" s="1" t="s">
        <v>162</v>
      </c>
      <c r="D41" s="1" t="s">
        <v>163</v>
      </c>
      <c r="E41" s="1" t="s">
        <v>164</v>
      </c>
      <c r="F41" s="1">
        <v>136729</v>
      </c>
      <c r="G41" s="1">
        <v>661400</v>
      </c>
      <c r="H41" s="1" t="s">
        <v>42</v>
      </c>
      <c r="I41" s="1" t="s">
        <v>236</v>
      </c>
      <c r="J41" s="1" t="s">
        <v>47</v>
      </c>
      <c r="K41" s="1" t="s">
        <v>237</v>
      </c>
      <c r="L41" s="1" t="s">
        <v>238</v>
      </c>
      <c r="M41" s="1">
        <v>500</v>
      </c>
      <c r="N41" s="1" t="s">
        <v>45</v>
      </c>
      <c r="O41" s="1">
        <v>1</v>
      </c>
      <c r="P41" s="1">
        <v>2007</v>
      </c>
      <c r="Q41" s="1" t="s">
        <v>46</v>
      </c>
      <c r="R41" s="1" t="s">
        <v>71</v>
      </c>
      <c r="S41" s="1" t="s">
        <v>239</v>
      </c>
      <c r="T41" s="1" t="s">
        <v>73</v>
      </c>
      <c r="U41" s="70">
        <v>0</v>
      </c>
    </row>
    <row r="42" spans="1:21" x14ac:dyDescent="0.25">
      <c r="A42" s="1" t="s">
        <v>240</v>
      </c>
      <c r="B42" s="1" t="s">
        <v>161</v>
      </c>
      <c r="C42" s="1" t="s">
        <v>162</v>
      </c>
      <c r="D42" s="1" t="s">
        <v>163</v>
      </c>
      <c r="E42" s="1" t="s">
        <v>164</v>
      </c>
      <c r="F42" s="1">
        <v>136729</v>
      </c>
      <c r="G42" s="1">
        <v>661400</v>
      </c>
      <c r="H42" s="1" t="s">
        <v>42</v>
      </c>
      <c r="I42" s="1" t="s">
        <v>241</v>
      </c>
      <c r="J42" s="1" t="s">
        <v>47</v>
      </c>
      <c r="K42" s="1" t="s">
        <v>237</v>
      </c>
      <c r="L42" s="1" t="s">
        <v>242</v>
      </c>
      <c r="M42" s="1">
        <v>500</v>
      </c>
      <c r="N42" s="1" t="s">
        <v>45</v>
      </c>
      <c r="O42" s="1">
        <v>1</v>
      </c>
      <c r="P42" s="1">
        <v>2007</v>
      </c>
      <c r="Q42" s="1" t="s">
        <v>46</v>
      </c>
      <c r="R42" s="1" t="s">
        <v>71</v>
      </c>
      <c r="S42" s="1" t="s">
        <v>243</v>
      </c>
      <c r="T42" s="1" t="s">
        <v>73</v>
      </c>
      <c r="U42" s="70">
        <v>0</v>
      </c>
    </row>
    <row r="43" spans="1:21" x14ac:dyDescent="0.25">
      <c r="A43" s="1" t="s">
        <v>244</v>
      </c>
      <c r="B43" s="1" t="s">
        <v>161</v>
      </c>
      <c r="C43" s="1" t="s">
        <v>162</v>
      </c>
      <c r="D43" s="1" t="s">
        <v>163</v>
      </c>
      <c r="E43" s="1" t="s">
        <v>164</v>
      </c>
      <c r="F43" s="1">
        <v>136729</v>
      </c>
      <c r="G43" s="1">
        <v>663200</v>
      </c>
      <c r="H43" s="1" t="s">
        <v>42</v>
      </c>
      <c r="I43" s="1" t="s">
        <v>245</v>
      </c>
      <c r="J43" s="1" t="s">
        <v>49</v>
      </c>
      <c r="K43" s="1" t="s">
        <v>246</v>
      </c>
      <c r="L43" s="1" t="s">
        <v>242</v>
      </c>
      <c r="M43" s="1">
        <v>1000</v>
      </c>
      <c r="N43" s="1" t="s">
        <v>45</v>
      </c>
      <c r="O43" s="1">
        <v>1</v>
      </c>
      <c r="P43" s="1">
        <v>2007</v>
      </c>
      <c r="Q43" s="1" t="s">
        <v>247</v>
      </c>
      <c r="R43" s="1" t="s">
        <v>71</v>
      </c>
      <c r="S43" s="1" t="s">
        <v>248</v>
      </c>
      <c r="T43" s="1" t="s">
        <v>73</v>
      </c>
      <c r="U43" s="70">
        <v>0</v>
      </c>
    </row>
    <row r="44" spans="1:21" x14ac:dyDescent="0.25">
      <c r="A44" s="1" t="s">
        <v>249</v>
      </c>
      <c r="B44" s="1" t="s">
        <v>161</v>
      </c>
      <c r="C44" s="1" t="s">
        <v>162</v>
      </c>
      <c r="D44" s="1" t="s">
        <v>163</v>
      </c>
      <c r="E44" s="1" t="s">
        <v>164</v>
      </c>
      <c r="F44" s="1">
        <v>136729</v>
      </c>
      <c r="G44" s="1">
        <v>663200</v>
      </c>
      <c r="H44" s="1" t="s">
        <v>42</v>
      </c>
      <c r="I44" s="1" t="s">
        <v>250</v>
      </c>
      <c r="J44" s="1" t="s">
        <v>49</v>
      </c>
      <c r="K44" s="1" t="s">
        <v>246</v>
      </c>
      <c r="L44" s="1" t="s">
        <v>242</v>
      </c>
      <c r="M44" s="1">
        <v>500</v>
      </c>
      <c r="N44" s="1" t="s">
        <v>45</v>
      </c>
      <c r="O44" s="1">
        <v>1</v>
      </c>
      <c r="P44" s="1">
        <v>2007</v>
      </c>
      <c r="Q44" s="1" t="s">
        <v>251</v>
      </c>
      <c r="R44" s="1" t="s">
        <v>71</v>
      </c>
      <c r="S44" s="1" t="s">
        <v>252</v>
      </c>
      <c r="T44" s="1" t="s">
        <v>73</v>
      </c>
      <c r="U44" s="70">
        <v>0</v>
      </c>
    </row>
    <row r="45" spans="1:21" x14ac:dyDescent="0.25">
      <c r="A45" s="1" t="s">
        <v>253</v>
      </c>
      <c r="B45" s="1" t="s">
        <v>161</v>
      </c>
      <c r="C45" s="1" t="s">
        <v>162</v>
      </c>
      <c r="D45" s="1" t="s">
        <v>163</v>
      </c>
      <c r="E45" s="1" t="s">
        <v>164</v>
      </c>
      <c r="F45" s="1">
        <v>136729</v>
      </c>
      <c r="G45" s="1">
        <v>663200</v>
      </c>
      <c r="H45" s="1" t="s">
        <v>42</v>
      </c>
      <c r="I45" s="1" t="s">
        <v>254</v>
      </c>
      <c r="J45" s="1" t="s">
        <v>49</v>
      </c>
      <c r="K45" s="1" t="s">
        <v>246</v>
      </c>
      <c r="L45" s="1" t="s">
        <v>242</v>
      </c>
      <c r="M45" s="1">
        <v>500</v>
      </c>
      <c r="N45" s="1" t="s">
        <v>45</v>
      </c>
      <c r="O45" s="1">
        <v>1</v>
      </c>
      <c r="P45" s="1">
        <v>2007</v>
      </c>
      <c r="Q45" s="1" t="s">
        <v>255</v>
      </c>
      <c r="R45" s="1" t="s">
        <v>71</v>
      </c>
      <c r="S45" s="1" t="s">
        <v>256</v>
      </c>
      <c r="T45" s="1" t="s">
        <v>73</v>
      </c>
      <c r="U45" s="70">
        <v>0</v>
      </c>
    </row>
    <row r="46" spans="1:21" x14ac:dyDescent="0.25">
      <c r="A46" s="1" t="s">
        <v>257</v>
      </c>
      <c r="B46" s="1" t="s">
        <v>161</v>
      </c>
      <c r="C46" s="1" t="s">
        <v>162</v>
      </c>
      <c r="D46" s="1" t="s">
        <v>163</v>
      </c>
      <c r="E46" s="1" t="s">
        <v>164</v>
      </c>
      <c r="F46" s="1">
        <v>136729</v>
      </c>
      <c r="G46" s="1">
        <v>663200</v>
      </c>
      <c r="H46" s="1" t="s">
        <v>42</v>
      </c>
      <c r="I46" s="1" t="s">
        <v>258</v>
      </c>
      <c r="J46" s="1" t="s">
        <v>49</v>
      </c>
      <c r="K46" s="1" t="s">
        <v>246</v>
      </c>
      <c r="L46" s="1" t="s">
        <v>242</v>
      </c>
      <c r="M46" s="1">
        <v>500</v>
      </c>
      <c r="N46" s="1" t="s">
        <v>45</v>
      </c>
      <c r="O46" s="1">
        <v>1</v>
      </c>
      <c r="P46" s="1">
        <v>2007</v>
      </c>
      <c r="Q46" s="1" t="s">
        <v>46</v>
      </c>
      <c r="R46" s="1" t="s">
        <v>71</v>
      </c>
      <c r="S46" s="1" t="s">
        <v>259</v>
      </c>
      <c r="T46" s="1" t="s">
        <v>73</v>
      </c>
      <c r="U46" s="70">
        <v>0</v>
      </c>
    </row>
    <row r="47" spans="1:21" x14ac:dyDescent="0.25">
      <c r="A47" s="1" t="s">
        <v>260</v>
      </c>
      <c r="B47" s="1" t="s">
        <v>161</v>
      </c>
      <c r="C47" s="1" t="s">
        <v>162</v>
      </c>
      <c r="D47" s="1" t="s">
        <v>163</v>
      </c>
      <c r="E47" s="1" t="s">
        <v>164</v>
      </c>
      <c r="F47" s="1">
        <v>136729</v>
      </c>
      <c r="G47" s="1">
        <v>663200</v>
      </c>
      <c r="H47" s="1" t="s">
        <v>42</v>
      </c>
      <c r="I47" s="1" t="s">
        <v>261</v>
      </c>
      <c r="J47" s="1" t="s">
        <v>49</v>
      </c>
      <c r="K47" s="1" t="s">
        <v>246</v>
      </c>
      <c r="L47" s="1" t="s">
        <v>242</v>
      </c>
      <c r="M47" s="1">
        <v>500</v>
      </c>
      <c r="N47" s="1" t="s">
        <v>45</v>
      </c>
      <c r="O47" s="1">
        <v>1</v>
      </c>
      <c r="P47" s="1">
        <v>2007</v>
      </c>
      <c r="Q47" s="1" t="s">
        <v>262</v>
      </c>
      <c r="R47" s="1" t="s">
        <v>71</v>
      </c>
      <c r="S47" s="1" t="s">
        <v>263</v>
      </c>
      <c r="T47" s="1" t="s">
        <v>73</v>
      </c>
      <c r="U47" s="70">
        <v>0</v>
      </c>
    </row>
    <row r="48" spans="1:21" x14ac:dyDescent="0.25">
      <c r="A48" s="1" t="s">
        <v>264</v>
      </c>
      <c r="B48" s="1" t="s">
        <v>161</v>
      </c>
      <c r="C48" s="1" t="s">
        <v>162</v>
      </c>
      <c r="D48" s="1" t="s">
        <v>163</v>
      </c>
      <c r="E48" s="1" t="s">
        <v>164</v>
      </c>
      <c r="F48" s="1">
        <v>136729</v>
      </c>
      <c r="G48" s="1">
        <v>663200</v>
      </c>
      <c r="H48" s="1" t="s">
        <v>42</v>
      </c>
      <c r="I48" s="1" t="s">
        <v>265</v>
      </c>
      <c r="J48" s="1" t="s">
        <v>49</v>
      </c>
      <c r="K48" s="1" t="s">
        <v>246</v>
      </c>
      <c r="L48" s="1" t="s">
        <v>242</v>
      </c>
      <c r="M48" s="1">
        <v>4000</v>
      </c>
      <c r="N48" s="1" t="s">
        <v>45</v>
      </c>
      <c r="O48" s="1">
        <v>1</v>
      </c>
      <c r="P48" s="1">
        <v>2007</v>
      </c>
      <c r="Q48" s="1" t="s">
        <v>266</v>
      </c>
      <c r="R48" s="1" t="s">
        <v>71</v>
      </c>
      <c r="S48" s="1" t="s">
        <v>267</v>
      </c>
      <c r="T48" s="1" t="s">
        <v>73</v>
      </c>
      <c r="U48" s="70">
        <v>0</v>
      </c>
    </row>
    <row r="49" spans="1:21" x14ac:dyDescent="0.25">
      <c r="A49" s="1" t="s">
        <v>268</v>
      </c>
      <c r="B49" s="1" t="s">
        <v>161</v>
      </c>
      <c r="C49" s="1" t="s">
        <v>162</v>
      </c>
      <c r="D49" s="1" t="s">
        <v>163</v>
      </c>
      <c r="E49" s="1" t="s">
        <v>164</v>
      </c>
      <c r="F49" s="1">
        <v>136729</v>
      </c>
      <c r="G49" s="1">
        <v>663200</v>
      </c>
      <c r="H49" s="1" t="s">
        <v>42</v>
      </c>
      <c r="I49" s="1" t="s">
        <v>269</v>
      </c>
      <c r="J49" s="1" t="s">
        <v>49</v>
      </c>
      <c r="K49" s="1" t="s">
        <v>246</v>
      </c>
      <c r="L49" s="1" t="s">
        <v>242</v>
      </c>
      <c r="M49" s="1">
        <v>1000</v>
      </c>
      <c r="N49" s="1" t="s">
        <v>45</v>
      </c>
      <c r="O49" s="1">
        <v>1</v>
      </c>
      <c r="P49" s="1">
        <v>2007</v>
      </c>
      <c r="Q49" s="1" t="s">
        <v>270</v>
      </c>
      <c r="R49" s="1" t="s">
        <v>71</v>
      </c>
      <c r="S49" s="1" t="s">
        <v>271</v>
      </c>
      <c r="T49" s="1" t="s">
        <v>73</v>
      </c>
      <c r="U49" s="70">
        <v>0</v>
      </c>
    </row>
    <row r="50" spans="1:21" x14ac:dyDescent="0.25">
      <c r="A50" s="1" t="s">
        <v>272</v>
      </c>
      <c r="B50" s="1" t="s">
        <v>161</v>
      </c>
      <c r="C50" s="1" t="s">
        <v>162</v>
      </c>
      <c r="D50" s="1" t="s">
        <v>163</v>
      </c>
      <c r="E50" s="1" t="s">
        <v>164</v>
      </c>
      <c r="F50" s="1">
        <v>136729</v>
      </c>
      <c r="G50" s="1">
        <v>663200</v>
      </c>
      <c r="H50" s="1" t="s">
        <v>42</v>
      </c>
      <c r="I50" s="1" t="s">
        <v>273</v>
      </c>
      <c r="J50" s="1" t="s">
        <v>49</v>
      </c>
      <c r="K50" s="1" t="s">
        <v>246</v>
      </c>
      <c r="L50" s="1" t="s">
        <v>242</v>
      </c>
      <c r="M50" s="1">
        <v>1000</v>
      </c>
      <c r="N50" s="1" t="s">
        <v>45</v>
      </c>
      <c r="O50" s="1">
        <v>1</v>
      </c>
      <c r="P50" s="1">
        <v>2007</v>
      </c>
      <c r="Q50" s="1" t="s">
        <v>274</v>
      </c>
      <c r="R50" s="1" t="s">
        <v>71</v>
      </c>
      <c r="S50" s="1" t="s">
        <v>275</v>
      </c>
      <c r="T50" s="1" t="s">
        <v>73</v>
      </c>
      <c r="U50" s="70">
        <v>0</v>
      </c>
    </row>
    <row r="51" spans="1:21" x14ac:dyDescent="0.25">
      <c r="A51" s="1" t="s">
        <v>276</v>
      </c>
      <c r="B51" s="1" t="s">
        <v>277</v>
      </c>
      <c r="C51" s="1" t="s">
        <v>278</v>
      </c>
      <c r="D51" s="1" t="s">
        <v>279</v>
      </c>
      <c r="E51" s="1" t="s">
        <v>164</v>
      </c>
      <c r="F51" s="1">
        <v>1673</v>
      </c>
      <c r="G51" s="1">
        <v>661400</v>
      </c>
      <c r="H51" s="1" t="s">
        <v>42</v>
      </c>
      <c r="I51" s="1" t="s">
        <v>280</v>
      </c>
      <c r="J51" s="1" t="s">
        <v>47</v>
      </c>
      <c r="K51" s="1" t="s">
        <v>281</v>
      </c>
      <c r="L51" s="1" t="s">
        <v>282</v>
      </c>
      <c r="N51" s="1" t="s">
        <v>45</v>
      </c>
      <c r="O51" s="1">
        <v>1</v>
      </c>
      <c r="P51" s="1">
        <v>1900</v>
      </c>
      <c r="R51" s="1" t="s">
        <v>71</v>
      </c>
      <c r="S51" s="1" t="s">
        <v>54</v>
      </c>
      <c r="T51" s="1" t="s">
        <v>73</v>
      </c>
      <c r="U51" s="70">
        <v>0</v>
      </c>
    </row>
    <row r="52" spans="1:21" x14ac:dyDescent="0.25">
      <c r="A52" s="68" t="s">
        <v>283</v>
      </c>
      <c r="B52" s="68" t="s">
        <v>130</v>
      </c>
      <c r="C52" s="68" t="s">
        <v>131</v>
      </c>
      <c r="D52" s="68" t="s">
        <v>132</v>
      </c>
      <c r="E52" s="68" t="s">
        <v>133</v>
      </c>
      <c r="F52" s="68">
        <v>20726</v>
      </c>
      <c r="G52" s="68">
        <v>661100</v>
      </c>
      <c r="H52" s="68" t="s">
        <v>42</v>
      </c>
      <c r="I52" s="68" t="s">
        <v>284</v>
      </c>
      <c r="J52" s="68" t="s">
        <v>43</v>
      </c>
      <c r="K52" s="68" t="s">
        <v>486</v>
      </c>
      <c r="L52" s="68" t="s">
        <v>487</v>
      </c>
      <c r="M52" s="68">
        <v>630</v>
      </c>
      <c r="N52" s="68" t="s">
        <v>45</v>
      </c>
      <c r="O52" s="68">
        <v>1</v>
      </c>
      <c r="P52" s="68">
        <v>2010</v>
      </c>
      <c r="Q52" s="68"/>
      <c r="R52" s="1" t="s">
        <v>71</v>
      </c>
      <c r="S52" s="68" t="s">
        <v>488</v>
      </c>
      <c r="T52" s="1" t="s">
        <v>73</v>
      </c>
      <c r="U52" s="70">
        <v>0</v>
      </c>
    </row>
    <row r="53" spans="1:21" x14ac:dyDescent="0.25">
      <c r="A53" s="68" t="s">
        <v>285</v>
      </c>
      <c r="B53" s="68" t="s">
        <v>130</v>
      </c>
      <c r="C53" s="68" t="s">
        <v>131</v>
      </c>
      <c r="D53" s="68" t="s">
        <v>132</v>
      </c>
      <c r="E53" s="68" t="s">
        <v>133</v>
      </c>
      <c r="F53" s="68">
        <v>20726</v>
      </c>
      <c r="G53" s="68">
        <v>661100</v>
      </c>
      <c r="H53" s="68" t="s">
        <v>42</v>
      </c>
      <c r="I53" s="68" t="s">
        <v>286</v>
      </c>
      <c r="J53" s="68" t="s">
        <v>43</v>
      </c>
      <c r="K53" s="68" t="s">
        <v>486</v>
      </c>
      <c r="L53" s="68" t="s">
        <v>487</v>
      </c>
      <c r="M53" s="68">
        <v>400</v>
      </c>
      <c r="N53" s="68" t="s">
        <v>45</v>
      </c>
      <c r="O53" s="68">
        <v>1</v>
      </c>
      <c r="P53" s="68">
        <v>2010</v>
      </c>
      <c r="Q53" s="68"/>
      <c r="R53" s="1" t="s">
        <v>71</v>
      </c>
      <c r="S53" s="68" t="s">
        <v>489</v>
      </c>
      <c r="T53" s="1" t="s">
        <v>73</v>
      </c>
      <c r="U53" s="70">
        <v>0</v>
      </c>
    </row>
    <row r="54" spans="1:21" x14ac:dyDescent="0.25">
      <c r="A54" s="68" t="s">
        <v>287</v>
      </c>
      <c r="B54" s="68" t="s">
        <v>288</v>
      </c>
      <c r="C54" s="68" t="s">
        <v>289</v>
      </c>
      <c r="D54" s="68" t="s">
        <v>290</v>
      </c>
      <c r="E54" s="68" t="s">
        <v>291</v>
      </c>
      <c r="F54" s="68">
        <v>4679</v>
      </c>
      <c r="G54" s="68">
        <v>661100</v>
      </c>
      <c r="H54" s="68" t="s">
        <v>42</v>
      </c>
      <c r="I54" s="68" t="s">
        <v>292</v>
      </c>
      <c r="J54" s="68" t="s">
        <v>43</v>
      </c>
      <c r="K54" s="68" t="s">
        <v>293</v>
      </c>
      <c r="L54" s="68" t="s">
        <v>294</v>
      </c>
      <c r="M54" s="68">
        <v>1600</v>
      </c>
      <c r="N54" s="68" t="s">
        <v>45</v>
      </c>
      <c r="O54" s="68">
        <v>1</v>
      </c>
      <c r="P54" s="68">
        <v>2011</v>
      </c>
      <c r="Q54" s="68" t="s">
        <v>46</v>
      </c>
      <c r="R54" s="1" t="s">
        <v>71</v>
      </c>
      <c r="S54" s="68" t="s">
        <v>295</v>
      </c>
      <c r="T54" s="1" t="s">
        <v>73</v>
      </c>
      <c r="U54" s="70">
        <v>0</v>
      </c>
    </row>
    <row r="55" spans="1:21" x14ac:dyDescent="0.25">
      <c r="A55" s="68" t="s">
        <v>296</v>
      </c>
      <c r="B55" s="68" t="s">
        <v>297</v>
      </c>
      <c r="C55" s="68" t="s">
        <v>289</v>
      </c>
      <c r="D55" s="68" t="s">
        <v>290</v>
      </c>
      <c r="E55" s="68" t="s">
        <v>298</v>
      </c>
      <c r="F55" s="68">
        <v>1579</v>
      </c>
      <c r="G55" s="68">
        <v>661100</v>
      </c>
      <c r="H55" s="68" t="s">
        <v>42</v>
      </c>
      <c r="I55" s="68" t="s">
        <v>299</v>
      </c>
      <c r="J55" s="68" t="s">
        <v>43</v>
      </c>
      <c r="K55" s="68" t="s">
        <v>50</v>
      </c>
      <c r="L55" s="68" t="s">
        <v>300</v>
      </c>
      <c r="M55" s="68">
        <v>630</v>
      </c>
      <c r="N55" s="68" t="s">
        <v>45</v>
      </c>
      <c r="O55" s="68">
        <v>1</v>
      </c>
      <c r="P55" s="68">
        <v>2005</v>
      </c>
      <c r="Q55" s="68" t="s">
        <v>301</v>
      </c>
      <c r="R55" s="1" t="s">
        <v>71</v>
      </c>
      <c r="S55" s="68" t="s">
        <v>302</v>
      </c>
      <c r="T55" s="1" t="s">
        <v>73</v>
      </c>
      <c r="U55" s="70">
        <v>0</v>
      </c>
    </row>
    <row r="56" spans="1:21" x14ac:dyDescent="0.25">
      <c r="A56" s="68" t="s">
        <v>303</v>
      </c>
      <c r="B56" s="68" t="s">
        <v>304</v>
      </c>
      <c r="C56" s="68" t="s">
        <v>289</v>
      </c>
      <c r="D56" s="68" t="s">
        <v>290</v>
      </c>
      <c r="E56" s="68" t="s">
        <v>298</v>
      </c>
      <c r="F56" s="68">
        <v>5672</v>
      </c>
      <c r="G56" s="68">
        <v>663200</v>
      </c>
      <c r="H56" s="68" t="s">
        <v>42</v>
      </c>
      <c r="I56" s="68" t="s">
        <v>305</v>
      </c>
      <c r="J56" s="68" t="s">
        <v>49</v>
      </c>
      <c r="K56" s="68" t="s">
        <v>166</v>
      </c>
      <c r="L56" s="68" t="s">
        <v>49</v>
      </c>
      <c r="M56" s="68">
        <v>2000</v>
      </c>
      <c r="N56" s="68" t="s">
        <v>45</v>
      </c>
      <c r="O56" s="68">
        <v>1</v>
      </c>
      <c r="P56" s="68">
        <v>1987</v>
      </c>
      <c r="Q56" s="68" t="s">
        <v>46</v>
      </c>
      <c r="R56" s="1" t="s">
        <v>71</v>
      </c>
      <c r="S56" s="68" t="s">
        <v>306</v>
      </c>
      <c r="T56" s="1" t="s">
        <v>73</v>
      </c>
      <c r="U56" s="70">
        <v>0</v>
      </c>
    </row>
    <row r="57" spans="1:21" x14ac:dyDescent="0.25">
      <c r="A57" s="68" t="s">
        <v>307</v>
      </c>
      <c r="B57" s="68" t="s">
        <v>308</v>
      </c>
      <c r="C57" s="68" t="s">
        <v>289</v>
      </c>
      <c r="D57" s="68" t="s">
        <v>290</v>
      </c>
      <c r="E57" s="68" t="s">
        <v>298</v>
      </c>
      <c r="F57" s="68">
        <v>12046</v>
      </c>
      <c r="G57" s="68">
        <v>661100</v>
      </c>
      <c r="H57" s="68" t="s">
        <v>42</v>
      </c>
      <c r="I57" s="68" t="s">
        <v>309</v>
      </c>
      <c r="J57" s="68" t="s">
        <v>43</v>
      </c>
      <c r="K57" s="68" t="s">
        <v>310</v>
      </c>
      <c r="L57" s="68" t="s">
        <v>56</v>
      </c>
      <c r="M57" s="68">
        <v>1000</v>
      </c>
      <c r="N57" s="68" t="s">
        <v>45</v>
      </c>
      <c r="O57" s="68">
        <v>1</v>
      </c>
      <c r="P57" s="68">
        <v>1997</v>
      </c>
      <c r="Q57" s="68" t="s">
        <v>46</v>
      </c>
      <c r="R57" s="1" t="s">
        <v>71</v>
      </c>
      <c r="S57" s="68" t="s">
        <v>311</v>
      </c>
      <c r="T57" s="1" t="s">
        <v>73</v>
      </c>
      <c r="U57" s="70">
        <v>0</v>
      </c>
    </row>
    <row r="58" spans="1:21" x14ac:dyDescent="0.25">
      <c r="A58" s="68" t="s">
        <v>312</v>
      </c>
      <c r="B58" s="68" t="s">
        <v>308</v>
      </c>
      <c r="C58" s="68" t="s">
        <v>289</v>
      </c>
      <c r="D58" s="68" t="s">
        <v>290</v>
      </c>
      <c r="E58" s="68" t="s">
        <v>298</v>
      </c>
      <c r="F58" s="68">
        <v>12046</v>
      </c>
      <c r="G58" s="68">
        <v>661100</v>
      </c>
      <c r="H58" s="68" t="s">
        <v>42</v>
      </c>
      <c r="I58" s="68" t="s">
        <v>313</v>
      </c>
      <c r="J58" s="68" t="s">
        <v>43</v>
      </c>
      <c r="K58" s="68" t="s">
        <v>310</v>
      </c>
      <c r="L58" s="68" t="s">
        <v>56</v>
      </c>
      <c r="M58" s="68">
        <v>1000</v>
      </c>
      <c r="N58" s="68" t="s">
        <v>45</v>
      </c>
      <c r="O58" s="68">
        <v>1</v>
      </c>
      <c r="P58" s="68">
        <v>1997</v>
      </c>
      <c r="Q58" s="68" t="s">
        <v>46</v>
      </c>
      <c r="R58" s="1" t="s">
        <v>71</v>
      </c>
      <c r="S58" s="68" t="s">
        <v>314</v>
      </c>
      <c r="T58" s="1" t="s">
        <v>73</v>
      </c>
      <c r="U58" s="70">
        <v>0</v>
      </c>
    </row>
    <row r="59" spans="1:21" x14ac:dyDescent="0.25">
      <c r="A59" s="68" t="s">
        <v>315</v>
      </c>
      <c r="B59" s="68" t="s">
        <v>308</v>
      </c>
      <c r="C59" s="68" t="s">
        <v>289</v>
      </c>
      <c r="D59" s="68" t="s">
        <v>290</v>
      </c>
      <c r="E59" s="68" t="s">
        <v>298</v>
      </c>
      <c r="F59" s="68">
        <v>12046</v>
      </c>
      <c r="G59" s="68">
        <v>661100</v>
      </c>
      <c r="H59" s="68" t="s">
        <v>42</v>
      </c>
      <c r="I59" s="68" t="s">
        <v>316</v>
      </c>
      <c r="J59" s="68" t="s">
        <v>43</v>
      </c>
      <c r="K59" s="68" t="s">
        <v>317</v>
      </c>
      <c r="L59" s="68" t="s">
        <v>55</v>
      </c>
      <c r="M59" s="68">
        <v>1000</v>
      </c>
      <c r="N59" s="68" t="s">
        <v>45</v>
      </c>
      <c r="O59" s="68">
        <v>1</v>
      </c>
      <c r="P59" s="68">
        <v>1997</v>
      </c>
      <c r="Q59" s="68" t="s">
        <v>46</v>
      </c>
      <c r="R59" s="1" t="s">
        <v>71</v>
      </c>
      <c r="S59" s="68" t="s">
        <v>318</v>
      </c>
      <c r="T59" s="1" t="s">
        <v>73</v>
      </c>
      <c r="U59" s="70">
        <v>0</v>
      </c>
    </row>
    <row r="60" spans="1:21" x14ac:dyDescent="0.25">
      <c r="A60" s="68" t="s">
        <v>319</v>
      </c>
      <c r="B60" s="68" t="s">
        <v>308</v>
      </c>
      <c r="C60" s="68" t="s">
        <v>289</v>
      </c>
      <c r="D60" s="68" t="s">
        <v>290</v>
      </c>
      <c r="E60" s="68" t="s">
        <v>298</v>
      </c>
      <c r="F60" s="68">
        <v>12046</v>
      </c>
      <c r="G60" s="68">
        <v>661100</v>
      </c>
      <c r="H60" s="68" t="s">
        <v>42</v>
      </c>
      <c r="I60" s="68" t="s">
        <v>320</v>
      </c>
      <c r="J60" s="68" t="s">
        <v>43</v>
      </c>
      <c r="K60" s="68" t="s">
        <v>317</v>
      </c>
      <c r="L60" s="68" t="s">
        <v>321</v>
      </c>
      <c r="M60" s="68">
        <v>2500</v>
      </c>
      <c r="N60" s="68" t="s">
        <v>45</v>
      </c>
      <c r="O60" s="68">
        <v>1</v>
      </c>
      <c r="P60" s="68">
        <v>1997</v>
      </c>
      <c r="Q60" s="68" t="s">
        <v>46</v>
      </c>
      <c r="R60" s="1" t="s">
        <v>71</v>
      </c>
      <c r="S60" s="68" t="s">
        <v>322</v>
      </c>
      <c r="T60" s="1" t="s">
        <v>73</v>
      </c>
      <c r="U60" s="70">
        <v>0</v>
      </c>
    </row>
    <row r="61" spans="1:21" x14ac:dyDescent="0.25">
      <c r="A61" s="68" t="s">
        <v>323</v>
      </c>
      <c r="B61" s="68" t="s">
        <v>308</v>
      </c>
      <c r="C61" s="68" t="s">
        <v>289</v>
      </c>
      <c r="D61" s="68" t="s">
        <v>290</v>
      </c>
      <c r="E61" s="68" t="s">
        <v>298</v>
      </c>
      <c r="F61" s="68">
        <v>12046</v>
      </c>
      <c r="G61" s="68">
        <v>663200</v>
      </c>
      <c r="H61" s="68" t="s">
        <v>42</v>
      </c>
      <c r="I61" s="68" t="s">
        <v>324</v>
      </c>
      <c r="J61" s="68" t="s">
        <v>49</v>
      </c>
      <c r="K61" s="68" t="s">
        <v>317</v>
      </c>
      <c r="L61" s="68"/>
      <c r="M61" s="68">
        <v>7000</v>
      </c>
      <c r="N61" s="68" t="s">
        <v>45</v>
      </c>
      <c r="O61" s="68">
        <v>1</v>
      </c>
      <c r="P61" s="68">
        <v>2012</v>
      </c>
      <c r="Q61" s="68" t="s">
        <v>325</v>
      </c>
      <c r="R61" s="1" t="s">
        <v>71</v>
      </c>
      <c r="S61" s="68" t="s">
        <v>326</v>
      </c>
      <c r="T61" s="1" t="s">
        <v>73</v>
      </c>
      <c r="U61" s="70">
        <v>0</v>
      </c>
    </row>
    <row r="62" spans="1:21" x14ac:dyDescent="0.25">
      <c r="A62" s="68" t="s">
        <v>327</v>
      </c>
      <c r="B62" s="68" t="s">
        <v>328</v>
      </c>
      <c r="C62" s="68" t="s">
        <v>289</v>
      </c>
      <c r="D62" s="68" t="s">
        <v>290</v>
      </c>
      <c r="E62" s="68" t="s">
        <v>298</v>
      </c>
      <c r="F62" s="68">
        <v>4726</v>
      </c>
      <c r="G62" s="68">
        <v>661100</v>
      </c>
      <c r="H62" s="68" t="s">
        <v>42</v>
      </c>
      <c r="I62" s="68" t="s">
        <v>329</v>
      </c>
      <c r="J62" s="68" t="s">
        <v>43</v>
      </c>
      <c r="K62" s="68" t="s">
        <v>310</v>
      </c>
      <c r="L62" s="68" t="s">
        <v>56</v>
      </c>
      <c r="M62" s="68">
        <v>1000</v>
      </c>
      <c r="N62" s="68" t="s">
        <v>45</v>
      </c>
      <c r="O62" s="68">
        <v>1</v>
      </c>
      <c r="P62" s="68">
        <v>1995</v>
      </c>
      <c r="Q62" s="68" t="s">
        <v>46</v>
      </c>
      <c r="R62" s="1" t="s">
        <v>71</v>
      </c>
      <c r="S62" s="68" t="s">
        <v>330</v>
      </c>
      <c r="T62" s="1" t="s">
        <v>73</v>
      </c>
      <c r="U62" s="70">
        <v>0</v>
      </c>
    </row>
    <row r="63" spans="1:21" x14ac:dyDescent="0.25">
      <c r="A63" s="68" t="s">
        <v>331</v>
      </c>
      <c r="B63" s="68" t="s">
        <v>332</v>
      </c>
      <c r="C63" s="68" t="s">
        <v>289</v>
      </c>
      <c r="D63" s="68" t="s">
        <v>290</v>
      </c>
      <c r="E63" s="68" t="s">
        <v>291</v>
      </c>
      <c r="F63" s="68">
        <v>4679</v>
      </c>
      <c r="G63" s="68">
        <v>661100</v>
      </c>
      <c r="H63" s="68" t="s">
        <v>42</v>
      </c>
      <c r="I63" s="68" t="s">
        <v>333</v>
      </c>
      <c r="J63" s="68" t="s">
        <v>43</v>
      </c>
      <c r="K63" s="68" t="s">
        <v>50</v>
      </c>
      <c r="L63" s="68" t="s">
        <v>334</v>
      </c>
      <c r="M63" s="68">
        <v>1000</v>
      </c>
      <c r="N63" s="68" t="s">
        <v>45</v>
      </c>
      <c r="O63" s="68">
        <v>1</v>
      </c>
      <c r="P63" s="68">
        <v>1994</v>
      </c>
      <c r="Q63" s="68" t="s">
        <v>46</v>
      </c>
      <c r="R63" s="1" t="s">
        <v>71</v>
      </c>
      <c r="S63" s="68" t="s">
        <v>335</v>
      </c>
      <c r="T63" s="1" t="s">
        <v>73</v>
      </c>
      <c r="U63" s="70">
        <v>0</v>
      </c>
    </row>
    <row r="64" spans="1:21" x14ac:dyDescent="0.25">
      <c r="A64" s="68" t="s">
        <v>336</v>
      </c>
      <c r="B64" s="68" t="s">
        <v>337</v>
      </c>
      <c r="C64" s="68" t="s">
        <v>338</v>
      </c>
      <c r="D64" s="68" t="s">
        <v>339</v>
      </c>
      <c r="E64" s="68" t="s">
        <v>298</v>
      </c>
      <c r="F64" s="68">
        <v>56430</v>
      </c>
      <c r="G64" s="73">
        <v>661100</v>
      </c>
      <c r="H64" s="68"/>
      <c r="I64" s="68" t="s">
        <v>340</v>
      </c>
      <c r="J64" s="68" t="s">
        <v>43</v>
      </c>
      <c r="K64" s="68" t="s">
        <v>345</v>
      </c>
      <c r="L64" s="68" t="s">
        <v>59</v>
      </c>
      <c r="M64" s="68">
        <v>600</v>
      </c>
      <c r="N64" s="68" t="s">
        <v>45</v>
      </c>
      <c r="O64" s="68">
        <v>1</v>
      </c>
      <c r="P64" s="68">
        <v>1973</v>
      </c>
      <c r="Q64" s="68"/>
      <c r="R64" s="1" t="s">
        <v>71</v>
      </c>
      <c r="S64" s="68" t="s">
        <v>490</v>
      </c>
      <c r="T64" s="1" t="s">
        <v>73</v>
      </c>
      <c r="U64" s="70">
        <v>0</v>
      </c>
    </row>
    <row r="65" spans="1:21" x14ac:dyDescent="0.25">
      <c r="A65" s="68" t="s">
        <v>341</v>
      </c>
      <c r="B65" s="68" t="s">
        <v>337</v>
      </c>
      <c r="C65" s="68" t="s">
        <v>338</v>
      </c>
      <c r="D65" s="68" t="s">
        <v>339</v>
      </c>
      <c r="E65" s="68" t="s">
        <v>298</v>
      </c>
      <c r="F65" s="68">
        <v>56430</v>
      </c>
      <c r="G65" s="73">
        <v>661100</v>
      </c>
      <c r="H65" s="68"/>
      <c r="I65" s="68" t="s">
        <v>342</v>
      </c>
      <c r="J65" s="68" t="s">
        <v>43</v>
      </c>
      <c r="K65" s="68" t="s">
        <v>345</v>
      </c>
      <c r="L65" s="68" t="s">
        <v>59</v>
      </c>
      <c r="M65" s="68">
        <v>600</v>
      </c>
      <c r="N65" s="68" t="s">
        <v>45</v>
      </c>
      <c r="O65" s="68">
        <v>1</v>
      </c>
      <c r="P65" s="68">
        <v>1973</v>
      </c>
      <c r="Q65" s="68"/>
      <c r="R65" s="1" t="s">
        <v>71</v>
      </c>
      <c r="S65" s="68" t="s">
        <v>491</v>
      </c>
      <c r="T65" s="1" t="s">
        <v>73</v>
      </c>
      <c r="U65" s="70">
        <v>0</v>
      </c>
    </row>
    <row r="66" spans="1:21" x14ac:dyDescent="0.25">
      <c r="A66" s="68" t="s">
        <v>343</v>
      </c>
      <c r="B66" s="68" t="s">
        <v>337</v>
      </c>
      <c r="C66" s="68" t="s">
        <v>338</v>
      </c>
      <c r="D66" s="68" t="s">
        <v>339</v>
      </c>
      <c r="E66" s="68" t="s">
        <v>298</v>
      </c>
      <c r="F66" s="68">
        <v>56430</v>
      </c>
      <c r="G66" s="68">
        <v>661100</v>
      </c>
      <c r="H66" s="68" t="s">
        <v>42</v>
      </c>
      <c r="I66" s="68" t="s">
        <v>344</v>
      </c>
      <c r="J66" s="68" t="s">
        <v>43</v>
      </c>
      <c r="K66" s="68" t="s">
        <v>345</v>
      </c>
      <c r="L66" s="68" t="s">
        <v>59</v>
      </c>
      <c r="M66" s="68">
        <v>1200</v>
      </c>
      <c r="N66" s="68" t="s">
        <v>45</v>
      </c>
      <c r="O66" s="68">
        <v>1</v>
      </c>
      <c r="P66" s="68">
        <v>1973</v>
      </c>
      <c r="Q66" s="68" t="s">
        <v>46</v>
      </c>
      <c r="R66" s="1" t="s">
        <v>71</v>
      </c>
      <c r="S66" s="68" t="s">
        <v>346</v>
      </c>
      <c r="T66" s="1" t="s">
        <v>73</v>
      </c>
      <c r="U66" s="70">
        <v>0</v>
      </c>
    </row>
    <row r="67" spans="1:21" x14ac:dyDescent="0.25">
      <c r="A67" s="68" t="s">
        <v>347</v>
      </c>
      <c r="B67" s="68" t="s">
        <v>337</v>
      </c>
      <c r="C67" s="68" t="s">
        <v>338</v>
      </c>
      <c r="D67" s="68" t="s">
        <v>339</v>
      </c>
      <c r="E67" s="68" t="s">
        <v>298</v>
      </c>
      <c r="F67" s="68">
        <v>56430</v>
      </c>
      <c r="G67" s="68">
        <v>661100</v>
      </c>
      <c r="H67" s="68" t="s">
        <v>42</v>
      </c>
      <c r="I67" s="68" t="s">
        <v>348</v>
      </c>
      <c r="J67" s="68" t="s">
        <v>43</v>
      </c>
      <c r="K67" s="68" t="s">
        <v>345</v>
      </c>
      <c r="L67" s="68" t="s">
        <v>59</v>
      </c>
      <c r="M67" s="68">
        <v>1200</v>
      </c>
      <c r="N67" s="68" t="s">
        <v>45</v>
      </c>
      <c r="O67" s="68">
        <v>1</v>
      </c>
      <c r="P67" s="68">
        <v>1973</v>
      </c>
      <c r="Q67" s="68" t="s">
        <v>46</v>
      </c>
      <c r="R67" s="1" t="s">
        <v>71</v>
      </c>
      <c r="S67" s="68" t="s">
        <v>349</v>
      </c>
      <c r="T67" s="1" t="s">
        <v>73</v>
      </c>
      <c r="U67" s="70">
        <v>0</v>
      </c>
    </row>
    <row r="68" spans="1:21" x14ac:dyDescent="0.25">
      <c r="A68" s="68" t="s">
        <v>350</v>
      </c>
      <c r="B68" s="68" t="s">
        <v>337</v>
      </c>
      <c r="C68" s="68" t="s">
        <v>338</v>
      </c>
      <c r="D68" s="68" t="s">
        <v>339</v>
      </c>
      <c r="E68" s="68" t="s">
        <v>298</v>
      </c>
      <c r="F68" s="68">
        <v>56430</v>
      </c>
      <c r="G68" s="68">
        <v>661100</v>
      </c>
      <c r="H68" s="68" t="s">
        <v>42</v>
      </c>
      <c r="I68" s="68" t="s">
        <v>351</v>
      </c>
      <c r="J68" s="68" t="s">
        <v>43</v>
      </c>
      <c r="K68" s="68" t="s">
        <v>352</v>
      </c>
      <c r="L68" s="68" t="s">
        <v>56</v>
      </c>
      <c r="M68" s="68">
        <v>1600</v>
      </c>
      <c r="N68" s="68" t="s">
        <v>45</v>
      </c>
      <c r="O68" s="68">
        <v>1</v>
      </c>
      <c r="P68" s="68">
        <v>2010</v>
      </c>
      <c r="Q68" s="68" t="s">
        <v>46</v>
      </c>
      <c r="R68" s="1" t="s">
        <v>71</v>
      </c>
      <c r="S68" s="68" t="s">
        <v>353</v>
      </c>
      <c r="T68" s="1" t="s">
        <v>73</v>
      </c>
      <c r="U68" s="70">
        <v>0</v>
      </c>
    </row>
    <row r="69" spans="1:21" x14ac:dyDescent="0.25">
      <c r="A69" s="68" t="s">
        <v>354</v>
      </c>
      <c r="B69" s="68" t="s">
        <v>337</v>
      </c>
      <c r="C69" s="68" t="s">
        <v>338</v>
      </c>
      <c r="D69" s="68" t="s">
        <v>339</v>
      </c>
      <c r="E69" s="68" t="s">
        <v>298</v>
      </c>
      <c r="F69" s="68">
        <v>56430</v>
      </c>
      <c r="G69" s="68">
        <v>661100</v>
      </c>
      <c r="H69" s="68" t="s">
        <v>42</v>
      </c>
      <c r="I69" s="68" t="s">
        <v>355</v>
      </c>
      <c r="J69" s="68" t="s">
        <v>43</v>
      </c>
      <c r="K69" s="68" t="s">
        <v>345</v>
      </c>
      <c r="L69" s="68" t="s">
        <v>59</v>
      </c>
      <c r="M69" s="68">
        <v>1200</v>
      </c>
      <c r="N69" s="68" t="s">
        <v>45</v>
      </c>
      <c r="O69" s="68">
        <v>1</v>
      </c>
      <c r="P69" s="68">
        <v>1973</v>
      </c>
      <c r="Q69" s="68" t="s">
        <v>46</v>
      </c>
      <c r="R69" s="1" t="s">
        <v>71</v>
      </c>
      <c r="S69" s="68" t="s">
        <v>356</v>
      </c>
      <c r="T69" s="1" t="s">
        <v>73</v>
      </c>
      <c r="U69" s="70">
        <v>0</v>
      </c>
    </row>
    <row r="70" spans="1:21" x14ac:dyDescent="0.25">
      <c r="A70" s="68" t="s">
        <v>357</v>
      </c>
      <c r="B70" s="68" t="s">
        <v>337</v>
      </c>
      <c r="C70" s="68" t="s">
        <v>338</v>
      </c>
      <c r="D70" s="68" t="s">
        <v>339</v>
      </c>
      <c r="E70" s="68" t="s">
        <v>298</v>
      </c>
      <c r="F70" s="68">
        <v>56430</v>
      </c>
      <c r="G70" s="68">
        <v>661100</v>
      </c>
      <c r="H70" s="68" t="s">
        <v>42</v>
      </c>
      <c r="I70" s="68" t="s">
        <v>358</v>
      </c>
      <c r="J70" s="68" t="s">
        <v>43</v>
      </c>
      <c r="K70" s="68" t="s">
        <v>345</v>
      </c>
      <c r="L70" s="68" t="s">
        <v>59</v>
      </c>
      <c r="M70" s="68">
        <v>1200</v>
      </c>
      <c r="N70" s="68" t="s">
        <v>45</v>
      </c>
      <c r="O70" s="68">
        <v>1</v>
      </c>
      <c r="P70" s="68">
        <v>1973</v>
      </c>
      <c r="Q70" s="68" t="s">
        <v>46</v>
      </c>
      <c r="R70" s="1" t="s">
        <v>71</v>
      </c>
      <c r="S70" s="68" t="s">
        <v>359</v>
      </c>
      <c r="T70" s="1" t="s">
        <v>73</v>
      </c>
      <c r="U70" s="70">
        <v>0</v>
      </c>
    </row>
    <row r="71" spans="1:21" x14ac:dyDescent="0.25">
      <c r="A71" s="68" t="s">
        <v>360</v>
      </c>
      <c r="B71" s="68" t="s">
        <v>337</v>
      </c>
      <c r="C71" s="68" t="s">
        <v>338</v>
      </c>
      <c r="D71" s="68" t="s">
        <v>339</v>
      </c>
      <c r="E71" s="68" t="s">
        <v>298</v>
      </c>
      <c r="F71" s="68">
        <v>56430</v>
      </c>
      <c r="G71" s="68">
        <v>663100</v>
      </c>
      <c r="H71" s="68" t="s">
        <v>42</v>
      </c>
      <c r="I71" s="68" t="s">
        <v>361</v>
      </c>
      <c r="J71" s="68" t="s">
        <v>53</v>
      </c>
      <c r="K71" s="68" t="s">
        <v>362</v>
      </c>
      <c r="L71" s="68" t="s">
        <v>363</v>
      </c>
      <c r="M71" s="68">
        <v>100</v>
      </c>
      <c r="N71" s="68" t="s">
        <v>45</v>
      </c>
      <c r="O71" s="68">
        <v>1</v>
      </c>
      <c r="P71" s="68">
        <v>1998</v>
      </c>
      <c r="Q71" s="68" t="s">
        <v>301</v>
      </c>
      <c r="R71" s="1" t="s">
        <v>71</v>
      </c>
      <c r="S71" s="68" t="s">
        <v>364</v>
      </c>
      <c r="T71" s="1" t="s">
        <v>73</v>
      </c>
      <c r="U71" s="70">
        <v>0</v>
      </c>
    </row>
    <row r="72" spans="1:21" x14ac:dyDescent="0.25">
      <c r="A72" s="68" t="s">
        <v>365</v>
      </c>
      <c r="B72" s="68" t="s">
        <v>337</v>
      </c>
      <c r="C72" s="68" t="s">
        <v>338</v>
      </c>
      <c r="D72" s="68" t="s">
        <v>339</v>
      </c>
      <c r="E72" s="68" t="s">
        <v>298</v>
      </c>
      <c r="F72" s="68">
        <v>56430</v>
      </c>
      <c r="G72" s="68">
        <v>663100</v>
      </c>
      <c r="H72" s="68" t="s">
        <v>42</v>
      </c>
      <c r="I72" s="68" t="s">
        <v>366</v>
      </c>
      <c r="J72" s="68" t="s">
        <v>53</v>
      </c>
      <c r="K72" s="68" t="s">
        <v>362</v>
      </c>
      <c r="L72" s="68" t="s">
        <v>367</v>
      </c>
      <c r="M72" s="68">
        <v>100</v>
      </c>
      <c r="N72" s="68" t="s">
        <v>45</v>
      </c>
      <c r="O72" s="68">
        <v>1</v>
      </c>
      <c r="P72" s="68">
        <v>1998</v>
      </c>
      <c r="Q72" s="68" t="s">
        <v>368</v>
      </c>
      <c r="R72" s="1" t="s">
        <v>71</v>
      </c>
      <c r="S72" s="68" t="s">
        <v>369</v>
      </c>
      <c r="T72" s="1" t="s">
        <v>73</v>
      </c>
      <c r="U72" s="70">
        <v>0</v>
      </c>
    </row>
    <row r="73" spans="1:21" x14ac:dyDescent="0.25">
      <c r="A73" s="68" t="s">
        <v>370</v>
      </c>
      <c r="B73" s="68" t="s">
        <v>337</v>
      </c>
      <c r="C73" s="68" t="s">
        <v>338</v>
      </c>
      <c r="D73" s="68" t="s">
        <v>339</v>
      </c>
      <c r="E73" s="68" t="s">
        <v>298</v>
      </c>
      <c r="F73" s="68">
        <v>56430</v>
      </c>
      <c r="G73" s="73">
        <v>661100</v>
      </c>
      <c r="H73" s="68" t="s">
        <v>42</v>
      </c>
      <c r="I73" s="68" t="s">
        <v>371</v>
      </c>
      <c r="J73" s="68" t="s">
        <v>43</v>
      </c>
      <c r="K73" s="68" t="s">
        <v>345</v>
      </c>
      <c r="L73" s="68" t="s">
        <v>59</v>
      </c>
      <c r="M73" s="68">
        <v>1500</v>
      </c>
      <c r="N73" s="68" t="s">
        <v>45</v>
      </c>
      <c r="O73" s="68">
        <v>1</v>
      </c>
      <c r="P73" s="68">
        <v>1971</v>
      </c>
      <c r="Q73" s="68"/>
      <c r="R73" s="1" t="s">
        <v>71</v>
      </c>
      <c r="S73" s="68" t="s">
        <v>492</v>
      </c>
      <c r="T73" s="1" t="s">
        <v>73</v>
      </c>
      <c r="U73" s="70">
        <v>0</v>
      </c>
    </row>
    <row r="74" spans="1:21" x14ac:dyDescent="0.25">
      <c r="A74" s="68" t="s">
        <v>372</v>
      </c>
      <c r="B74" s="68" t="s">
        <v>337</v>
      </c>
      <c r="C74" s="68" t="s">
        <v>338</v>
      </c>
      <c r="D74" s="68" t="s">
        <v>339</v>
      </c>
      <c r="E74" s="68" t="s">
        <v>298</v>
      </c>
      <c r="F74" s="68">
        <v>56430</v>
      </c>
      <c r="G74" s="68">
        <v>663200</v>
      </c>
      <c r="H74" s="68" t="s">
        <v>42</v>
      </c>
      <c r="I74" s="68" t="s">
        <v>373</v>
      </c>
      <c r="J74" s="68" t="s">
        <v>49</v>
      </c>
      <c r="K74" s="68" t="s">
        <v>374</v>
      </c>
      <c r="L74" s="68" t="s">
        <v>52</v>
      </c>
      <c r="M74" s="68">
        <v>1000</v>
      </c>
      <c r="N74" s="68" t="s">
        <v>45</v>
      </c>
      <c r="O74" s="68">
        <v>1</v>
      </c>
      <c r="P74" s="68">
        <v>1998</v>
      </c>
      <c r="Q74" s="68" t="s">
        <v>46</v>
      </c>
      <c r="R74" s="1" t="s">
        <v>71</v>
      </c>
      <c r="S74" s="68" t="s">
        <v>375</v>
      </c>
      <c r="T74" s="1" t="s">
        <v>73</v>
      </c>
      <c r="U74" s="70">
        <v>0</v>
      </c>
    </row>
    <row r="75" spans="1:21" x14ac:dyDescent="0.25">
      <c r="A75" s="68" t="s">
        <v>376</v>
      </c>
      <c r="B75" s="68" t="s">
        <v>337</v>
      </c>
      <c r="C75" s="68" t="s">
        <v>338</v>
      </c>
      <c r="D75" s="68" t="s">
        <v>339</v>
      </c>
      <c r="E75" s="68" t="s">
        <v>298</v>
      </c>
      <c r="F75" s="68">
        <v>56430</v>
      </c>
      <c r="G75" s="68">
        <v>663200</v>
      </c>
      <c r="H75" s="68" t="s">
        <v>42</v>
      </c>
      <c r="I75" s="68" t="s">
        <v>377</v>
      </c>
      <c r="J75" s="68" t="s">
        <v>49</v>
      </c>
      <c r="K75" s="68" t="s">
        <v>374</v>
      </c>
      <c r="L75" s="68" t="s">
        <v>52</v>
      </c>
      <c r="M75" s="68">
        <v>1000</v>
      </c>
      <c r="N75" s="68" t="s">
        <v>45</v>
      </c>
      <c r="O75" s="68">
        <v>1</v>
      </c>
      <c r="P75" s="68">
        <v>1998</v>
      </c>
      <c r="Q75" s="68" t="s">
        <v>46</v>
      </c>
      <c r="R75" s="1" t="s">
        <v>71</v>
      </c>
      <c r="S75" s="68" t="s">
        <v>378</v>
      </c>
      <c r="T75" s="1" t="s">
        <v>73</v>
      </c>
      <c r="U75" s="70">
        <v>0</v>
      </c>
    </row>
    <row r="76" spans="1:21" x14ac:dyDescent="0.25">
      <c r="A76" s="68" t="s">
        <v>379</v>
      </c>
      <c r="B76" s="68" t="s">
        <v>337</v>
      </c>
      <c r="C76" s="68" t="s">
        <v>338</v>
      </c>
      <c r="D76" s="68" t="s">
        <v>339</v>
      </c>
      <c r="E76" s="68" t="s">
        <v>298</v>
      </c>
      <c r="F76" s="68">
        <v>56430</v>
      </c>
      <c r="G76" s="68">
        <v>662100</v>
      </c>
      <c r="H76" s="68" t="s">
        <v>42</v>
      </c>
      <c r="I76" s="68" t="s">
        <v>380</v>
      </c>
      <c r="J76" s="68" t="s">
        <v>381</v>
      </c>
      <c r="K76" s="68" t="s">
        <v>345</v>
      </c>
      <c r="L76" s="74" t="s">
        <v>493</v>
      </c>
      <c r="M76" s="68">
        <v>4</v>
      </c>
      <c r="N76" s="68" t="s">
        <v>382</v>
      </c>
      <c r="O76" s="68">
        <v>1</v>
      </c>
      <c r="P76" s="68">
        <v>1997</v>
      </c>
      <c r="Q76" s="68" t="s">
        <v>46</v>
      </c>
      <c r="R76" s="1" t="s">
        <v>71</v>
      </c>
      <c r="S76" s="68" t="s">
        <v>383</v>
      </c>
      <c r="T76" s="1" t="s">
        <v>73</v>
      </c>
      <c r="U76" s="70">
        <v>0</v>
      </c>
    </row>
    <row r="77" spans="1:21" x14ac:dyDescent="0.25">
      <c r="A77" s="68" t="s">
        <v>384</v>
      </c>
      <c r="B77" s="68" t="s">
        <v>337</v>
      </c>
      <c r="C77" s="68" t="s">
        <v>338</v>
      </c>
      <c r="D77" s="68" t="s">
        <v>339</v>
      </c>
      <c r="E77" s="68" t="s">
        <v>298</v>
      </c>
      <c r="F77" s="68">
        <v>56430</v>
      </c>
      <c r="G77" s="68">
        <v>662100</v>
      </c>
      <c r="H77" s="68" t="s">
        <v>42</v>
      </c>
      <c r="I77" s="68" t="s">
        <v>385</v>
      </c>
      <c r="J77" s="68" t="s">
        <v>381</v>
      </c>
      <c r="K77" s="68" t="s">
        <v>345</v>
      </c>
      <c r="L77" s="74" t="s">
        <v>493</v>
      </c>
      <c r="M77" s="68">
        <v>3</v>
      </c>
      <c r="N77" s="68" t="s">
        <v>382</v>
      </c>
      <c r="O77" s="68">
        <v>1</v>
      </c>
      <c r="P77" s="68">
        <v>1997</v>
      </c>
      <c r="Q77" s="68" t="s">
        <v>46</v>
      </c>
      <c r="R77" s="1" t="s">
        <v>71</v>
      </c>
      <c r="S77" s="68" t="s">
        <v>386</v>
      </c>
      <c r="T77" s="1" t="s">
        <v>73</v>
      </c>
      <c r="U77" s="70">
        <v>0</v>
      </c>
    </row>
    <row r="78" spans="1:21" x14ac:dyDescent="0.25">
      <c r="A78" s="68" t="s">
        <v>387</v>
      </c>
      <c r="B78" s="68" t="s">
        <v>388</v>
      </c>
      <c r="C78" s="68" t="s">
        <v>389</v>
      </c>
      <c r="D78" s="68" t="s">
        <v>339</v>
      </c>
      <c r="E78" s="68" t="s">
        <v>298</v>
      </c>
      <c r="F78" s="68">
        <v>44303</v>
      </c>
      <c r="G78" s="68">
        <v>663100</v>
      </c>
      <c r="H78" s="68" t="s">
        <v>42</v>
      </c>
      <c r="I78" s="68" t="s">
        <v>390</v>
      </c>
      <c r="J78" s="68" t="s">
        <v>53</v>
      </c>
      <c r="K78" s="68" t="s">
        <v>391</v>
      </c>
      <c r="L78" s="68" t="s">
        <v>392</v>
      </c>
      <c r="M78" s="68">
        <v>100</v>
      </c>
      <c r="N78" s="68" t="s">
        <v>45</v>
      </c>
      <c r="O78" s="68">
        <v>1</v>
      </c>
      <c r="P78" s="68">
        <v>2006</v>
      </c>
      <c r="Q78" s="68" t="s">
        <v>46</v>
      </c>
      <c r="R78" s="1" t="s">
        <v>71</v>
      </c>
      <c r="S78" s="68" t="s">
        <v>393</v>
      </c>
      <c r="T78" s="1" t="s">
        <v>73</v>
      </c>
      <c r="U78" s="70">
        <v>0</v>
      </c>
    </row>
    <row r="79" spans="1:21" x14ac:dyDescent="0.25">
      <c r="A79" s="68" t="s">
        <v>394</v>
      </c>
      <c r="B79" s="68" t="s">
        <v>388</v>
      </c>
      <c r="C79" s="68" t="s">
        <v>389</v>
      </c>
      <c r="D79" s="68" t="s">
        <v>339</v>
      </c>
      <c r="E79" s="68" t="s">
        <v>298</v>
      </c>
      <c r="F79" s="68">
        <v>44303</v>
      </c>
      <c r="G79" s="68">
        <v>661100</v>
      </c>
      <c r="H79" s="68" t="s">
        <v>42</v>
      </c>
      <c r="I79" s="68" t="s">
        <v>395</v>
      </c>
      <c r="J79" s="68" t="s">
        <v>43</v>
      </c>
      <c r="K79" s="68" t="s">
        <v>345</v>
      </c>
      <c r="L79" s="68" t="s">
        <v>499</v>
      </c>
      <c r="M79" s="68">
        <v>1000</v>
      </c>
      <c r="N79" s="68" t="s">
        <v>45</v>
      </c>
      <c r="O79" s="68">
        <v>1</v>
      </c>
      <c r="P79" s="68">
        <v>1995</v>
      </c>
      <c r="Q79" s="68" t="s">
        <v>46</v>
      </c>
      <c r="R79" s="1" t="s">
        <v>71</v>
      </c>
      <c r="S79" s="68" t="s">
        <v>494</v>
      </c>
      <c r="T79" s="1" t="s">
        <v>73</v>
      </c>
      <c r="U79" s="70">
        <v>0</v>
      </c>
    </row>
    <row r="80" spans="1:21" x14ac:dyDescent="0.25">
      <c r="A80" s="68" t="s">
        <v>396</v>
      </c>
      <c r="B80" s="68" t="s">
        <v>388</v>
      </c>
      <c r="C80" s="68" t="s">
        <v>389</v>
      </c>
      <c r="D80" s="68" t="s">
        <v>339</v>
      </c>
      <c r="E80" s="68" t="s">
        <v>298</v>
      </c>
      <c r="F80" s="68">
        <v>44303</v>
      </c>
      <c r="G80" s="68">
        <v>661100</v>
      </c>
      <c r="H80" s="68" t="s">
        <v>42</v>
      </c>
      <c r="I80" s="68" t="s">
        <v>397</v>
      </c>
      <c r="J80" s="68" t="s">
        <v>43</v>
      </c>
      <c r="K80" s="68" t="s">
        <v>345</v>
      </c>
      <c r="L80" s="68" t="s">
        <v>499</v>
      </c>
      <c r="M80" s="68">
        <v>1000</v>
      </c>
      <c r="N80" s="68" t="s">
        <v>45</v>
      </c>
      <c r="O80" s="68">
        <v>1</v>
      </c>
      <c r="P80" s="68">
        <v>1995</v>
      </c>
      <c r="Q80" s="68" t="s">
        <v>398</v>
      </c>
      <c r="R80" s="1" t="s">
        <v>71</v>
      </c>
      <c r="S80" s="68" t="s">
        <v>495</v>
      </c>
      <c r="T80" s="1" t="s">
        <v>73</v>
      </c>
      <c r="U80" s="70">
        <v>0</v>
      </c>
    </row>
    <row r="81" spans="1:21" x14ac:dyDescent="0.25">
      <c r="A81" s="68" t="s">
        <v>399</v>
      </c>
      <c r="B81" s="68" t="s">
        <v>388</v>
      </c>
      <c r="C81" s="68" t="s">
        <v>389</v>
      </c>
      <c r="D81" s="68" t="s">
        <v>339</v>
      </c>
      <c r="E81" s="68" t="s">
        <v>298</v>
      </c>
      <c r="F81" s="68">
        <v>44303</v>
      </c>
      <c r="G81" s="68">
        <v>661100</v>
      </c>
      <c r="H81" s="68" t="s">
        <v>42</v>
      </c>
      <c r="I81" s="68" t="s">
        <v>400</v>
      </c>
      <c r="J81" s="68" t="s">
        <v>43</v>
      </c>
      <c r="K81" s="68" t="s">
        <v>345</v>
      </c>
      <c r="L81" s="68" t="s">
        <v>499</v>
      </c>
      <c r="M81" s="68">
        <v>1000</v>
      </c>
      <c r="N81" s="68" t="s">
        <v>45</v>
      </c>
      <c r="O81" s="68">
        <v>1</v>
      </c>
      <c r="P81" s="68">
        <v>1995</v>
      </c>
      <c r="Q81" s="68" t="s">
        <v>46</v>
      </c>
      <c r="R81" s="1" t="s">
        <v>71</v>
      </c>
      <c r="S81" s="68" t="s">
        <v>496</v>
      </c>
      <c r="T81" s="1" t="s">
        <v>73</v>
      </c>
      <c r="U81" s="70">
        <v>0</v>
      </c>
    </row>
    <row r="82" spans="1:21" x14ac:dyDescent="0.25">
      <c r="A82" s="68" t="s">
        <v>401</v>
      </c>
      <c r="B82" s="68" t="s">
        <v>388</v>
      </c>
      <c r="C82" s="68" t="s">
        <v>389</v>
      </c>
      <c r="D82" s="68" t="s">
        <v>339</v>
      </c>
      <c r="E82" s="68" t="s">
        <v>298</v>
      </c>
      <c r="F82" s="68">
        <v>44303</v>
      </c>
      <c r="G82" s="68">
        <v>661100</v>
      </c>
      <c r="H82" s="68" t="s">
        <v>42</v>
      </c>
      <c r="I82" s="68" t="s">
        <v>402</v>
      </c>
      <c r="J82" s="68" t="s">
        <v>43</v>
      </c>
      <c r="K82" s="68" t="s">
        <v>345</v>
      </c>
      <c r="L82" s="68" t="s">
        <v>499</v>
      </c>
      <c r="M82" s="68">
        <v>1500</v>
      </c>
      <c r="N82" s="68" t="s">
        <v>45</v>
      </c>
      <c r="O82" s="68">
        <v>1</v>
      </c>
      <c r="P82" s="68">
        <v>1995</v>
      </c>
      <c r="Q82" s="68" t="s">
        <v>398</v>
      </c>
      <c r="R82" s="1" t="s">
        <v>71</v>
      </c>
      <c r="S82" s="87" t="s">
        <v>497</v>
      </c>
      <c r="U82" s="70"/>
    </row>
    <row r="83" spans="1:21" x14ac:dyDescent="0.25">
      <c r="A83" s="68" t="s">
        <v>403</v>
      </c>
      <c r="B83" s="68" t="s">
        <v>388</v>
      </c>
      <c r="C83" s="68" t="s">
        <v>389</v>
      </c>
      <c r="D83" s="68" t="s">
        <v>339</v>
      </c>
      <c r="E83" s="68" t="s">
        <v>298</v>
      </c>
      <c r="F83" s="68">
        <v>44303</v>
      </c>
      <c r="G83" s="68">
        <v>661100</v>
      </c>
      <c r="H83" s="68" t="s">
        <v>42</v>
      </c>
      <c r="I83" s="68" t="s">
        <v>404</v>
      </c>
      <c r="J83" s="68" t="s">
        <v>43</v>
      </c>
      <c r="K83" s="68" t="s">
        <v>345</v>
      </c>
      <c r="L83" s="68" t="s">
        <v>499</v>
      </c>
      <c r="M83" s="68">
        <v>1000</v>
      </c>
      <c r="N83" s="68" t="s">
        <v>45</v>
      </c>
      <c r="O83" s="68">
        <v>1</v>
      </c>
      <c r="P83" s="68">
        <v>1995</v>
      </c>
      <c r="Q83" s="68" t="s">
        <v>46</v>
      </c>
      <c r="R83" s="1" t="s">
        <v>71</v>
      </c>
      <c r="S83" s="68" t="s">
        <v>498</v>
      </c>
      <c r="T83" s="1" t="s">
        <v>73</v>
      </c>
      <c r="U83" s="70">
        <v>0</v>
      </c>
    </row>
    <row r="84" spans="1:21" x14ac:dyDescent="0.25">
      <c r="A84" s="68" t="s">
        <v>405</v>
      </c>
      <c r="B84" s="68" t="s">
        <v>388</v>
      </c>
      <c r="C84" s="68" t="s">
        <v>389</v>
      </c>
      <c r="D84" s="68" t="s">
        <v>339</v>
      </c>
      <c r="E84" s="68" t="s">
        <v>298</v>
      </c>
      <c r="F84" s="68">
        <v>44303</v>
      </c>
      <c r="G84" s="68">
        <v>661100</v>
      </c>
      <c r="H84" s="68" t="s">
        <v>42</v>
      </c>
      <c r="I84" s="68" t="s">
        <v>406</v>
      </c>
      <c r="J84" s="68" t="s">
        <v>43</v>
      </c>
      <c r="K84" s="68" t="s">
        <v>345</v>
      </c>
      <c r="L84" s="68" t="s">
        <v>499</v>
      </c>
      <c r="M84" s="68">
        <v>1000</v>
      </c>
      <c r="N84" s="68" t="s">
        <v>45</v>
      </c>
      <c r="O84" s="68">
        <v>1</v>
      </c>
      <c r="P84" s="68">
        <v>1995</v>
      </c>
      <c r="Q84" s="68" t="s">
        <v>46</v>
      </c>
      <c r="R84" s="1" t="s">
        <v>71</v>
      </c>
      <c r="S84" s="68" t="s">
        <v>500</v>
      </c>
      <c r="T84" s="1" t="s">
        <v>73</v>
      </c>
      <c r="U84" s="70">
        <v>0</v>
      </c>
    </row>
    <row r="85" spans="1:21" x14ac:dyDescent="0.25">
      <c r="A85" s="68" t="s">
        <v>407</v>
      </c>
      <c r="B85" s="68" t="s">
        <v>388</v>
      </c>
      <c r="C85" s="68" t="s">
        <v>389</v>
      </c>
      <c r="D85" s="68" t="s">
        <v>339</v>
      </c>
      <c r="E85" s="68" t="s">
        <v>298</v>
      </c>
      <c r="F85" s="68">
        <v>44303</v>
      </c>
      <c r="G85" s="68">
        <v>661100</v>
      </c>
      <c r="H85" s="68" t="s">
        <v>42</v>
      </c>
      <c r="I85" s="68" t="s">
        <v>408</v>
      </c>
      <c r="J85" s="68" t="s">
        <v>43</v>
      </c>
      <c r="K85" s="68" t="s">
        <v>345</v>
      </c>
      <c r="L85" s="68" t="s">
        <v>499</v>
      </c>
      <c r="M85" s="68">
        <v>1000</v>
      </c>
      <c r="N85" s="68" t="s">
        <v>45</v>
      </c>
      <c r="O85" s="68">
        <v>1</v>
      </c>
      <c r="P85" s="68">
        <v>1995</v>
      </c>
      <c r="Q85" s="68" t="s">
        <v>46</v>
      </c>
      <c r="R85" s="1" t="s">
        <v>71</v>
      </c>
      <c r="S85" s="68" t="s">
        <v>501</v>
      </c>
      <c r="U85" s="70">
        <v>0</v>
      </c>
    </row>
    <row r="86" spans="1:21" x14ac:dyDescent="0.25">
      <c r="A86" s="68" t="s">
        <v>409</v>
      </c>
      <c r="B86" s="68" t="s">
        <v>410</v>
      </c>
      <c r="C86" s="68" t="s">
        <v>411</v>
      </c>
      <c r="D86" s="68" t="s">
        <v>339</v>
      </c>
      <c r="E86" s="68" t="s">
        <v>298</v>
      </c>
      <c r="F86" s="68">
        <v>7435</v>
      </c>
      <c r="G86" s="68">
        <v>661100</v>
      </c>
      <c r="H86" s="68" t="s">
        <v>42</v>
      </c>
      <c r="I86" s="68" t="s">
        <v>412</v>
      </c>
      <c r="J86" s="68" t="s">
        <v>43</v>
      </c>
      <c r="K86" s="68" t="s">
        <v>345</v>
      </c>
      <c r="L86" s="68" t="s">
        <v>56</v>
      </c>
      <c r="M86" s="68">
        <v>1000</v>
      </c>
      <c r="N86" s="68" t="s">
        <v>45</v>
      </c>
      <c r="O86" s="68">
        <v>1</v>
      </c>
      <c r="P86" s="68">
        <v>1997</v>
      </c>
      <c r="Q86" s="68" t="s">
        <v>46</v>
      </c>
      <c r="R86" s="1" t="s">
        <v>71</v>
      </c>
      <c r="S86" s="68" t="s">
        <v>413</v>
      </c>
      <c r="T86" s="1" t="s">
        <v>73</v>
      </c>
      <c r="U86" s="70">
        <v>0</v>
      </c>
    </row>
    <row r="87" spans="1:21" x14ac:dyDescent="0.25">
      <c r="A87" s="68" t="s">
        <v>414</v>
      </c>
      <c r="B87" s="68" t="s">
        <v>410</v>
      </c>
      <c r="C87" s="68" t="s">
        <v>411</v>
      </c>
      <c r="D87" s="68" t="s">
        <v>339</v>
      </c>
      <c r="E87" s="68" t="s">
        <v>298</v>
      </c>
      <c r="F87" s="68">
        <v>7435</v>
      </c>
      <c r="G87" s="68">
        <v>661100</v>
      </c>
      <c r="H87" s="68" t="s">
        <v>42</v>
      </c>
      <c r="I87" s="68" t="s">
        <v>415</v>
      </c>
      <c r="J87" s="68" t="s">
        <v>43</v>
      </c>
      <c r="K87" s="68" t="s">
        <v>345</v>
      </c>
      <c r="L87" s="68" t="s">
        <v>56</v>
      </c>
      <c r="M87" s="68">
        <v>1000</v>
      </c>
      <c r="N87" s="68" t="s">
        <v>45</v>
      </c>
      <c r="O87" s="68">
        <v>1</v>
      </c>
      <c r="P87" s="68">
        <v>1997</v>
      </c>
      <c r="Q87" s="68" t="s">
        <v>46</v>
      </c>
      <c r="R87" s="1" t="s">
        <v>71</v>
      </c>
      <c r="S87" s="68" t="s">
        <v>416</v>
      </c>
      <c r="T87" s="1" t="s">
        <v>73</v>
      </c>
      <c r="U87" s="70">
        <v>0</v>
      </c>
    </row>
    <row r="88" spans="1:21" x14ac:dyDescent="0.25">
      <c r="A88" s="68" t="s">
        <v>417</v>
      </c>
      <c r="B88" s="68" t="s">
        <v>410</v>
      </c>
      <c r="C88" s="68" t="s">
        <v>411</v>
      </c>
      <c r="D88" s="68" t="s">
        <v>339</v>
      </c>
      <c r="E88" s="68" t="s">
        <v>298</v>
      </c>
      <c r="F88" s="68">
        <v>7435</v>
      </c>
      <c r="G88" s="68">
        <v>661100</v>
      </c>
      <c r="H88" s="68" t="s">
        <v>42</v>
      </c>
      <c r="I88" s="68" t="s">
        <v>418</v>
      </c>
      <c r="J88" s="68" t="s">
        <v>43</v>
      </c>
      <c r="K88" s="68" t="s">
        <v>345</v>
      </c>
      <c r="L88" s="68" t="s">
        <v>56</v>
      </c>
      <c r="M88" s="68">
        <v>1000</v>
      </c>
      <c r="N88" s="68" t="s">
        <v>45</v>
      </c>
      <c r="O88" s="68">
        <v>1</v>
      </c>
      <c r="P88" s="68">
        <v>1997</v>
      </c>
      <c r="Q88" s="68" t="s">
        <v>46</v>
      </c>
      <c r="R88" s="1" t="s">
        <v>71</v>
      </c>
      <c r="S88" s="68" t="s">
        <v>419</v>
      </c>
      <c r="T88" s="1" t="s">
        <v>73</v>
      </c>
      <c r="U88" s="70">
        <v>0</v>
      </c>
    </row>
    <row r="89" spans="1:21" x14ac:dyDescent="0.25">
      <c r="A89" s="68" t="s">
        <v>420</v>
      </c>
      <c r="B89" s="68" t="s">
        <v>410</v>
      </c>
      <c r="C89" s="68" t="s">
        <v>411</v>
      </c>
      <c r="D89" s="68" t="s">
        <v>339</v>
      </c>
      <c r="E89" s="68" t="s">
        <v>298</v>
      </c>
      <c r="F89" s="68">
        <v>7435</v>
      </c>
      <c r="G89" s="68">
        <v>661100</v>
      </c>
      <c r="H89" s="68" t="s">
        <v>42</v>
      </c>
      <c r="I89" s="68" t="s">
        <v>421</v>
      </c>
      <c r="J89" s="68" t="s">
        <v>43</v>
      </c>
      <c r="K89" s="68" t="s">
        <v>345</v>
      </c>
      <c r="L89" s="68" t="s">
        <v>56</v>
      </c>
      <c r="M89" s="68">
        <v>1000</v>
      </c>
      <c r="N89" s="68" t="s">
        <v>45</v>
      </c>
      <c r="O89" s="68">
        <v>1</v>
      </c>
      <c r="P89" s="68">
        <v>1997</v>
      </c>
      <c r="Q89" s="68" t="s">
        <v>46</v>
      </c>
      <c r="R89" s="1" t="s">
        <v>71</v>
      </c>
      <c r="S89" s="68" t="s">
        <v>422</v>
      </c>
      <c r="T89" s="1" t="s">
        <v>73</v>
      </c>
      <c r="U89" s="70">
        <v>0</v>
      </c>
    </row>
    <row r="90" spans="1:21" x14ac:dyDescent="0.25">
      <c r="A90" s="68" t="s">
        <v>423</v>
      </c>
      <c r="B90" s="68" t="s">
        <v>410</v>
      </c>
      <c r="C90" s="68" t="s">
        <v>411</v>
      </c>
      <c r="D90" s="68" t="s">
        <v>339</v>
      </c>
      <c r="E90" s="68" t="s">
        <v>298</v>
      </c>
      <c r="F90" s="68">
        <v>7435</v>
      </c>
      <c r="G90" s="68">
        <v>663200</v>
      </c>
      <c r="H90" s="68" t="s">
        <v>42</v>
      </c>
      <c r="I90" s="68" t="s">
        <v>424</v>
      </c>
      <c r="J90" s="68" t="s">
        <v>49</v>
      </c>
      <c r="K90" s="68" t="s">
        <v>425</v>
      </c>
      <c r="L90" s="68" t="s">
        <v>426</v>
      </c>
      <c r="M90" s="68">
        <v>300</v>
      </c>
      <c r="N90" s="68" t="s">
        <v>45</v>
      </c>
      <c r="O90" s="68">
        <v>1</v>
      </c>
      <c r="P90" s="68">
        <v>1997</v>
      </c>
      <c r="Q90" s="68"/>
      <c r="R90" s="1" t="s">
        <v>71</v>
      </c>
      <c r="S90" s="68" t="s">
        <v>427</v>
      </c>
      <c r="T90" s="1" t="s">
        <v>73</v>
      </c>
      <c r="U90" s="70">
        <v>0</v>
      </c>
    </row>
    <row r="91" spans="1:21" x14ac:dyDescent="0.25">
      <c r="A91" s="1" t="s">
        <v>428</v>
      </c>
      <c r="B91" s="1" t="s">
        <v>65</v>
      </c>
      <c r="C91" s="1" t="s">
        <v>66</v>
      </c>
      <c r="D91" s="1" t="s">
        <v>67</v>
      </c>
      <c r="E91" s="1" t="s">
        <v>68</v>
      </c>
      <c r="F91" s="1">
        <v>25421</v>
      </c>
      <c r="G91" s="1">
        <v>661100</v>
      </c>
      <c r="H91" s="1" t="s">
        <v>42</v>
      </c>
      <c r="I91" s="1" t="s">
        <v>429</v>
      </c>
      <c r="J91" s="1" t="s">
        <v>43</v>
      </c>
      <c r="K91" s="1" t="s">
        <v>44</v>
      </c>
      <c r="L91" s="1" t="s">
        <v>430</v>
      </c>
      <c r="M91" s="1">
        <v>1000</v>
      </c>
      <c r="N91" s="1" t="s">
        <v>45</v>
      </c>
      <c r="O91" s="1">
        <v>1</v>
      </c>
      <c r="P91" s="1">
        <v>2021</v>
      </c>
      <c r="Q91" s="1" t="s">
        <v>46</v>
      </c>
      <c r="R91" s="1" t="s">
        <v>71</v>
      </c>
      <c r="S91" s="1" t="s">
        <v>431</v>
      </c>
      <c r="T91" s="1" t="s">
        <v>73</v>
      </c>
      <c r="U91" s="70">
        <v>0</v>
      </c>
    </row>
    <row r="92" spans="1:21" x14ac:dyDescent="0.25">
      <c r="A92" s="1" t="s">
        <v>432</v>
      </c>
      <c r="B92" s="1" t="s">
        <v>65</v>
      </c>
      <c r="C92" s="1" t="s">
        <v>66</v>
      </c>
      <c r="D92" s="1" t="s">
        <v>67</v>
      </c>
      <c r="E92" s="1" t="s">
        <v>68</v>
      </c>
      <c r="F92" s="1">
        <v>25421</v>
      </c>
      <c r="G92" s="1">
        <v>661100</v>
      </c>
      <c r="H92" s="1" t="s">
        <v>42</v>
      </c>
      <c r="I92" s="1" t="s">
        <v>433</v>
      </c>
      <c r="J92" s="1" t="s">
        <v>43</v>
      </c>
      <c r="K92" s="1" t="s">
        <v>44</v>
      </c>
      <c r="L92" s="1" t="s">
        <v>434</v>
      </c>
      <c r="M92" s="1">
        <v>1000</v>
      </c>
      <c r="N92" s="1" t="s">
        <v>45</v>
      </c>
      <c r="O92" s="1">
        <v>1</v>
      </c>
      <c r="P92" s="1">
        <v>2021</v>
      </c>
      <c r="Q92" s="1" t="s">
        <v>46</v>
      </c>
      <c r="R92" s="1" t="s">
        <v>71</v>
      </c>
      <c r="S92" s="1" t="s">
        <v>435</v>
      </c>
      <c r="T92" s="1" t="s">
        <v>73</v>
      </c>
      <c r="U92" s="70">
        <v>0</v>
      </c>
    </row>
    <row r="93" spans="1:21" x14ac:dyDescent="0.25">
      <c r="A93" s="1" t="s">
        <v>436</v>
      </c>
      <c r="B93" s="1" t="s">
        <v>65</v>
      </c>
      <c r="C93" s="1" t="s">
        <v>66</v>
      </c>
      <c r="D93" s="1" t="s">
        <v>67</v>
      </c>
      <c r="E93" s="1" t="s">
        <v>68</v>
      </c>
      <c r="F93" s="1">
        <v>25421</v>
      </c>
      <c r="G93" s="1">
        <v>661100</v>
      </c>
      <c r="H93" s="1" t="s">
        <v>42</v>
      </c>
      <c r="I93" s="1" t="s">
        <v>437</v>
      </c>
      <c r="J93" s="1" t="s">
        <v>43</v>
      </c>
      <c r="K93" s="1" t="s">
        <v>438</v>
      </c>
      <c r="L93" s="1" t="s">
        <v>439</v>
      </c>
      <c r="M93" s="1">
        <v>1000</v>
      </c>
      <c r="N93" s="1" t="s">
        <v>45</v>
      </c>
      <c r="O93" s="1">
        <v>1</v>
      </c>
      <c r="P93" s="1">
        <v>2021</v>
      </c>
      <c r="Q93" s="1" t="s">
        <v>46</v>
      </c>
      <c r="R93" s="1" t="s">
        <v>71</v>
      </c>
      <c r="S93" s="1" t="s">
        <v>440</v>
      </c>
      <c r="T93" s="1" t="s">
        <v>73</v>
      </c>
      <c r="U93" s="70">
        <v>0</v>
      </c>
    </row>
    <row r="94" spans="1:21" x14ac:dyDescent="0.25">
      <c r="A94" s="1" t="s">
        <v>441</v>
      </c>
      <c r="B94" s="1" t="s">
        <v>65</v>
      </c>
      <c r="C94" s="1" t="s">
        <v>66</v>
      </c>
      <c r="D94" s="1" t="s">
        <v>67</v>
      </c>
      <c r="E94" s="1" t="s">
        <v>68</v>
      </c>
      <c r="F94" s="1">
        <v>25421</v>
      </c>
      <c r="G94" s="1">
        <v>661100</v>
      </c>
      <c r="H94" s="1" t="s">
        <v>42</v>
      </c>
      <c r="I94" s="1" t="s">
        <v>442</v>
      </c>
      <c r="J94" s="1" t="s">
        <v>43</v>
      </c>
      <c r="K94" s="1" t="s">
        <v>44</v>
      </c>
      <c r="L94" s="1" t="s">
        <v>443</v>
      </c>
      <c r="M94" s="1">
        <v>1000</v>
      </c>
      <c r="N94" s="1" t="s">
        <v>45</v>
      </c>
      <c r="O94" s="1">
        <v>1</v>
      </c>
      <c r="P94" s="1">
        <v>2021</v>
      </c>
      <c r="Q94" s="1" t="s">
        <v>46</v>
      </c>
      <c r="R94" s="1" t="s">
        <v>71</v>
      </c>
      <c r="S94" s="1" t="s">
        <v>444</v>
      </c>
      <c r="T94" s="1" t="s">
        <v>73</v>
      </c>
      <c r="U94" s="70">
        <v>0</v>
      </c>
    </row>
    <row r="95" spans="1:21" x14ac:dyDescent="0.25">
      <c r="A95" s="1" t="s">
        <v>445</v>
      </c>
      <c r="B95" s="1" t="s">
        <v>65</v>
      </c>
      <c r="C95" s="1" t="s">
        <v>66</v>
      </c>
      <c r="D95" s="1" t="s">
        <v>67</v>
      </c>
      <c r="E95" s="1" t="s">
        <v>68</v>
      </c>
      <c r="F95" s="1">
        <v>25421</v>
      </c>
      <c r="G95" s="1">
        <v>661100</v>
      </c>
      <c r="H95" s="1" t="s">
        <v>42</v>
      </c>
      <c r="I95" s="1" t="s">
        <v>446</v>
      </c>
      <c r="J95" s="1" t="s">
        <v>43</v>
      </c>
      <c r="K95" s="1" t="s">
        <v>44</v>
      </c>
      <c r="L95" s="1" t="s">
        <v>434</v>
      </c>
      <c r="M95" s="1">
        <v>1000</v>
      </c>
      <c r="N95" s="1" t="s">
        <v>45</v>
      </c>
      <c r="O95" s="1">
        <v>1</v>
      </c>
      <c r="P95" s="1">
        <v>2021</v>
      </c>
      <c r="Q95" s="1" t="s">
        <v>46</v>
      </c>
      <c r="R95" s="1" t="s">
        <v>71</v>
      </c>
      <c r="S95" s="1" t="s">
        <v>447</v>
      </c>
      <c r="T95" s="1" t="s">
        <v>73</v>
      </c>
      <c r="U95" s="70">
        <v>0</v>
      </c>
    </row>
    <row r="96" spans="1:21" x14ac:dyDescent="0.25">
      <c r="A96" s="1" t="s">
        <v>448</v>
      </c>
      <c r="B96" s="1" t="s">
        <v>449</v>
      </c>
      <c r="C96" s="1" t="s">
        <v>450</v>
      </c>
      <c r="D96" s="1" t="s">
        <v>451</v>
      </c>
      <c r="E96" s="1" t="s">
        <v>291</v>
      </c>
      <c r="F96" s="1">
        <v>13503</v>
      </c>
      <c r="G96" s="1">
        <v>661100</v>
      </c>
      <c r="H96" s="1" t="s">
        <v>42</v>
      </c>
      <c r="I96" s="1" t="s">
        <v>452</v>
      </c>
      <c r="J96" s="1" t="s">
        <v>43</v>
      </c>
      <c r="K96" s="1" t="s">
        <v>44</v>
      </c>
      <c r="L96" s="1" t="s">
        <v>453</v>
      </c>
      <c r="N96" s="1" t="s">
        <v>45</v>
      </c>
      <c r="O96" s="1">
        <v>1</v>
      </c>
      <c r="P96" s="1">
        <v>2017</v>
      </c>
      <c r="Q96" s="1" t="s">
        <v>454</v>
      </c>
      <c r="R96" s="1" t="s">
        <v>71</v>
      </c>
      <c r="S96" s="1" t="s">
        <v>455</v>
      </c>
      <c r="T96" s="1" t="s">
        <v>73</v>
      </c>
      <c r="U96" s="70">
        <v>0</v>
      </c>
    </row>
    <row r="97" spans="1:21" x14ac:dyDescent="0.25">
      <c r="A97" s="1" t="s">
        <v>456</v>
      </c>
      <c r="B97" s="1" t="s">
        <v>449</v>
      </c>
      <c r="C97" s="1" t="s">
        <v>450</v>
      </c>
      <c r="D97" s="1" t="s">
        <v>451</v>
      </c>
      <c r="E97" s="1" t="s">
        <v>291</v>
      </c>
      <c r="F97" s="1">
        <v>13503</v>
      </c>
      <c r="G97" s="1">
        <v>661100</v>
      </c>
      <c r="H97" s="1" t="s">
        <v>42</v>
      </c>
      <c r="I97" s="1" t="s">
        <v>457</v>
      </c>
      <c r="J97" s="1" t="s">
        <v>43</v>
      </c>
      <c r="K97" s="1" t="s">
        <v>458</v>
      </c>
      <c r="L97" s="1" t="s">
        <v>459</v>
      </c>
      <c r="N97" s="1" t="s">
        <v>45</v>
      </c>
      <c r="O97" s="1">
        <v>3</v>
      </c>
      <c r="P97" s="1">
        <v>2017</v>
      </c>
      <c r="Q97" s="1" t="s">
        <v>460</v>
      </c>
      <c r="R97" s="1" t="s">
        <v>71</v>
      </c>
      <c r="S97" s="1" t="s">
        <v>461</v>
      </c>
      <c r="T97" s="1" t="s">
        <v>73</v>
      </c>
      <c r="U97" s="70">
        <v>0</v>
      </c>
    </row>
    <row r="98" spans="1:21" x14ac:dyDescent="0.25">
      <c r="A98" s="1" t="s">
        <v>462</v>
      </c>
      <c r="B98" s="1" t="s">
        <v>449</v>
      </c>
      <c r="C98" s="1" t="s">
        <v>450</v>
      </c>
      <c r="D98" s="1" t="s">
        <v>451</v>
      </c>
      <c r="E98" s="1" t="s">
        <v>291</v>
      </c>
      <c r="F98" s="1">
        <v>13503</v>
      </c>
      <c r="G98" s="1">
        <v>661100</v>
      </c>
      <c r="H98" s="1" t="s">
        <v>42</v>
      </c>
      <c r="I98" s="1" t="s">
        <v>463</v>
      </c>
      <c r="J98" s="1" t="s">
        <v>43</v>
      </c>
      <c r="K98" s="1" t="s">
        <v>464</v>
      </c>
      <c r="L98" s="1" t="s">
        <v>465</v>
      </c>
      <c r="M98" s="1">
        <v>1</v>
      </c>
      <c r="N98" s="1" t="s">
        <v>45</v>
      </c>
      <c r="O98" s="1">
        <v>1</v>
      </c>
      <c r="P98" s="1">
        <v>1972</v>
      </c>
      <c r="Q98" s="1" t="s">
        <v>466</v>
      </c>
      <c r="R98" s="1" t="s">
        <v>71</v>
      </c>
      <c r="S98" s="1" t="s">
        <v>467</v>
      </c>
      <c r="T98" s="1" t="s">
        <v>73</v>
      </c>
      <c r="U98" s="70">
        <v>0</v>
      </c>
    </row>
    <row r="99" spans="1:21" x14ac:dyDescent="0.25">
      <c r="A99" s="1" t="s">
        <v>468</v>
      </c>
      <c r="B99" s="1" t="s">
        <v>449</v>
      </c>
      <c r="C99" s="1" t="s">
        <v>450</v>
      </c>
      <c r="D99" s="1" t="s">
        <v>451</v>
      </c>
      <c r="E99" s="1" t="s">
        <v>291</v>
      </c>
      <c r="F99" s="1">
        <v>13503</v>
      </c>
      <c r="G99" s="1">
        <v>661100</v>
      </c>
      <c r="H99" s="1" t="s">
        <v>42</v>
      </c>
      <c r="I99" s="1" t="s">
        <v>469</v>
      </c>
      <c r="J99" s="1" t="s">
        <v>43</v>
      </c>
      <c r="K99" s="1" t="s">
        <v>464</v>
      </c>
      <c r="N99" s="1" t="s">
        <v>45</v>
      </c>
      <c r="O99" s="1">
        <v>1</v>
      </c>
      <c r="P99" s="1">
        <v>2017</v>
      </c>
      <c r="R99" s="1" t="s">
        <v>71</v>
      </c>
      <c r="S99" s="1" t="s">
        <v>470</v>
      </c>
      <c r="T99" s="1" t="s">
        <v>73</v>
      </c>
      <c r="U99" s="70">
        <v>0</v>
      </c>
    </row>
    <row r="100" spans="1:21" x14ac:dyDescent="0.25">
      <c r="A100" s="1" t="s">
        <v>471</v>
      </c>
      <c r="B100" s="1" t="s">
        <v>449</v>
      </c>
      <c r="C100" s="1" t="s">
        <v>450</v>
      </c>
      <c r="D100" s="1" t="s">
        <v>451</v>
      </c>
      <c r="E100" s="1" t="s">
        <v>291</v>
      </c>
      <c r="F100" s="1">
        <v>13503</v>
      </c>
      <c r="G100" s="1">
        <v>663100</v>
      </c>
      <c r="H100" s="1" t="s">
        <v>42</v>
      </c>
      <c r="I100" s="1" t="s">
        <v>472</v>
      </c>
      <c r="J100" s="1" t="s">
        <v>53</v>
      </c>
      <c r="K100" s="1" t="s">
        <v>58</v>
      </c>
      <c r="L100" s="1" t="s">
        <v>473</v>
      </c>
      <c r="M100" s="1">
        <v>250</v>
      </c>
      <c r="N100" s="1" t="s">
        <v>45</v>
      </c>
      <c r="O100" s="1">
        <v>1</v>
      </c>
      <c r="P100" s="1">
        <v>1986</v>
      </c>
      <c r="Q100" s="1" t="s">
        <v>474</v>
      </c>
      <c r="R100" s="1" t="s">
        <v>71</v>
      </c>
      <c r="S100" s="1" t="s">
        <v>475</v>
      </c>
      <c r="T100" s="1" t="s">
        <v>73</v>
      </c>
      <c r="U100" s="70">
        <v>0</v>
      </c>
    </row>
    <row r="101" spans="1:21" x14ac:dyDescent="0.25">
      <c r="T101" s="1" t="s">
        <v>60</v>
      </c>
      <c r="U101" s="75">
        <f>SUBTOTAL(109,Tabel13[Aanneemsom excl. BTW])</f>
        <v>0</v>
      </c>
    </row>
    <row r="102" spans="1:21" x14ac:dyDescent="0.25">
      <c r="U102" s="69"/>
    </row>
  </sheetData>
  <pageMargins left="0.7" right="0.7" top="0.75" bottom="0.75" header="0.3" footer="0.3"/>
  <pageSetup paperSize="9" orientation="portrait" horizontalDpi="90" verticalDpi="9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"/>
  <sheetViews>
    <sheetView workbookViewId="0">
      <selection activeCell="B14" sqref="B14"/>
    </sheetView>
  </sheetViews>
  <sheetFormatPr defaultRowHeight="15" x14ac:dyDescent="0.25"/>
  <cols>
    <col min="2" max="2" width="55.5703125" bestFit="1" customWidth="1"/>
    <col min="3" max="3" width="34.5703125" customWidth="1"/>
  </cols>
  <sheetData>
    <row r="2" spans="1:3" ht="15.75" thickBot="1" x14ac:dyDescent="0.3">
      <c r="A2" s="31"/>
      <c r="B2" s="31"/>
      <c r="C2" s="61" t="s">
        <v>14</v>
      </c>
    </row>
    <row r="3" spans="1:3" ht="15.75" thickBot="1" x14ac:dyDescent="0.3">
      <c r="A3" s="32" t="s">
        <v>8</v>
      </c>
      <c r="B3" s="33" t="s">
        <v>477</v>
      </c>
      <c r="C3" s="37" t="s">
        <v>20</v>
      </c>
    </row>
    <row r="4" spans="1:3" x14ac:dyDescent="0.25">
      <c r="A4" s="38"/>
      <c r="B4" s="39"/>
      <c r="C4" s="40"/>
    </row>
    <row r="5" spans="1:3" x14ac:dyDescent="0.25">
      <c r="A5" s="43">
        <v>1</v>
      </c>
      <c r="B5" s="44" t="s">
        <v>18</v>
      </c>
      <c r="C5" s="60">
        <v>0</v>
      </c>
    </row>
    <row r="6" spans="1:3" ht="15.75" thickBot="1" x14ac:dyDescent="0.3">
      <c r="A6" s="48"/>
      <c r="B6" s="49" t="s">
        <v>19</v>
      </c>
      <c r="C6" s="54">
        <f>+C5</f>
        <v>0</v>
      </c>
    </row>
    <row r="7" spans="1:3" ht="15.75" thickBot="1" x14ac:dyDescent="0.3">
      <c r="A7" s="55"/>
      <c r="B7" s="80"/>
      <c r="C7" s="80"/>
    </row>
    <row r="8" spans="1:3" ht="51.95" customHeight="1" thickBot="1" x14ac:dyDescent="0.3">
      <c r="A8" s="84" t="s">
        <v>481</v>
      </c>
      <c r="B8" s="85"/>
      <c r="C8" s="86"/>
    </row>
  </sheetData>
  <mergeCells count="2">
    <mergeCell ref="B7:C7"/>
    <mergeCell ref="A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10B536B4CD418A4416122A965B00" ma:contentTypeVersion="0" ma:contentTypeDescription="Een nieuw document maken." ma:contentTypeScope="" ma:versionID="407eafd9c053aaa44c6572588cef34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E54A33-E49C-4F00-923F-EC9FCAC829BC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EA00009-24AE-4CE3-83A7-A9DE7FB5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F68D114-C960-4CA7-BBE9-AF90017AAC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Kostenberekening per perceel</vt:lpstr>
      <vt:lpstr>2. Prijs Uurtarief</vt:lpstr>
      <vt:lpstr>3. Vergoeding per jaar</vt:lpstr>
      <vt:lpstr>4. Prijs Transitiefase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Stap, Patrick van der</dc:creator>
  <cp:lastModifiedBy>Traa, Bert</cp:lastModifiedBy>
  <dcterms:created xsi:type="dcterms:W3CDTF">2020-01-06T08:22:19Z</dcterms:created>
  <dcterms:modified xsi:type="dcterms:W3CDTF">2022-09-13T14:44:03Z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0x01010015AD10B536B4CD418A4416122A965B00</vt:lpwstr>
  </property>
</Properties>
</file>