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G:\TP\ICM\Projectdossiers\Inkoop VB\OT.23\1. Voorbereiding\1.1 Conceptdocumenten\Berekening inschrijvingssommen\"/>
    </mc:Choice>
  </mc:AlternateContent>
  <xr:revisionPtr revIDLastSave="0" documentId="13_ncr:1_{F1424C01-5798-4598-B461-22F1E7117B39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1. Kostenberekening per perceel" sheetId="12" r:id="rId1"/>
    <sheet name="2. Prijs Uurtarief" sheetId="14" r:id="rId2"/>
    <sheet name="3. Vergoeding per jaar" sheetId="15" r:id="rId3"/>
    <sheet name="4. Prijs Transitiefase" sheetId="16" r:id="rId4"/>
  </sheets>
  <definedNames>
    <definedName name="_xlnm._FilterDatabase" localSheetId="2" hidden="1">'3. Vergoeding per jaar'!$A$1:$AB$1</definedName>
    <definedName name="A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48" i="15" l="1"/>
  <c r="C10" i="12" s="1"/>
  <c r="E10" i="12" s="1"/>
  <c r="G5" i="14"/>
  <c r="G6" i="14" s="1"/>
  <c r="C9" i="12" s="1"/>
  <c r="E9" i="12" s="1"/>
  <c r="C6" i="16"/>
  <c r="C11" i="12" s="1"/>
  <c r="E11" i="12" s="1"/>
  <c r="E5" i="14"/>
  <c r="E13" i="12" l="1"/>
</calcChain>
</file>

<file path=xl/sharedStrings.xml><?xml version="1.0" encoding="utf-8"?>
<sst xmlns="http://schemas.openxmlformats.org/spreadsheetml/2006/main" count="840" uniqueCount="282">
  <si>
    <t xml:space="preserve">Berekening Inschrijvingssom </t>
  </si>
  <si>
    <t>Perceelnummer</t>
  </si>
  <si>
    <t>Deze waarden worden automatisch gegenereerd uit de volgende Tabbladen</t>
  </si>
  <si>
    <t>Onderdelen:</t>
  </si>
  <si>
    <t>Waarde 
Prijspeil 1-5-2023</t>
  </si>
  <si>
    <t>Vermenigvuldigingsfactor</t>
  </si>
  <si>
    <t>Berekening inschrijvingssom</t>
  </si>
  <si>
    <t>Tabblad 2</t>
  </si>
  <si>
    <t>Staat van verrekenprijzen uurtarieven</t>
  </si>
  <si>
    <t>Tabblad 3</t>
  </si>
  <si>
    <t xml:space="preserve">Vergoeding per jaar  </t>
  </si>
  <si>
    <t>Tabblad 4</t>
  </si>
  <si>
    <t>Transitiefase</t>
  </si>
  <si>
    <t>Inschrijvingssom t.b.v. Inschrijvingsbiljet:</t>
  </si>
  <si>
    <t xml:space="preserve">U dient uitsluitend de groene velden in de tabbladen 2 tot en met 4  in te vullen. </t>
  </si>
  <si>
    <t xml:space="preserve">S.v.p. alleen de groene veld invullen  </t>
  </si>
  <si>
    <t>Nr.</t>
  </si>
  <si>
    <t>Verrekenprijzen (Prijspeil 1-5-2023)</t>
  </si>
  <si>
    <t>Verrekenprijs per uur tussen 07:00 en 19:00 op Werkdagen</t>
  </si>
  <si>
    <t>Verrekenprijs per uur buiten naast genoemde tijden (=verrekenprijs 07:00 - 19:00 + 25%)</t>
  </si>
  <si>
    <t>Waarde Staat van verrekenprijzen uurtarieven</t>
  </si>
  <si>
    <t>Uurloon</t>
  </si>
  <si>
    <t>Aantal uur fictief</t>
  </si>
  <si>
    <t>Omvang</t>
  </si>
  <si>
    <t>Monteur en expert/specialistisch monteur Transport techniek</t>
  </si>
  <si>
    <t>n.v.t.</t>
  </si>
  <si>
    <t>Totaal Waarde Staat van verrekenprijzen uurtarieven:</t>
  </si>
  <si>
    <r>
      <t xml:space="preserve">Voor alle werkzaamheden, leveringen en diensten die overeenkomstig  de Overeenkomst Instandhouding transporttechnische installaties van het Rijksvastgoedbedrijf voor verrekening in aanmerking komen, gelden de bovenstaande </t>
    </r>
    <r>
      <rPr>
        <u/>
        <sz val="9"/>
        <color theme="1"/>
        <rFont val="Verdana"/>
        <family val="2"/>
      </rPr>
      <t>vaste</t>
    </r>
    <r>
      <rPr>
        <sz val="11"/>
        <color theme="1"/>
        <rFont val="Calibri"/>
        <family val="2"/>
        <scheme val="minor"/>
      </rPr>
      <t xml:space="preserve"> tarieven (exclusief BTW)</t>
    </r>
    <r>
      <rPr>
        <sz val="11"/>
        <color theme="1"/>
        <rFont val="Calibri"/>
        <family val="2"/>
        <scheme val="minor"/>
      </rPr>
      <t xml:space="preserve">. </t>
    </r>
  </si>
  <si>
    <t>ComponentID</t>
  </si>
  <si>
    <t>ComponentSoortID</t>
  </si>
  <si>
    <t>ComponentSoort</t>
  </si>
  <si>
    <t>Object</t>
  </si>
  <si>
    <t>Objectnaam</t>
  </si>
  <si>
    <t>Gebouw</t>
  </si>
  <si>
    <t>BVO</t>
  </si>
  <si>
    <t>Bouwlaag</t>
  </si>
  <si>
    <t>Ruimte</t>
  </si>
  <si>
    <t>Hoofdgebruiker</t>
  </si>
  <si>
    <t>Objecthoofdgebruiker</t>
  </si>
  <si>
    <t>Regio</t>
  </si>
  <si>
    <t>BI code</t>
  </si>
  <si>
    <t>Aantal</t>
  </si>
  <si>
    <t>Fabrikant</t>
  </si>
  <si>
    <t>Type</t>
  </si>
  <si>
    <t>Serienummer</t>
  </si>
  <si>
    <t>Installatienummer</t>
  </si>
  <si>
    <t>Nadere locatiebepaling</t>
  </si>
  <si>
    <t>Bouwjaar</t>
  </si>
  <si>
    <t>Nadere specificatie bwd/instl</t>
  </si>
  <si>
    <t>Soort lift</t>
  </si>
  <si>
    <t>Brandweerlift</t>
  </si>
  <si>
    <t>Maximale draagvermogen</t>
  </si>
  <si>
    <t>Stopplaatsen</t>
  </si>
  <si>
    <t>Onderhoudsplicht</t>
  </si>
  <si>
    <t>Buiten gebruik gesteld</t>
  </si>
  <si>
    <t>Aanneemsom excl. BTW</t>
  </si>
  <si>
    <t>Lift</t>
  </si>
  <si>
    <t>34G04</t>
  </si>
  <si>
    <t>ANTENNEPARK EIBERGEN</t>
  </si>
  <si>
    <t>6</t>
  </si>
  <si>
    <t>0</t>
  </si>
  <si>
    <t>1A</t>
  </si>
  <si>
    <t>Commando Landstrijdkrachten</t>
  </si>
  <si>
    <t>CLAS</t>
  </si>
  <si>
    <t>RVB-O</t>
  </si>
  <si>
    <t>De Jong</t>
  </si>
  <si>
    <t>SL300</t>
  </si>
  <si>
    <t>1500350</t>
  </si>
  <si>
    <t>Goederenlift</t>
  </si>
  <si>
    <t>Nee</t>
  </si>
  <si>
    <t>Ja, vastgoedbeh.</t>
  </si>
  <si>
    <t>40E03</t>
  </si>
  <si>
    <t>BRIGADE OOSTGRENS-MIDDEN</t>
  </si>
  <si>
    <t>01</t>
  </si>
  <si>
    <t>2A</t>
  </si>
  <si>
    <t>Koninklijke Marechaussee</t>
  </si>
  <si>
    <t>KMAR</t>
  </si>
  <si>
    <t>OTIS</t>
  </si>
  <si>
    <t>GON2</t>
  </si>
  <si>
    <t>61KF6033</t>
  </si>
  <si>
    <t>t.b.v. van maximaal 8 personen</t>
  </si>
  <si>
    <t>Personenlift</t>
  </si>
  <si>
    <t>40B18</t>
  </si>
  <si>
    <t>COMPLEX GROOT HEIDEKAMP</t>
  </si>
  <si>
    <t>83</t>
  </si>
  <si>
    <t>9</t>
  </si>
  <si>
    <t>Vimec</t>
  </si>
  <si>
    <t>E06</t>
  </si>
  <si>
    <t>03796</t>
  </si>
  <si>
    <t>21</t>
  </si>
  <si>
    <t>1.07A</t>
  </si>
  <si>
    <t>Daldoss</t>
  </si>
  <si>
    <t>MGS-100</t>
  </si>
  <si>
    <t>Tractie met elek. motor</t>
  </si>
  <si>
    <t>85</t>
  </si>
  <si>
    <t>2</t>
  </si>
  <si>
    <t>203</t>
  </si>
  <si>
    <t>Starlift</t>
  </si>
  <si>
    <t>L13.681</t>
  </si>
  <si>
    <t>max. 10 personen</t>
  </si>
  <si>
    <t>32F02</t>
  </si>
  <si>
    <t>KAMP AOCS NW MILLIGEN</t>
  </si>
  <si>
    <t>292</t>
  </si>
  <si>
    <t>5</t>
  </si>
  <si>
    <t>Commando Luchtstrijdkrachten</t>
  </si>
  <si>
    <t>CLSK</t>
  </si>
  <si>
    <t>G0N2</t>
  </si>
  <si>
    <t>61NF4917</t>
  </si>
  <si>
    <t>8 personen</t>
  </si>
  <si>
    <t>300</t>
  </si>
  <si>
    <t>7</t>
  </si>
  <si>
    <t>61NF4112</t>
  </si>
  <si>
    <t>13 personen</t>
  </si>
  <si>
    <t>34G09</t>
  </si>
  <si>
    <t>KAMP LETTEBOER</t>
  </si>
  <si>
    <t>35</t>
  </si>
  <si>
    <t>11</t>
  </si>
  <si>
    <t>ZUW 160-24-4/16 SP</t>
  </si>
  <si>
    <t>509-106-1</t>
  </si>
  <si>
    <t>NB</t>
  </si>
  <si>
    <t>lok.202a is technische ruimte tbv. lift</t>
  </si>
  <si>
    <t>33B18</t>
  </si>
  <si>
    <t>KONING WILLEM III KAZERNE</t>
  </si>
  <si>
    <t>105</t>
  </si>
  <si>
    <t>59A</t>
  </si>
  <si>
    <t>Schindler</t>
  </si>
  <si>
    <t>A1248</t>
  </si>
  <si>
    <t>5411</t>
  </si>
  <si>
    <t>PK2162</t>
  </si>
  <si>
    <t>10 personen</t>
  </si>
  <si>
    <t>6853</t>
  </si>
  <si>
    <t>PK2161</t>
  </si>
  <si>
    <t>107</t>
  </si>
  <si>
    <t>20</t>
  </si>
  <si>
    <t>H30155</t>
  </si>
  <si>
    <t>A1247</t>
  </si>
  <si>
    <t>Otis</t>
  </si>
  <si>
    <t>Atlantic</t>
  </si>
  <si>
    <t>61AE4233</t>
  </si>
  <si>
    <t>2163</t>
  </si>
  <si>
    <t>2B</t>
  </si>
  <si>
    <t>61AE3234</t>
  </si>
  <si>
    <t>2164</t>
  </si>
  <si>
    <t>32</t>
  </si>
  <si>
    <t>Europa 200061NE6321</t>
  </si>
  <si>
    <t>A1243</t>
  </si>
  <si>
    <t>4600000 5411</t>
  </si>
  <si>
    <t>16</t>
  </si>
  <si>
    <t>27C</t>
  </si>
  <si>
    <t>Lakeman</t>
  </si>
  <si>
    <t>LML-H2-2KHIRHB2</t>
  </si>
  <si>
    <t>915040</t>
  </si>
  <si>
    <t>18A</t>
  </si>
  <si>
    <t>Skylift</t>
  </si>
  <si>
    <t>Axess Premier</t>
  </si>
  <si>
    <t>A2690</t>
  </si>
  <si>
    <t>38</t>
  </si>
  <si>
    <t>02A</t>
  </si>
  <si>
    <t>Axess</t>
  </si>
  <si>
    <t>Premier</t>
  </si>
  <si>
    <t>ALP140161</t>
  </si>
  <si>
    <t>1</t>
  </si>
  <si>
    <t>145</t>
  </si>
  <si>
    <t>Ravioli</t>
  </si>
  <si>
    <t>uitschuifbaar podiumvloer</t>
  </si>
  <si>
    <t>schuift horizontaal uit</t>
  </si>
  <si>
    <t>150</t>
  </si>
  <si>
    <t>K1</t>
  </si>
  <si>
    <t>K06</t>
  </si>
  <si>
    <t>61NG0301</t>
  </si>
  <si>
    <t>27B09</t>
  </si>
  <si>
    <t>LEGERPLAATS BIJ OLDEBROEK</t>
  </si>
  <si>
    <t>125</t>
  </si>
  <si>
    <t>15</t>
  </si>
  <si>
    <t>Mijnssen Liften</t>
  </si>
  <si>
    <t>LO 1364</t>
  </si>
  <si>
    <t>K90013</t>
  </si>
  <si>
    <t>Betreedbare kooi</t>
  </si>
  <si>
    <t>172</t>
  </si>
  <si>
    <t>35A</t>
  </si>
  <si>
    <t>Thyssen / Speek en van Donk NV</t>
  </si>
  <si>
    <t>Li-9001375</t>
  </si>
  <si>
    <t>Niet betreedbare kooi</t>
  </si>
  <si>
    <t>26H23</t>
  </si>
  <si>
    <t>LEGERPLAATS ERMELO</t>
  </si>
  <si>
    <t>160</t>
  </si>
  <si>
    <t>61NF4198</t>
  </si>
  <si>
    <t>162</t>
  </si>
  <si>
    <t>04</t>
  </si>
  <si>
    <t>61NF4570</t>
  </si>
  <si>
    <t>F4570</t>
  </si>
  <si>
    <t>170</t>
  </si>
  <si>
    <t>11C</t>
  </si>
  <si>
    <t>61NF4551</t>
  </si>
  <si>
    <t>171</t>
  </si>
  <si>
    <t>61NF4550</t>
  </si>
  <si>
    <t>F4550/1</t>
  </si>
  <si>
    <t>61NF4552</t>
  </si>
  <si>
    <t>F4550/2</t>
  </si>
  <si>
    <t>180</t>
  </si>
  <si>
    <t>9A</t>
  </si>
  <si>
    <t>61NF4720</t>
  </si>
  <si>
    <t>518</t>
  </si>
  <si>
    <t>03</t>
  </si>
  <si>
    <t>ALP130151</t>
  </si>
  <si>
    <t>Centrale hal</t>
  </si>
  <si>
    <t>Plateaulift</t>
  </si>
  <si>
    <t>511</t>
  </si>
  <si>
    <t>Cibus</t>
  </si>
  <si>
    <t>Uplifting Design</t>
  </si>
  <si>
    <t>13</t>
  </si>
  <si>
    <t>AES Y liften</t>
  </si>
  <si>
    <t>Bes A 8000</t>
  </si>
  <si>
    <t>2750-1000</t>
  </si>
  <si>
    <t>501</t>
  </si>
  <si>
    <t>26</t>
  </si>
  <si>
    <t>2 personen</t>
  </si>
  <si>
    <t>33C10</t>
  </si>
  <si>
    <t>LEGERPLAATS HARSKAMP (GWK)</t>
  </si>
  <si>
    <t>127</t>
  </si>
  <si>
    <t>Hoffmann</t>
  </si>
  <si>
    <t>ELS1-13-10-S</t>
  </si>
  <si>
    <t>39876</t>
  </si>
  <si>
    <t>Hefplateau laadperron bij ruimte 1.</t>
  </si>
  <si>
    <t>32F11</t>
  </si>
  <si>
    <t>LEGERPLAATS STROE</t>
  </si>
  <si>
    <t>507</t>
  </si>
  <si>
    <t>3A</t>
  </si>
  <si>
    <t>61NF4630</t>
  </si>
  <si>
    <t>F4630</t>
  </si>
  <si>
    <t>508</t>
  </si>
  <si>
    <t>61NF4631</t>
  </si>
  <si>
    <t>509</t>
  </si>
  <si>
    <t>028</t>
  </si>
  <si>
    <t>61NF4301</t>
  </si>
  <si>
    <t>510</t>
  </si>
  <si>
    <t>GON 2</t>
  </si>
  <si>
    <t>61NF4300</t>
  </si>
  <si>
    <t>522</t>
  </si>
  <si>
    <t>33</t>
  </si>
  <si>
    <t>G0NZ</t>
  </si>
  <si>
    <t>61NF4478</t>
  </si>
  <si>
    <t>F4478</t>
  </si>
  <si>
    <t>523</t>
  </si>
  <si>
    <t>4</t>
  </si>
  <si>
    <t>61NF4479</t>
  </si>
  <si>
    <t>F4479</t>
  </si>
  <si>
    <t>524</t>
  </si>
  <si>
    <t>61NF4480</t>
  </si>
  <si>
    <t>525</t>
  </si>
  <si>
    <t>GS0882 3D GON2</t>
  </si>
  <si>
    <t>61NF6289</t>
  </si>
  <si>
    <t>540</t>
  </si>
  <si>
    <t>3</t>
  </si>
  <si>
    <t>544</t>
  </si>
  <si>
    <t>20B</t>
  </si>
  <si>
    <t>Gen2 personenlift</t>
  </si>
  <si>
    <t>61NGO196</t>
  </si>
  <si>
    <t>Centraal in gebouw</t>
  </si>
  <si>
    <t>40A06</t>
  </si>
  <si>
    <t>ORANJEKAZERNE</t>
  </si>
  <si>
    <t>120</t>
  </si>
  <si>
    <t>3B</t>
  </si>
  <si>
    <t>61NF6287</t>
  </si>
  <si>
    <t>122</t>
  </si>
  <si>
    <t>61NF6288</t>
  </si>
  <si>
    <t>maximaal 8 personen</t>
  </si>
  <si>
    <t>N</t>
  </si>
  <si>
    <t>Otto Ooms</t>
  </si>
  <si>
    <t>10</t>
  </si>
  <si>
    <t>50674</t>
  </si>
  <si>
    <t>Invalidelift 2 personen</t>
  </si>
  <si>
    <t>27B05</t>
  </si>
  <si>
    <t>PRINSES MARGRIETKAZERNE</t>
  </si>
  <si>
    <t>166</t>
  </si>
  <si>
    <t>Totaalprijs / jaar</t>
  </si>
  <si>
    <t xml:space="preserve">S.v.p. alleen de groene velden invullen  </t>
  </si>
  <si>
    <t>Waarde Transitiefase</t>
  </si>
  <si>
    <t>Totaal Waarde Transitiefase</t>
  </si>
  <si>
    <r>
      <t>Voor alle werkzaamheden, leveringen en diensten in de Transitiefase, zoals omschreven in bijlage 4 van de Overeenkomst Instandhouding transporttechnische installaties van het Rijksvastgoedbedrijf, geldt het bovenstaande tarief (exclusief BTW)</t>
    </r>
    <r>
      <rPr>
        <sz val="11"/>
        <color theme="1"/>
        <rFont val="Calibri"/>
        <family val="2"/>
        <scheme val="minor"/>
      </rPr>
      <t xml:space="preserve">. </t>
    </r>
  </si>
  <si>
    <t>Overeenkomst Instandhouding transporttechnische installaties van het Rijksvastgoedbedrijf</t>
  </si>
  <si>
    <t>OT.23.368 Liften Defensie, Oost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</si>
</sst>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b/>
      <sz val="9"/>
      <color rgb="FFFF0000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7"/>
      <color rgb="FF00B050"/>
      <name val="Verdana"/>
      <family val="2"/>
    </font>
    <font>
      <sz val="9"/>
      <color rgb="FF00B050"/>
      <name val="Verdana"/>
      <family val="2"/>
    </font>
    <font>
      <u/>
      <sz val="9"/>
      <color theme="1"/>
      <name val="Verdana"/>
      <family val="2"/>
    </font>
    <font>
      <b/>
      <sz val="11"/>
      <color rgb="FFFF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488FD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86">
    <xf numFmtId="0" fontId="0" fillId="0" borderId="0" xfId="0"/>
    <xf numFmtId="0" fontId="19" fillId="0" borderId="13" xfId="0" applyFont="1" applyBorder="1" applyAlignment="1" applyProtection="1">
      <alignment horizontal="left" vertical="top" wrapText="1"/>
    </xf>
    <xf numFmtId="0" fontId="19" fillId="0" borderId="0" xfId="0" applyFont="1" applyBorder="1" applyAlignment="1" applyProtection="1">
      <alignment horizontal="left" vertical="top" wrapText="1"/>
    </xf>
    <xf numFmtId="0" fontId="0" fillId="0" borderId="0" xfId="0" applyProtection="1"/>
    <xf numFmtId="0" fontId="19" fillId="0" borderId="28" xfId="0" applyFont="1" applyBorder="1" applyAlignment="1" applyProtection="1">
      <alignment vertical="top" wrapText="1"/>
    </xf>
    <xf numFmtId="0" fontId="19" fillId="0" borderId="29" xfId="0" applyFont="1" applyFill="1" applyBorder="1" applyAlignment="1" applyProtection="1">
      <alignment vertical="top" wrapText="1"/>
    </xf>
    <xf numFmtId="0" fontId="19" fillId="0" borderId="13" xfId="0" applyFont="1" applyFill="1" applyBorder="1" applyAlignment="1" applyProtection="1">
      <alignment vertical="top" wrapText="1"/>
    </xf>
    <xf numFmtId="0" fontId="19" fillId="0" borderId="16" xfId="0" applyFont="1" applyBorder="1" applyAlignment="1" applyProtection="1">
      <alignment vertical="top" wrapText="1"/>
    </xf>
    <xf numFmtId="1" fontId="19" fillId="0" borderId="15" xfId="0" applyNumberFormat="1" applyFont="1" applyBorder="1" applyAlignment="1" applyProtection="1">
      <alignment vertical="top" wrapText="1"/>
    </xf>
    <xf numFmtId="0" fontId="20" fillId="0" borderId="17" xfId="0" applyFont="1" applyBorder="1" applyAlignment="1" applyProtection="1">
      <alignment horizontal="left" vertical="top" wrapText="1"/>
    </xf>
    <xf numFmtId="0" fontId="0" fillId="0" borderId="28" xfId="0" applyBorder="1" applyAlignment="1" applyProtection="1">
      <alignment vertical="center"/>
    </xf>
    <xf numFmtId="0" fontId="22" fillId="0" borderId="11" xfId="0" applyFont="1" applyFill="1" applyBorder="1" applyAlignment="1" applyProtection="1">
      <alignment horizontal="left" vertical="center"/>
    </xf>
    <xf numFmtId="0" fontId="23" fillId="0" borderId="13" xfId="0" applyFont="1" applyBorder="1" applyAlignment="1" applyProtection="1">
      <alignment vertical="center"/>
    </xf>
    <xf numFmtId="1" fontId="23" fillId="0" borderId="13" xfId="0" applyNumberFormat="1" applyFont="1" applyBorder="1" applyAlignment="1" applyProtection="1">
      <alignment vertical="center"/>
    </xf>
    <xf numFmtId="0" fontId="19" fillId="0" borderId="17" xfId="0" applyFont="1" applyBorder="1" applyAlignment="1" applyProtection="1">
      <alignment vertical="center"/>
    </xf>
    <xf numFmtId="0" fontId="0" fillId="0" borderId="30" xfId="0" applyBorder="1" applyAlignment="1" applyProtection="1">
      <alignment vertical="center"/>
    </xf>
    <xf numFmtId="0" fontId="22" fillId="0" borderId="10" xfId="0" applyFont="1" applyFill="1" applyBorder="1" applyAlignment="1" applyProtection="1">
      <alignment horizontal="left" vertical="center"/>
    </xf>
    <xf numFmtId="1" fontId="0" fillId="0" borderId="10" xfId="0" applyNumberFormat="1" applyBorder="1" applyAlignment="1" applyProtection="1">
      <alignment horizontal="center"/>
    </xf>
    <xf numFmtId="44" fontId="22" fillId="0" borderId="10" xfId="42" applyNumberFormat="1" applyFont="1" applyFill="1" applyBorder="1" applyAlignment="1" applyProtection="1">
      <alignment vertical="center"/>
    </xf>
    <xf numFmtId="164" fontId="0" fillId="0" borderId="31" xfId="0" applyNumberFormat="1" applyFill="1" applyBorder="1" applyAlignment="1" applyProtection="1">
      <alignment vertical="center"/>
    </xf>
    <xf numFmtId="0" fontId="0" fillId="0" borderId="32" xfId="0" applyBorder="1" applyAlignment="1" applyProtection="1">
      <alignment vertical="center"/>
    </xf>
    <xf numFmtId="0" fontId="20" fillId="0" borderId="33" xfId="0" applyFont="1" applyBorder="1" applyAlignment="1" applyProtection="1">
      <alignment vertical="center"/>
    </xf>
    <xf numFmtId="0" fontId="24" fillId="0" borderId="34" xfId="0" applyFont="1" applyBorder="1" applyAlignment="1" applyProtection="1">
      <alignment vertical="center"/>
    </xf>
    <xf numFmtId="0" fontId="25" fillId="0" borderId="22" xfId="0" applyFont="1" applyBorder="1" applyAlignment="1" applyProtection="1">
      <alignment vertical="center"/>
    </xf>
    <xf numFmtId="0" fontId="24" fillId="0" borderId="22" xfId="0" applyFont="1" applyBorder="1" applyAlignment="1" applyProtection="1">
      <alignment vertical="center"/>
    </xf>
    <xf numFmtId="1" fontId="25" fillId="0" borderId="23" xfId="0" applyNumberFormat="1" applyFont="1" applyBorder="1" applyAlignment="1" applyProtection="1">
      <alignment vertical="center"/>
    </xf>
    <xf numFmtId="164" fontId="20" fillId="0" borderId="35" xfId="0" applyNumberFormat="1" applyFont="1" applyBorder="1" applyAlignment="1" applyProtection="1">
      <alignment vertical="center"/>
    </xf>
    <xf numFmtId="0" fontId="0" fillId="0" borderId="25" xfId="0" applyBorder="1" applyAlignment="1" applyProtection="1">
      <alignment vertical="center"/>
    </xf>
    <xf numFmtId="0" fontId="25" fillId="0" borderId="0" xfId="0" applyFont="1" applyBorder="1" applyAlignment="1" applyProtection="1">
      <alignment vertical="center"/>
    </xf>
    <xf numFmtId="0" fontId="24" fillId="0" borderId="0" xfId="0" applyFont="1" applyBorder="1" applyAlignment="1" applyProtection="1">
      <alignment vertical="center"/>
    </xf>
    <xf numFmtId="1" fontId="25" fillId="0" borderId="0" xfId="0" applyNumberFormat="1" applyFont="1" applyBorder="1" applyAlignment="1" applyProtection="1">
      <alignment vertical="center"/>
    </xf>
    <xf numFmtId="164" fontId="20" fillId="0" borderId="26" xfId="0" applyNumberFormat="1" applyFont="1" applyBorder="1" applyAlignment="1" applyProtection="1">
      <alignment vertical="center"/>
    </xf>
    <xf numFmtId="44" fontId="22" fillId="34" borderId="10" xfId="42" applyNumberFormat="1" applyFont="1" applyFill="1" applyBorder="1" applyAlignment="1" applyProtection="1">
      <alignment vertical="center"/>
      <protection locked="0"/>
    </xf>
    <xf numFmtId="0" fontId="0" fillId="33" borderId="27" xfId="0" applyFill="1" applyBorder="1" applyAlignment="1" applyProtection="1"/>
    <xf numFmtId="0" fontId="0" fillId="33" borderId="0" xfId="0" applyFill="1" applyProtection="1"/>
    <xf numFmtId="1" fontId="0" fillId="33" borderId="0" xfId="0" applyNumberFormat="1" applyFill="1" applyProtection="1"/>
    <xf numFmtId="0" fontId="22" fillId="0" borderId="10" xfId="0" applyFont="1" applyBorder="1" applyAlignment="1" applyProtection="1">
      <alignment vertical="center"/>
    </xf>
    <xf numFmtId="0" fontId="13" fillId="35" borderId="39" xfId="0" applyFont="1" applyFill="1" applyBorder="1"/>
    <xf numFmtId="0" fontId="0" fillId="0" borderId="39" xfId="0" applyBorder="1"/>
    <xf numFmtId="0" fontId="0" fillId="0" borderId="39" xfId="0" quotePrefix="1" applyBorder="1"/>
    <xf numFmtId="0" fontId="16" fillId="0" borderId="39" xfId="0" applyFont="1" applyBorder="1"/>
    <xf numFmtId="0" fontId="16" fillId="0" borderId="0" xfId="0" applyFont="1"/>
    <xf numFmtId="44" fontId="0" fillId="0" borderId="0" xfId="42" applyFont="1"/>
    <xf numFmtId="44" fontId="27" fillId="0" borderId="39" xfId="42" applyFont="1" applyBorder="1"/>
    <xf numFmtId="0" fontId="23" fillId="0" borderId="36" xfId="0" applyFont="1" applyBorder="1" applyAlignment="1" applyProtection="1">
      <alignment horizontal="left" vertical="center"/>
    </xf>
    <xf numFmtId="0" fontId="0" fillId="0" borderId="37" xfId="0" applyBorder="1" applyAlignment="1" applyProtection="1">
      <alignment horizontal="left" vertical="top" wrapText="1"/>
    </xf>
    <xf numFmtId="0" fontId="21" fillId="0" borderId="36" xfId="0" applyFont="1" applyBorder="1" applyAlignment="1" applyProtection="1">
      <alignment horizontal="left" vertical="top" wrapText="1"/>
    </xf>
    <xf numFmtId="0" fontId="21" fillId="0" borderId="38" xfId="0" applyFont="1" applyBorder="1" applyAlignment="1" applyProtection="1">
      <alignment horizontal="left" vertical="top" wrapText="1"/>
    </xf>
    <xf numFmtId="0" fontId="0" fillId="0" borderId="37" xfId="0" applyBorder="1" applyAlignment="1" applyProtection="1">
      <alignment horizontal="center" vertical="top" wrapText="1"/>
    </xf>
    <xf numFmtId="0" fontId="0" fillId="0" borderId="36" xfId="0" applyBorder="1" applyAlignment="1" applyProtection="1">
      <alignment horizontal="center" vertical="top" wrapText="1"/>
    </xf>
    <xf numFmtId="0" fontId="0" fillId="0" borderId="38" xfId="0" applyBorder="1" applyAlignment="1" applyProtection="1">
      <alignment horizontal="center" vertical="top" wrapText="1"/>
    </xf>
    <xf numFmtId="0" fontId="19" fillId="0" borderId="0" xfId="0" applyFont="1" applyProtection="1"/>
    <xf numFmtId="44" fontId="0" fillId="0" borderId="0" xfId="0" applyNumberFormat="1" applyProtection="1"/>
    <xf numFmtId="0" fontId="19" fillId="0" borderId="0" xfId="0" applyFont="1" applyAlignment="1" applyProtection="1">
      <alignment horizontal="left" wrapText="1"/>
    </xf>
    <xf numFmtId="0" fontId="19" fillId="0" borderId="0" xfId="0" applyFont="1" applyAlignment="1" applyProtection="1">
      <alignment vertical="center"/>
    </xf>
    <xf numFmtId="0" fontId="18" fillId="33" borderId="0" xfId="0" applyFont="1" applyFill="1" applyAlignment="1" applyProtection="1">
      <alignment horizontal="left"/>
    </xf>
    <xf numFmtId="44" fontId="19" fillId="33" borderId="0" xfId="0" applyNumberFormat="1" applyFont="1" applyFill="1" applyProtection="1"/>
    <xf numFmtId="0" fontId="18" fillId="0" borderId="0" xfId="0" applyFont="1" applyAlignment="1" applyProtection="1">
      <alignment horizontal="left"/>
    </xf>
    <xf numFmtId="44" fontId="19" fillId="0" borderId="0" xfId="0" applyNumberFormat="1" applyFont="1" applyProtection="1"/>
    <xf numFmtId="0" fontId="19" fillId="0" borderId="14" xfId="0" applyFont="1" applyBorder="1" applyAlignment="1" applyProtection="1">
      <alignment vertical="center"/>
    </xf>
    <xf numFmtId="0" fontId="0" fillId="0" borderId="15" xfId="0" applyBorder="1" applyAlignment="1" applyProtection="1">
      <alignment vertical="center"/>
    </xf>
    <xf numFmtId="49" fontId="19" fillId="0" borderId="16" xfId="0" applyNumberFormat="1" applyFont="1" applyBorder="1" applyAlignment="1" applyProtection="1">
      <alignment horizontal="center" vertical="center" wrapText="1"/>
    </xf>
    <xf numFmtId="49" fontId="19" fillId="0" borderId="17" xfId="0" applyNumberFormat="1" applyFont="1" applyBorder="1" applyAlignment="1" applyProtection="1">
      <alignment horizontal="center" vertical="center" wrapText="1"/>
    </xf>
    <xf numFmtId="0" fontId="0" fillId="0" borderId="18" xfId="0" applyBorder="1" applyProtection="1"/>
    <xf numFmtId="44" fontId="0" fillId="0" borderId="10" xfId="0" applyNumberFormat="1" applyBorder="1" applyProtection="1"/>
    <xf numFmtId="44" fontId="0" fillId="0" borderId="20" xfId="0" applyNumberFormat="1" applyBorder="1" applyProtection="1"/>
    <xf numFmtId="0" fontId="0" fillId="0" borderId="0" xfId="0" applyFill="1" applyProtection="1"/>
    <xf numFmtId="0" fontId="0" fillId="0" borderId="10" xfId="0" applyBorder="1" applyProtection="1"/>
    <xf numFmtId="2" fontId="0" fillId="0" borderId="10" xfId="0" applyNumberFormat="1" applyBorder="1" applyAlignment="1" applyProtection="1">
      <alignment horizontal="center"/>
    </xf>
    <xf numFmtId="0" fontId="0" fillId="0" borderId="19" xfId="0" applyBorder="1" applyProtection="1"/>
    <xf numFmtId="44" fontId="0" fillId="0" borderId="19" xfId="0" applyNumberFormat="1" applyBorder="1" applyProtection="1"/>
    <xf numFmtId="0" fontId="0" fillId="0" borderId="12" xfId="0" applyBorder="1" applyProtection="1"/>
    <xf numFmtId="0" fontId="20" fillId="0" borderId="21" xfId="0" applyFont="1" applyBorder="1" applyProtection="1"/>
    <xf numFmtId="0" fontId="0" fillId="0" borderId="22" xfId="0" applyBorder="1" applyProtection="1"/>
    <xf numFmtId="44" fontId="0" fillId="0" borderId="22" xfId="0" applyNumberFormat="1" applyBorder="1" applyProtection="1"/>
    <xf numFmtId="0" fontId="0" fillId="0" borderId="23" xfId="0" applyBorder="1" applyProtection="1"/>
    <xf numFmtId="44" fontId="20" fillId="0" borderId="24" xfId="0" applyNumberFormat="1" applyFont="1" applyBorder="1" applyProtection="1"/>
    <xf numFmtId="0" fontId="20" fillId="0" borderId="0" xfId="0" applyFont="1" applyBorder="1" applyProtection="1"/>
    <xf numFmtId="0" fontId="0" fillId="0" borderId="0" xfId="0" applyBorder="1" applyProtection="1"/>
    <xf numFmtId="44" fontId="0" fillId="0" borderId="0" xfId="0" applyNumberFormat="1" applyBorder="1" applyProtection="1"/>
    <xf numFmtId="44" fontId="20" fillId="0" borderId="0" xfId="0" applyNumberFormat="1" applyFont="1" applyBorder="1" applyProtection="1"/>
    <xf numFmtId="10" fontId="0" fillId="0" borderId="0" xfId="0" applyNumberFormat="1" applyProtection="1"/>
    <xf numFmtId="0" fontId="0" fillId="34" borderId="37" xfId="0" applyFill="1" applyBorder="1" applyAlignment="1" applyProtection="1">
      <alignment horizontal="center" wrapText="1"/>
    </xf>
    <xf numFmtId="0" fontId="0" fillId="34" borderId="36" xfId="0" applyFill="1" applyBorder="1" applyAlignment="1" applyProtection="1">
      <alignment horizontal="center" wrapText="1"/>
    </xf>
    <xf numFmtId="0" fontId="0" fillId="34" borderId="38" xfId="0" applyFill="1" applyBorder="1" applyAlignment="1" applyProtection="1">
      <alignment horizontal="center" wrapText="1"/>
    </xf>
    <xf numFmtId="44" fontId="0" fillId="34" borderId="39" xfId="42" applyFont="1" applyFill="1" applyBorder="1" applyProtection="1">
      <protection locked="0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aluta" xfId="42" builtinId="4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workbookViewId="0">
      <selection activeCell="B4" sqref="B4"/>
    </sheetView>
  </sheetViews>
  <sheetFormatPr defaultRowHeight="14.5" x14ac:dyDescent="0.35"/>
  <cols>
    <col min="1" max="1" width="15.453125" style="3" customWidth="1"/>
    <col min="2" max="2" width="40.1796875" style="3" customWidth="1"/>
    <col min="3" max="3" width="20.81640625" style="3" customWidth="1"/>
    <col min="4" max="4" width="32.81640625" style="3" bestFit="1" customWidth="1"/>
    <col min="5" max="6" width="30.7265625" style="3" customWidth="1"/>
    <col min="7" max="7" width="26.81640625" style="3" customWidth="1"/>
    <col min="8" max="8" width="18.26953125" style="3" customWidth="1"/>
    <col min="9" max="9" width="13.26953125" style="3" customWidth="1"/>
    <col min="10" max="16384" width="8.7265625" style="3"/>
  </cols>
  <sheetData>
    <row r="1" spans="1:6" x14ac:dyDescent="0.35">
      <c r="A1" s="51" t="s">
        <v>0</v>
      </c>
      <c r="C1" s="52"/>
      <c r="F1" s="2"/>
    </row>
    <row r="2" spans="1:6" x14ac:dyDescent="0.35">
      <c r="A2" s="53" t="s">
        <v>280</v>
      </c>
      <c r="B2" s="53"/>
      <c r="C2" s="53"/>
      <c r="D2" s="53"/>
      <c r="E2" s="53"/>
      <c r="F2" s="54"/>
    </row>
    <row r="3" spans="1:6" x14ac:dyDescent="0.35">
      <c r="A3" s="51"/>
      <c r="C3" s="52"/>
    </row>
    <row r="4" spans="1:6" x14ac:dyDescent="0.35">
      <c r="A4" s="3" t="s">
        <v>1</v>
      </c>
      <c r="B4" s="3" t="s">
        <v>281</v>
      </c>
    </row>
    <row r="5" spans="1:6" x14ac:dyDescent="0.35">
      <c r="A5" s="51"/>
      <c r="C5" s="52"/>
    </row>
    <row r="6" spans="1:6" x14ac:dyDescent="0.35">
      <c r="A6" s="55" t="s">
        <v>2</v>
      </c>
      <c r="B6" s="34"/>
      <c r="C6" s="56"/>
      <c r="D6" s="56"/>
    </row>
    <row r="7" spans="1:6" ht="15" thickBot="1" x14ac:dyDescent="0.4">
      <c r="A7" s="57"/>
      <c r="C7" s="58"/>
      <c r="D7" s="58"/>
    </row>
    <row r="8" spans="1:6" ht="23" x14ac:dyDescent="0.35">
      <c r="A8" s="59" t="s">
        <v>3</v>
      </c>
      <c r="B8" s="60"/>
      <c r="C8" s="61" t="s">
        <v>4</v>
      </c>
      <c r="D8" s="61" t="s">
        <v>5</v>
      </c>
      <c r="E8" s="62" t="s">
        <v>6</v>
      </c>
    </row>
    <row r="9" spans="1:6" x14ac:dyDescent="0.35">
      <c r="A9" s="63" t="s">
        <v>7</v>
      </c>
      <c r="B9" s="36" t="s">
        <v>8</v>
      </c>
      <c r="C9" s="64">
        <f>+'2. Prijs Uurtarief'!G6</f>
        <v>0</v>
      </c>
      <c r="D9" s="17">
        <v>1</v>
      </c>
      <c r="E9" s="65">
        <f>C9*D9</f>
        <v>0</v>
      </c>
      <c r="F9" s="66"/>
    </row>
    <row r="10" spans="1:6" x14ac:dyDescent="0.35">
      <c r="A10" s="63" t="s">
        <v>9</v>
      </c>
      <c r="B10" s="67" t="s">
        <v>10</v>
      </c>
      <c r="C10" s="64">
        <f>+'3. Vergoeding per jaar'!AB48</f>
        <v>0</v>
      </c>
      <c r="D10" s="17">
        <v>1</v>
      </c>
      <c r="E10" s="65">
        <f>C10*D10</f>
        <v>0</v>
      </c>
    </row>
    <row r="11" spans="1:6" x14ac:dyDescent="0.35">
      <c r="A11" s="63" t="s">
        <v>11</v>
      </c>
      <c r="B11" s="67" t="s">
        <v>12</v>
      </c>
      <c r="C11" s="64">
        <f>+'4. Prijs Transitiefase'!C6</f>
        <v>0</v>
      </c>
      <c r="D11" s="68">
        <v>0.25</v>
      </c>
      <c r="E11" s="65">
        <f t="shared" ref="E11" si="0">C11*D11</f>
        <v>0</v>
      </c>
    </row>
    <row r="12" spans="1:6" x14ac:dyDescent="0.35">
      <c r="A12" s="63"/>
      <c r="B12" s="69"/>
      <c r="C12" s="70"/>
      <c r="D12" s="71"/>
      <c r="E12" s="65"/>
    </row>
    <row r="13" spans="1:6" ht="15" thickBot="1" x14ac:dyDescent="0.4">
      <c r="A13" s="72" t="s">
        <v>13</v>
      </c>
      <c r="B13" s="73"/>
      <c r="C13" s="74"/>
      <c r="D13" s="75"/>
      <c r="E13" s="76">
        <f>SUM(E9:E12)</f>
        <v>0</v>
      </c>
    </row>
    <row r="14" spans="1:6" x14ac:dyDescent="0.35">
      <c r="A14" s="77"/>
      <c r="B14" s="78"/>
      <c r="C14" s="79"/>
      <c r="D14" s="78"/>
      <c r="E14" s="80"/>
      <c r="F14" s="81"/>
    </row>
    <row r="15" spans="1:6" ht="15" thickBot="1" x14ac:dyDescent="0.4">
      <c r="A15" s="77"/>
      <c r="B15" s="78"/>
      <c r="C15" s="79"/>
      <c r="D15" s="78"/>
      <c r="E15" s="80"/>
    </row>
    <row r="16" spans="1:6" ht="15" thickBot="1" x14ac:dyDescent="0.4">
      <c r="A16" s="82" t="s">
        <v>14</v>
      </c>
      <c r="B16" s="83"/>
      <c r="C16" s="83"/>
      <c r="D16" s="83"/>
      <c r="E16" s="84"/>
    </row>
  </sheetData>
  <sheetProtection algorithmName="SHA-512" hashValue="x2xpCl/J+VWwM0b1IaGOnGoPcsUoJ4QKK2leRnoEN2xxcTMVseJej6kr6kcB24rfFUPI1xAabKQY90ZMbR1IkA==" saltValue="glndFO4Lfii3uX+s3TNn6g==" spinCount="100000" sheet="1" objects="1" scenarios="1"/>
  <mergeCells count="2">
    <mergeCell ref="A2:E2"/>
    <mergeCell ref="A16:E16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"/>
  <sheetViews>
    <sheetView tabSelected="1" workbookViewId="0">
      <selection activeCell="C5" sqref="C5"/>
    </sheetView>
  </sheetViews>
  <sheetFormatPr defaultRowHeight="14.5" x14ac:dyDescent="0.35"/>
  <cols>
    <col min="1" max="1" width="8.7265625" style="3"/>
    <col min="2" max="2" width="55.54296875" style="3" bestFit="1" customWidth="1"/>
    <col min="3" max="3" width="28.7265625" style="3" customWidth="1"/>
    <col min="4" max="4" width="17.453125" style="3" customWidth="1"/>
    <col min="5" max="5" width="26.1796875" style="3" customWidth="1"/>
    <col min="6" max="6" width="16.54296875" style="3" bestFit="1" customWidth="1"/>
    <col min="7" max="7" width="28.54296875" style="3" customWidth="1"/>
    <col min="8" max="16384" width="8.7265625" style="3"/>
  </cols>
  <sheetData>
    <row r="2" spans="1:7" ht="15" thickBot="1" x14ac:dyDescent="0.4">
      <c r="C2" s="33" t="s">
        <v>15</v>
      </c>
      <c r="D2" s="33"/>
      <c r="E2" s="34"/>
      <c r="F2" s="35"/>
    </row>
    <row r="3" spans="1:7" ht="46.5" thickBot="1" x14ac:dyDescent="0.4">
      <c r="A3" s="4" t="s">
        <v>16</v>
      </c>
      <c r="B3" s="5" t="s">
        <v>17</v>
      </c>
      <c r="C3" s="6" t="s">
        <v>18</v>
      </c>
      <c r="D3" s="7"/>
      <c r="E3" s="1" t="s">
        <v>19</v>
      </c>
      <c r="F3" s="8"/>
      <c r="G3" s="9" t="s">
        <v>20</v>
      </c>
    </row>
    <row r="4" spans="1:7" x14ac:dyDescent="0.35">
      <c r="A4" s="10"/>
      <c r="B4" s="11"/>
      <c r="C4" s="12" t="s">
        <v>21</v>
      </c>
      <c r="D4" s="12" t="s">
        <v>22</v>
      </c>
      <c r="E4" s="12" t="s">
        <v>21</v>
      </c>
      <c r="F4" s="13" t="s">
        <v>22</v>
      </c>
      <c r="G4" s="14" t="s">
        <v>23</v>
      </c>
    </row>
    <row r="5" spans="1:7" x14ac:dyDescent="0.35">
      <c r="A5" s="15">
        <v>1</v>
      </c>
      <c r="B5" s="16" t="s">
        <v>24</v>
      </c>
      <c r="C5" s="32"/>
      <c r="D5" s="17">
        <v>107</v>
      </c>
      <c r="E5" s="18">
        <f>C5*1.25</f>
        <v>0</v>
      </c>
      <c r="F5" s="17" t="s">
        <v>25</v>
      </c>
      <c r="G5" s="19">
        <f>+C5*D5</f>
        <v>0</v>
      </c>
    </row>
    <row r="6" spans="1:7" ht="15" thickBot="1" x14ac:dyDescent="0.4">
      <c r="A6" s="20"/>
      <c r="B6" s="21" t="s">
        <v>26</v>
      </c>
      <c r="C6" s="22"/>
      <c r="D6" s="23"/>
      <c r="E6" s="24"/>
      <c r="F6" s="25"/>
      <c r="G6" s="26">
        <f>SUM(G5:G5)</f>
        <v>0</v>
      </c>
    </row>
    <row r="7" spans="1:7" ht="15" thickBot="1" x14ac:dyDescent="0.4">
      <c r="A7" s="27"/>
      <c r="B7" s="44"/>
      <c r="C7" s="44"/>
      <c r="D7" s="28"/>
      <c r="E7" s="29"/>
      <c r="F7" s="30"/>
      <c r="G7" s="31"/>
    </row>
    <row r="8" spans="1:7" ht="33.75" customHeight="1" thickBot="1" x14ac:dyDescent="0.4">
      <c r="A8" s="45" t="s">
        <v>27</v>
      </c>
      <c r="B8" s="46"/>
      <c r="C8" s="46"/>
      <c r="D8" s="46"/>
      <c r="E8" s="46"/>
      <c r="F8" s="46"/>
      <c r="G8" s="47"/>
    </row>
  </sheetData>
  <sheetProtection algorithmName="SHA-512" hashValue="tQRYcFUcOcaA4Obnkax3+AhWhBbUiGvxSTwB9UxzvHDwV85P7hw8ncpkVxMWveyQcSAXzbUaKlUFzMUxdaMoPA==" saltValue="xqHdXceIiZ1l4X8y9X0oyw==" spinCount="100000" sheet="1" objects="1" scenarios="1"/>
  <mergeCells count="2">
    <mergeCell ref="B7:C7"/>
    <mergeCell ref="A8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49"/>
  <sheetViews>
    <sheetView workbookViewId="0">
      <selection activeCell="AA5" sqref="AA5"/>
    </sheetView>
  </sheetViews>
  <sheetFormatPr defaultRowHeight="14.5" x14ac:dyDescent="0.35"/>
  <cols>
    <col min="1" max="1" width="14.81640625" bestFit="1" customWidth="1"/>
    <col min="2" max="2" width="9.6328125" customWidth="1"/>
    <col min="3" max="3" width="9.54296875" customWidth="1"/>
    <col min="4" max="4" width="8.6328125" bestFit="1" customWidth="1"/>
    <col min="5" max="5" width="28.08984375" bestFit="1" customWidth="1"/>
    <col min="6" max="6" width="10.08984375" bestFit="1" customWidth="1"/>
    <col min="7" max="7" width="6.7265625" bestFit="1" customWidth="1"/>
    <col min="8" max="8" width="11.1796875" bestFit="1" customWidth="1"/>
    <col min="9" max="9" width="9.08984375" bestFit="1" customWidth="1"/>
    <col min="10" max="10" width="27.26953125" bestFit="1" customWidth="1"/>
    <col min="11" max="11" width="21.81640625" bestFit="1" customWidth="1"/>
    <col min="12" max="12" width="7.6328125" bestFit="1" customWidth="1"/>
    <col min="13" max="13" width="9.1796875" bestFit="1" customWidth="1"/>
    <col min="14" max="14" width="8.54296875" bestFit="1" customWidth="1"/>
    <col min="15" max="15" width="28.1796875" bestFit="1" customWidth="1"/>
    <col min="16" max="16" width="19.7265625" bestFit="1" customWidth="1"/>
    <col min="17" max="17" width="14.36328125" bestFit="1" customWidth="1"/>
    <col min="18" max="18" width="18.6328125" bestFit="1" customWidth="1"/>
    <col min="19" max="19" width="31.54296875" bestFit="1" customWidth="1"/>
    <col min="20" max="20" width="11.08984375" bestFit="1" customWidth="1"/>
    <col min="21" max="21" width="30.6328125" bestFit="1" customWidth="1"/>
    <col min="22" max="22" width="11.26953125" bestFit="1" customWidth="1"/>
    <col min="23" max="23" width="14.54296875" bestFit="1" customWidth="1"/>
    <col min="24" max="24" width="13.08984375" customWidth="1"/>
    <col min="25" max="25" width="14.08984375" bestFit="1" customWidth="1"/>
    <col min="26" max="26" width="18.26953125" bestFit="1" customWidth="1"/>
    <col min="27" max="27" width="12.08984375" customWidth="1"/>
    <col min="28" max="28" width="23.453125" style="42" bestFit="1" customWidth="1"/>
  </cols>
  <sheetData>
    <row r="1" spans="1:28" x14ac:dyDescent="0.35">
      <c r="A1" s="37" t="s">
        <v>28</v>
      </c>
      <c r="B1" s="37" t="s">
        <v>29</v>
      </c>
      <c r="C1" s="37" t="s">
        <v>30</v>
      </c>
      <c r="D1" s="37" t="s">
        <v>31</v>
      </c>
      <c r="E1" s="37" t="s">
        <v>32</v>
      </c>
      <c r="F1" s="37" t="s">
        <v>33</v>
      </c>
      <c r="G1" s="37" t="s">
        <v>34</v>
      </c>
      <c r="H1" s="37" t="s">
        <v>35</v>
      </c>
      <c r="I1" s="37" t="s">
        <v>36</v>
      </c>
      <c r="J1" s="37" t="s">
        <v>37</v>
      </c>
      <c r="K1" s="37" t="s">
        <v>38</v>
      </c>
      <c r="L1" s="37" t="s">
        <v>39</v>
      </c>
      <c r="M1" s="37" t="s">
        <v>40</v>
      </c>
      <c r="N1" s="37" t="s">
        <v>41</v>
      </c>
      <c r="O1" s="37" t="s">
        <v>42</v>
      </c>
      <c r="P1" s="37" t="s">
        <v>43</v>
      </c>
      <c r="Q1" s="37" t="s">
        <v>44</v>
      </c>
      <c r="R1" s="37" t="s">
        <v>45</v>
      </c>
      <c r="S1" s="37" t="s">
        <v>46</v>
      </c>
      <c r="T1" s="37" t="s">
        <v>47</v>
      </c>
      <c r="U1" s="37" t="s">
        <v>48</v>
      </c>
      <c r="V1" s="37" t="s">
        <v>49</v>
      </c>
      <c r="W1" s="37" t="s">
        <v>50</v>
      </c>
      <c r="X1" s="37" t="s">
        <v>51</v>
      </c>
      <c r="Y1" s="37" t="s">
        <v>52</v>
      </c>
      <c r="Z1" s="37" t="s">
        <v>53</v>
      </c>
      <c r="AA1" s="37" t="s">
        <v>54</v>
      </c>
      <c r="AB1" s="37" t="s">
        <v>55</v>
      </c>
    </row>
    <row r="2" spans="1:28" x14ac:dyDescent="0.35">
      <c r="A2" s="38">
        <v>900101962</v>
      </c>
      <c r="B2" s="38">
        <v>40</v>
      </c>
      <c r="C2" s="38" t="s">
        <v>56</v>
      </c>
      <c r="D2" s="39" t="s">
        <v>57</v>
      </c>
      <c r="E2" s="38" t="s">
        <v>58</v>
      </c>
      <c r="F2" s="39" t="s">
        <v>59</v>
      </c>
      <c r="G2" s="38">
        <v>242</v>
      </c>
      <c r="H2" s="39" t="s">
        <v>60</v>
      </c>
      <c r="I2" s="39" t="s">
        <v>61</v>
      </c>
      <c r="J2" s="38" t="s">
        <v>62</v>
      </c>
      <c r="K2" s="38" t="s">
        <v>63</v>
      </c>
      <c r="L2" s="38" t="s">
        <v>64</v>
      </c>
      <c r="M2" s="38">
        <v>1</v>
      </c>
      <c r="N2" s="38">
        <v>1</v>
      </c>
      <c r="O2" s="39" t="s">
        <v>65</v>
      </c>
      <c r="P2" s="39" t="s">
        <v>66</v>
      </c>
      <c r="Q2" s="39" t="s">
        <v>67</v>
      </c>
      <c r="R2" s="38"/>
      <c r="S2" s="38"/>
      <c r="T2" s="38">
        <v>2009</v>
      </c>
      <c r="U2" s="38"/>
      <c r="V2" s="39" t="s">
        <v>68</v>
      </c>
      <c r="W2" s="39" t="s">
        <v>69</v>
      </c>
      <c r="X2" s="38">
        <v>300</v>
      </c>
      <c r="Y2" s="38">
        <v>2</v>
      </c>
      <c r="Z2" s="39" t="s">
        <v>70</v>
      </c>
      <c r="AA2" s="39" t="s">
        <v>69</v>
      </c>
      <c r="AB2" s="85">
        <v>0</v>
      </c>
    </row>
    <row r="3" spans="1:28" x14ac:dyDescent="0.35">
      <c r="A3" s="38">
        <v>900087798</v>
      </c>
      <c r="B3" s="38">
        <v>40</v>
      </c>
      <c r="C3" s="38" t="s">
        <v>56</v>
      </c>
      <c r="D3" s="39" t="s">
        <v>71</v>
      </c>
      <c r="E3" s="38" t="s">
        <v>72</v>
      </c>
      <c r="F3" s="39" t="s">
        <v>73</v>
      </c>
      <c r="G3" s="38">
        <v>2205</v>
      </c>
      <c r="H3" s="39" t="s">
        <v>60</v>
      </c>
      <c r="I3" s="39" t="s">
        <v>74</v>
      </c>
      <c r="J3" s="38" t="s">
        <v>75</v>
      </c>
      <c r="K3" s="38" t="s">
        <v>76</v>
      </c>
      <c r="L3" s="38" t="s">
        <v>64</v>
      </c>
      <c r="M3" s="38">
        <v>1</v>
      </c>
      <c r="N3" s="38">
        <v>1</v>
      </c>
      <c r="O3" s="39" t="s">
        <v>77</v>
      </c>
      <c r="P3" s="39" t="s">
        <v>78</v>
      </c>
      <c r="Q3" s="38"/>
      <c r="R3" s="39" t="s">
        <v>79</v>
      </c>
      <c r="S3" s="38"/>
      <c r="T3" s="38">
        <v>2008</v>
      </c>
      <c r="U3" s="39" t="s">
        <v>80</v>
      </c>
      <c r="V3" s="39" t="s">
        <v>81</v>
      </c>
      <c r="W3" s="39" t="s">
        <v>69</v>
      </c>
      <c r="X3" s="38">
        <v>630</v>
      </c>
      <c r="Y3" s="38">
        <v>2</v>
      </c>
      <c r="Z3" s="39" t="s">
        <v>70</v>
      </c>
      <c r="AA3" s="39" t="s">
        <v>69</v>
      </c>
      <c r="AB3" s="85">
        <v>0</v>
      </c>
    </row>
    <row r="4" spans="1:28" x14ac:dyDescent="0.35">
      <c r="A4" s="38">
        <v>900070523</v>
      </c>
      <c r="B4" s="38">
        <v>40</v>
      </c>
      <c r="C4" s="38" t="s">
        <v>56</v>
      </c>
      <c r="D4" s="39" t="s">
        <v>82</v>
      </c>
      <c r="E4" s="38" t="s">
        <v>83</v>
      </c>
      <c r="F4" s="39" t="s">
        <v>84</v>
      </c>
      <c r="G4" s="38">
        <v>1451</v>
      </c>
      <c r="H4" s="39" t="s">
        <v>60</v>
      </c>
      <c r="I4" s="39" t="s">
        <v>85</v>
      </c>
      <c r="J4" s="38" t="s">
        <v>62</v>
      </c>
      <c r="K4" s="38" t="s">
        <v>63</v>
      </c>
      <c r="L4" s="38" t="s">
        <v>64</v>
      </c>
      <c r="M4" s="38">
        <v>1</v>
      </c>
      <c r="N4" s="38">
        <v>1</v>
      </c>
      <c r="O4" s="39" t="s">
        <v>86</v>
      </c>
      <c r="P4" s="39" t="s">
        <v>87</v>
      </c>
      <c r="Q4" s="39" t="s">
        <v>88</v>
      </c>
      <c r="R4" s="38"/>
      <c r="S4" s="38"/>
      <c r="T4" s="38">
        <v>2004</v>
      </c>
      <c r="U4" s="38"/>
      <c r="V4" s="39" t="s">
        <v>81</v>
      </c>
      <c r="W4" s="39" t="s">
        <v>69</v>
      </c>
      <c r="X4" s="38">
        <v>300</v>
      </c>
      <c r="Y4" s="38">
        <v>2</v>
      </c>
      <c r="Z4" s="39" t="s">
        <v>70</v>
      </c>
      <c r="AA4" s="39" t="s">
        <v>69</v>
      </c>
      <c r="AB4" s="85">
        <v>0</v>
      </c>
    </row>
    <row r="5" spans="1:28" x14ac:dyDescent="0.35">
      <c r="A5" s="38">
        <v>900106500</v>
      </c>
      <c r="B5" s="38">
        <v>40</v>
      </c>
      <c r="C5" s="38" t="s">
        <v>56</v>
      </c>
      <c r="D5" s="39" t="s">
        <v>82</v>
      </c>
      <c r="E5" s="38" t="s">
        <v>83</v>
      </c>
      <c r="F5" s="39" t="s">
        <v>89</v>
      </c>
      <c r="G5" s="38">
        <v>531</v>
      </c>
      <c r="H5" s="39" t="s">
        <v>60</v>
      </c>
      <c r="I5" s="39" t="s">
        <v>90</v>
      </c>
      <c r="J5" s="38" t="s">
        <v>62</v>
      </c>
      <c r="K5" s="38" t="s">
        <v>63</v>
      </c>
      <c r="L5" s="38" t="s">
        <v>64</v>
      </c>
      <c r="M5" s="38">
        <v>1</v>
      </c>
      <c r="N5" s="38">
        <v>1</v>
      </c>
      <c r="O5" s="39" t="s">
        <v>91</v>
      </c>
      <c r="P5" s="39" t="s">
        <v>92</v>
      </c>
      <c r="Q5" s="38"/>
      <c r="R5" s="38"/>
      <c r="S5" s="38"/>
      <c r="T5" s="38">
        <v>2011</v>
      </c>
      <c r="U5" s="39" t="s">
        <v>93</v>
      </c>
      <c r="V5" s="39" t="s">
        <v>68</v>
      </c>
      <c r="W5" s="39" t="s">
        <v>69</v>
      </c>
      <c r="X5" s="38">
        <v>100</v>
      </c>
      <c r="Y5" s="38">
        <v>2</v>
      </c>
      <c r="Z5" s="39" t="s">
        <v>70</v>
      </c>
      <c r="AA5" s="39" t="s">
        <v>69</v>
      </c>
      <c r="AB5" s="85">
        <v>0</v>
      </c>
    </row>
    <row r="6" spans="1:28" x14ac:dyDescent="0.35">
      <c r="A6" s="38">
        <v>900112811</v>
      </c>
      <c r="B6" s="38">
        <v>40</v>
      </c>
      <c r="C6" s="38" t="s">
        <v>56</v>
      </c>
      <c r="D6" s="39" t="s">
        <v>82</v>
      </c>
      <c r="E6" s="38" t="s">
        <v>83</v>
      </c>
      <c r="F6" s="39" t="s">
        <v>94</v>
      </c>
      <c r="G6" s="38">
        <v>11942</v>
      </c>
      <c r="H6" s="39" t="s">
        <v>95</v>
      </c>
      <c r="I6" s="39" t="s">
        <v>96</v>
      </c>
      <c r="J6" s="38" t="s">
        <v>62</v>
      </c>
      <c r="K6" s="38" t="s">
        <v>63</v>
      </c>
      <c r="L6" s="38" t="s">
        <v>64</v>
      </c>
      <c r="M6" s="38">
        <v>1</v>
      </c>
      <c r="N6" s="38">
        <v>1</v>
      </c>
      <c r="O6" s="39" t="s">
        <v>97</v>
      </c>
      <c r="P6" s="38"/>
      <c r="Q6" s="39" t="s">
        <v>98</v>
      </c>
      <c r="R6" s="38"/>
      <c r="S6" s="38"/>
      <c r="T6" s="38">
        <v>1979</v>
      </c>
      <c r="U6" s="39" t="s">
        <v>99</v>
      </c>
      <c r="V6" s="39" t="s">
        <v>81</v>
      </c>
      <c r="W6" s="39" t="s">
        <v>69</v>
      </c>
      <c r="X6" s="38">
        <v>750</v>
      </c>
      <c r="Y6" s="38">
        <v>3</v>
      </c>
      <c r="Z6" s="39" t="s">
        <v>70</v>
      </c>
      <c r="AA6" s="39" t="s">
        <v>69</v>
      </c>
      <c r="AB6" s="85">
        <v>0</v>
      </c>
    </row>
    <row r="7" spans="1:28" x14ac:dyDescent="0.35">
      <c r="A7" s="38">
        <v>900086854</v>
      </c>
      <c r="B7" s="38">
        <v>40</v>
      </c>
      <c r="C7" s="38" t="s">
        <v>56</v>
      </c>
      <c r="D7" s="39" t="s">
        <v>100</v>
      </c>
      <c r="E7" s="38" t="s">
        <v>101</v>
      </c>
      <c r="F7" s="39" t="s">
        <v>102</v>
      </c>
      <c r="G7" s="38">
        <v>1870</v>
      </c>
      <c r="H7" s="39" t="s">
        <v>60</v>
      </c>
      <c r="I7" s="39" t="s">
        <v>103</v>
      </c>
      <c r="J7" s="38" t="s">
        <v>104</v>
      </c>
      <c r="K7" s="38" t="s">
        <v>105</v>
      </c>
      <c r="L7" s="38" t="s">
        <v>64</v>
      </c>
      <c r="M7" s="38">
        <v>1</v>
      </c>
      <c r="N7" s="38">
        <v>1</v>
      </c>
      <c r="O7" s="39" t="s">
        <v>77</v>
      </c>
      <c r="P7" s="39" t="s">
        <v>106</v>
      </c>
      <c r="Q7" s="39" t="s">
        <v>107</v>
      </c>
      <c r="R7" s="38"/>
      <c r="S7" s="38"/>
      <c r="T7" s="38">
        <v>2007</v>
      </c>
      <c r="U7" s="39" t="s">
        <v>108</v>
      </c>
      <c r="V7" s="39" t="s">
        <v>81</v>
      </c>
      <c r="W7" s="39" t="s">
        <v>69</v>
      </c>
      <c r="X7" s="38">
        <v>630</v>
      </c>
      <c r="Y7" s="38">
        <v>3</v>
      </c>
      <c r="Z7" s="39" t="s">
        <v>70</v>
      </c>
      <c r="AA7" s="39" t="s">
        <v>69</v>
      </c>
      <c r="AB7" s="85">
        <v>0</v>
      </c>
    </row>
    <row r="8" spans="1:28" x14ac:dyDescent="0.35">
      <c r="A8" s="38">
        <v>900087598</v>
      </c>
      <c r="B8" s="38">
        <v>40</v>
      </c>
      <c r="C8" s="38" t="s">
        <v>56</v>
      </c>
      <c r="D8" s="39" t="s">
        <v>100</v>
      </c>
      <c r="E8" s="38" t="s">
        <v>101</v>
      </c>
      <c r="F8" s="39" t="s">
        <v>109</v>
      </c>
      <c r="G8" s="38">
        <v>5026</v>
      </c>
      <c r="H8" s="39" t="s">
        <v>60</v>
      </c>
      <c r="I8" s="39" t="s">
        <v>110</v>
      </c>
      <c r="J8" s="38" t="s">
        <v>104</v>
      </c>
      <c r="K8" s="38" t="s">
        <v>105</v>
      </c>
      <c r="L8" s="38" t="s">
        <v>64</v>
      </c>
      <c r="M8" s="38">
        <v>1</v>
      </c>
      <c r="N8" s="38">
        <v>1</v>
      </c>
      <c r="O8" s="39" t="s">
        <v>77</v>
      </c>
      <c r="P8" s="39" t="s">
        <v>78</v>
      </c>
      <c r="Q8" s="39" t="s">
        <v>111</v>
      </c>
      <c r="R8" s="38"/>
      <c r="S8" s="38"/>
      <c r="T8" s="38">
        <v>2005</v>
      </c>
      <c r="U8" s="39" t="s">
        <v>112</v>
      </c>
      <c r="V8" s="39" t="s">
        <v>81</v>
      </c>
      <c r="W8" s="39" t="s">
        <v>69</v>
      </c>
      <c r="X8" s="38">
        <v>1000</v>
      </c>
      <c r="Y8" s="38">
        <v>2</v>
      </c>
      <c r="Z8" s="39" t="s">
        <v>70</v>
      </c>
      <c r="AA8" s="39" t="s">
        <v>69</v>
      </c>
      <c r="AB8" s="85">
        <v>0</v>
      </c>
    </row>
    <row r="9" spans="1:28" x14ac:dyDescent="0.35">
      <c r="A9" s="38">
        <v>900100791</v>
      </c>
      <c r="B9" s="38">
        <v>40</v>
      </c>
      <c r="C9" s="38" t="s">
        <v>56</v>
      </c>
      <c r="D9" s="39" t="s">
        <v>113</v>
      </c>
      <c r="E9" s="38" t="s">
        <v>114</v>
      </c>
      <c r="F9" s="39" t="s">
        <v>115</v>
      </c>
      <c r="G9" s="38">
        <v>6468</v>
      </c>
      <c r="H9" s="39" t="s">
        <v>60</v>
      </c>
      <c r="I9" s="39" t="s">
        <v>116</v>
      </c>
      <c r="J9" s="38" t="s">
        <v>62</v>
      </c>
      <c r="K9" s="38" t="s">
        <v>63</v>
      </c>
      <c r="L9" s="38" t="s">
        <v>64</v>
      </c>
      <c r="M9" s="38">
        <v>1</v>
      </c>
      <c r="N9" s="38">
        <v>1</v>
      </c>
      <c r="O9" s="39" t="s">
        <v>97</v>
      </c>
      <c r="P9" s="39" t="s">
        <v>117</v>
      </c>
      <c r="Q9" s="39" t="s">
        <v>118</v>
      </c>
      <c r="R9" s="39" t="s">
        <v>119</v>
      </c>
      <c r="S9" s="39" t="s">
        <v>120</v>
      </c>
      <c r="T9" s="38">
        <v>1990</v>
      </c>
      <c r="U9" s="39" t="s">
        <v>108</v>
      </c>
      <c r="V9" s="39" t="s">
        <v>81</v>
      </c>
      <c r="W9" s="39" t="s">
        <v>69</v>
      </c>
      <c r="X9" s="38">
        <v>750</v>
      </c>
      <c r="Y9" s="38">
        <v>3</v>
      </c>
      <c r="Z9" s="39" t="s">
        <v>70</v>
      </c>
      <c r="AA9" s="39" t="s">
        <v>69</v>
      </c>
      <c r="AB9" s="85">
        <v>0</v>
      </c>
    </row>
    <row r="10" spans="1:28" x14ac:dyDescent="0.35">
      <c r="A10" s="38">
        <v>900070499</v>
      </c>
      <c r="B10" s="38">
        <v>40</v>
      </c>
      <c r="C10" s="38" t="s">
        <v>56</v>
      </c>
      <c r="D10" s="39" t="s">
        <v>121</v>
      </c>
      <c r="E10" s="38" t="s">
        <v>122</v>
      </c>
      <c r="F10" s="39" t="s">
        <v>123</v>
      </c>
      <c r="G10" s="38">
        <v>4204</v>
      </c>
      <c r="H10" s="39" t="s">
        <v>60</v>
      </c>
      <c r="I10" s="39" t="s">
        <v>124</v>
      </c>
      <c r="J10" s="38" t="s">
        <v>75</v>
      </c>
      <c r="K10" s="38" t="s">
        <v>76</v>
      </c>
      <c r="L10" s="38" t="s">
        <v>64</v>
      </c>
      <c r="M10" s="38">
        <v>1</v>
      </c>
      <c r="N10" s="38">
        <v>1</v>
      </c>
      <c r="O10" s="39" t="s">
        <v>125</v>
      </c>
      <c r="P10" s="39" t="s">
        <v>126</v>
      </c>
      <c r="Q10" s="39" t="s">
        <v>127</v>
      </c>
      <c r="R10" s="39" t="s">
        <v>128</v>
      </c>
      <c r="S10" s="38"/>
      <c r="T10" s="38">
        <v>1961</v>
      </c>
      <c r="U10" s="39" t="s">
        <v>129</v>
      </c>
      <c r="V10" s="39" t="s">
        <v>81</v>
      </c>
      <c r="W10" s="39" t="s">
        <v>69</v>
      </c>
      <c r="X10" s="38">
        <v>750</v>
      </c>
      <c r="Y10" s="38">
        <v>5</v>
      </c>
      <c r="Z10" s="39" t="s">
        <v>70</v>
      </c>
      <c r="AA10" s="39" t="s">
        <v>69</v>
      </c>
      <c r="AB10" s="85">
        <v>0</v>
      </c>
    </row>
    <row r="11" spans="1:28" x14ac:dyDescent="0.35">
      <c r="A11" s="38">
        <v>900070500</v>
      </c>
      <c r="B11" s="38">
        <v>40</v>
      </c>
      <c r="C11" s="38" t="s">
        <v>56</v>
      </c>
      <c r="D11" s="39" t="s">
        <v>121</v>
      </c>
      <c r="E11" s="38" t="s">
        <v>122</v>
      </c>
      <c r="F11" s="39" t="s">
        <v>123</v>
      </c>
      <c r="G11" s="38">
        <v>4204</v>
      </c>
      <c r="H11" s="39" t="s">
        <v>60</v>
      </c>
      <c r="I11" s="39" t="s">
        <v>124</v>
      </c>
      <c r="J11" s="38" t="s">
        <v>75</v>
      </c>
      <c r="K11" s="38" t="s">
        <v>76</v>
      </c>
      <c r="L11" s="38" t="s">
        <v>64</v>
      </c>
      <c r="M11" s="38">
        <v>2</v>
      </c>
      <c r="N11" s="38">
        <v>1</v>
      </c>
      <c r="O11" s="39" t="s">
        <v>125</v>
      </c>
      <c r="P11" s="38"/>
      <c r="Q11" s="39" t="s">
        <v>130</v>
      </c>
      <c r="R11" s="39" t="s">
        <v>131</v>
      </c>
      <c r="S11" s="38"/>
      <c r="T11" s="38">
        <v>1961</v>
      </c>
      <c r="U11" s="39" t="s">
        <v>129</v>
      </c>
      <c r="V11" s="39" t="s">
        <v>81</v>
      </c>
      <c r="W11" s="39" t="s">
        <v>69</v>
      </c>
      <c r="X11" s="38">
        <v>750</v>
      </c>
      <c r="Y11" s="38">
        <v>5</v>
      </c>
      <c r="Z11" s="39" t="s">
        <v>70</v>
      </c>
      <c r="AA11" s="39" t="s">
        <v>69</v>
      </c>
      <c r="AB11" s="85">
        <v>0</v>
      </c>
    </row>
    <row r="12" spans="1:28" x14ac:dyDescent="0.35">
      <c r="A12" s="38">
        <v>900070501</v>
      </c>
      <c r="B12" s="38">
        <v>40</v>
      </c>
      <c r="C12" s="38" t="s">
        <v>56</v>
      </c>
      <c r="D12" s="39" t="s">
        <v>121</v>
      </c>
      <c r="E12" s="38" t="s">
        <v>122</v>
      </c>
      <c r="F12" s="39" t="s">
        <v>132</v>
      </c>
      <c r="G12" s="38">
        <v>5601</v>
      </c>
      <c r="H12" s="39" t="s">
        <v>60</v>
      </c>
      <c r="I12" s="39" t="s">
        <v>133</v>
      </c>
      <c r="J12" s="38" t="s">
        <v>75</v>
      </c>
      <c r="K12" s="38" t="s">
        <v>76</v>
      </c>
      <c r="L12" s="38" t="s">
        <v>64</v>
      </c>
      <c r="M12" s="38">
        <v>1</v>
      </c>
      <c r="N12" s="38">
        <v>1</v>
      </c>
      <c r="O12" s="39" t="s">
        <v>97</v>
      </c>
      <c r="P12" s="39" t="s">
        <v>134</v>
      </c>
      <c r="Q12" s="39" t="s">
        <v>135</v>
      </c>
      <c r="R12" s="38"/>
      <c r="S12" s="38"/>
      <c r="T12" s="38">
        <v>1985</v>
      </c>
      <c r="U12" s="39" t="s">
        <v>112</v>
      </c>
      <c r="V12" s="39" t="s">
        <v>68</v>
      </c>
      <c r="W12" s="39" t="s">
        <v>69</v>
      </c>
      <c r="X12" s="38">
        <v>1000</v>
      </c>
      <c r="Y12" s="38">
        <v>3</v>
      </c>
      <c r="Z12" s="39" t="s">
        <v>70</v>
      </c>
      <c r="AA12" s="39" t="s">
        <v>69</v>
      </c>
      <c r="AB12" s="85">
        <v>0</v>
      </c>
    </row>
    <row r="13" spans="1:28" x14ac:dyDescent="0.35">
      <c r="A13" s="38">
        <v>900070502</v>
      </c>
      <c r="B13" s="38">
        <v>40</v>
      </c>
      <c r="C13" s="38" t="s">
        <v>56</v>
      </c>
      <c r="D13" s="39" t="s">
        <v>121</v>
      </c>
      <c r="E13" s="38" t="s">
        <v>122</v>
      </c>
      <c r="F13" s="39" t="s">
        <v>132</v>
      </c>
      <c r="G13" s="38">
        <v>5601</v>
      </c>
      <c r="H13" s="39" t="s">
        <v>60</v>
      </c>
      <c r="I13" s="39" t="s">
        <v>74</v>
      </c>
      <c r="J13" s="38" t="s">
        <v>75</v>
      </c>
      <c r="K13" s="38" t="s">
        <v>76</v>
      </c>
      <c r="L13" s="38" t="s">
        <v>64</v>
      </c>
      <c r="M13" s="38">
        <v>1</v>
      </c>
      <c r="N13" s="38">
        <v>1</v>
      </c>
      <c r="O13" s="39" t="s">
        <v>136</v>
      </c>
      <c r="P13" s="39" t="s">
        <v>137</v>
      </c>
      <c r="Q13" s="39" t="s">
        <v>138</v>
      </c>
      <c r="R13" s="39" t="s">
        <v>139</v>
      </c>
      <c r="S13" s="38"/>
      <c r="T13" s="38">
        <v>1985</v>
      </c>
      <c r="U13" s="39" t="s">
        <v>108</v>
      </c>
      <c r="V13" s="39" t="s">
        <v>81</v>
      </c>
      <c r="W13" s="39" t="s">
        <v>69</v>
      </c>
      <c r="X13" s="38">
        <v>630</v>
      </c>
      <c r="Y13" s="38">
        <v>5</v>
      </c>
      <c r="Z13" s="39" t="s">
        <v>70</v>
      </c>
      <c r="AA13" s="39" t="s">
        <v>69</v>
      </c>
      <c r="AB13" s="85">
        <v>0</v>
      </c>
    </row>
    <row r="14" spans="1:28" x14ac:dyDescent="0.35">
      <c r="A14" s="38">
        <v>900070503</v>
      </c>
      <c r="B14" s="38">
        <v>40</v>
      </c>
      <c r="C14" s="38" t="s">
        <v>56</v>
      </c>
      <c r="D14" s="39" t="s">
        <v>121</v>
      </c>
      <c r="E14" s="38" t="s">
        <v>122</v>
      </c>
      <c r="F14" s="39" t="s">
        <v>132</v>
      </c>
      <c r="G14" s="38">
        <v>5601</v>
      </c>
      <c r="H14" s="39" t="s">
        <v>60</v>
      </c>
      <c r="I14" s="39" t="s">
        <v>140</v>
      </c>
      <c r="J14" s="38" t="s">
        <v>75</v>
      </c>
      <c r="K14" s="38" t="s">
        <v>76</v>
      </c>
      <c r="L14" s="38" t="s">
        <v>64</v>
      </c>
      <c r="M14" s="38">
        <v>1</v>
      </c>
      <c r="N14" s="38">
        <v>1</v>
      </c>
      <c r="O14" s="39" t="s">
        <v>136</v>
      </c>
      <c r="P14" s="39" t="s">
        <v>137</v>
      </c>
      <c r="Q14" s="39" t="s">
        <v>141</v>
      </c>
      <c r="R14" s="39" t="s">
        <v>142</v>
      </c>
      <c r="S14" s="38"/>
      <c r="T14" s="38">
        <v>1985</v>
      </c>
      <c r="U14" s="39" t="s">
        <v>108</v>
      </c>
      <c r="V14" s="39" t="s">
        <v>81</v>
      </c>
      <c r="W14" s="39" t="s">
        <v>69</v>
      </c>
      <c r="X14" s="38">
        <v>630</v>
      </c>
      <c r="Y14" s="38">
        <v>5</v>
      </c>
      <c r="Z14" s="39" t="s">
        <v>70</v>
      </c>
      <c r="AA14" s="39" t="s">
        <v>69</v>
      </c>
      <c r="AB14" s="85">
        <v>0</v>
      </c>
    </row>
    <row r="15" spans="1:28" x14ac:dyDescent="0.35">
      <c r="A15" s="38">
        <v>900070505</v>
      </c>
      <c r="B15" s="38">
        <v>40</v>
      </c>
      <c r="C15" s="38" t="s">
        <v>56</v>
      </c>
      <c r="D15" s="39" t="s">
        <v>121</v>
      </c>
      <c r="E15" s="38" t="s">
        <v>122</v>
      </c>
      <c r="F15" s="39" t="s">
        <v>143</v>
      </c>
      <c r="G15" s="38">
        <v>4480</v>
      </c>
      <c r="H15" s="39" t="s">
        <v>60</v>
      </c>
      <c r="I15" s="39" t="s">
        <v>143</v>
      </c>
      <c r="J15" s="38" t="s">
        <v>75</v>
      </c>
      <c r="K15" s="38" t="s">
        <v>76</v>
      </c>
      <c r="L15" s="38" t="s">
        <v>64</v>
      </c>
      <c r="M15" s="38">
        <v>2</v>
      </c>
      <c r="N15" s="38">
        <v>1</v>
      </c>
      <c r="O15" s="39" t="s">
        <v>136</v>
      </c>
      <c r="P15" s="39" t="s">
        <v>144</v>
      </c>
      <c r="Q15" s="39" t="s">
        <v>145</v>
      </c>
      <c r="R15" s="39" t="s">
        <v>146</v>
      </c>
      <c r="S15" s="38"/>
      <c r="T15" s="38">
        <v>1992</v>
      </c>
      <c r="U15" s="39" t="s">
        <v>108</v>
      </c>
      <c r="V15" s="39" t="s">
        <v>81</v>
      </c>
      <c r="W15" s="39" t="s">
        <v>69</v>
      </c>
      <c r="X15" s="38">
        <v>630</v>
      </c>
      <c r="Y15" s="38">
        <v>2</v>
      </c>
      <c r="Z15" s="39" t="s">
        <v>70</v>
      </c>
      <c r="AA15" s="39" t="s">
        <v>69</v>
      </c>
      <c r="AB15" s="85">
        <v>0</v>
      </c>
    </row>
    <row r="16" spans="1:28" x14ac:dyDescent="0.35">
      <c r="A16" s="38">
        <v>900106700</v>
      </c>
      <c r="B16" s="38">
        <v>40</v>
      </c>
      <c r="C16" s="38" t="s">
        <v>56</v>
      </c>
      <c r="D16" s="39" t="s">
        <v>121</v>
      </c>
      <c r="E16" s="38" t="s">
        <v>122</v>
      </c>
      <c r="F16" s="39" t="s">
        <v>147</v>
      </c>
      <c r="G16" s="38">
        <v>5145</v>
      </c>
      <c r="H16" s="39" t="s">
        <v>60</v>
      </c>
      <c r="I16" s="39" t="s">
        <v>148</v>
      </c>
      <c r="J16" s="38" t="s">
        <v>75</v>
      </c>
      <c r="K16" s="38" t="s">
        <v>76</v>
      </c>
      <c r="L16" s="38" t="s">
        <v>64</v>
      </c>
      <c r="M16" s="38">
        <v>1</v>
      </c>
      <c r="N16" s="38">
        <v>1</v>
      </c>
      <c r="O16" s="39" t="s">
        <v>149</v>
      </c>
      <c r="P16" s="39" t="s">
        <v>150</v>
      </c>
      <c r="Q16" s="39" t="s">
        <v>151</v>
      </c>
      <c r="R16" s="38"/>
      <c r="S16" s="38"/>
      <c r="T16" s="38">
        <v>2011</v>
      </c>
      <c r="U16" s="39" t="s">
        <v>108</v>
      </c>
      <c r="V16" s="39" t="s">
        <v>81</v>
      </c>
      <c r="W16" s="39" t="s">
        <v>69</v>
      </c>
      <c r="X16" s="38">
        <v>630</v>
      </c>
      <c r="Y16" s="38">
        <v>4</v>
      </c>
      <c r="Z16" s="39" t="s">
        <v>70</v>
      </c>
      <c r="AA16" s="39" t="s">
        <v>69</v>
      </c>
      <c r="AB16" s="85">
        <v>0</v>
      </c>
    </row>
    <row r="17" spans="1:28" x14ac:dyDescent="0.35">
      <c r="A17" s="38">
        <v>900106714</v>
      </c>
      <c r="B17" s="38">
        <v>40</v>
      </c>
      <c r="C17" s="38" t="s">
        <v>56</v>
      </c>
      <c r="D17" s="39" t="s">
        <v>121</v>
      </c>
      <c r="E17" s="38" t="s">
        <v>122</v>
      </c>
      <c r="F17" s="39" t="s">
        <v>103</v>
      </c>
      <c r="G17" s="38">
        <v>1376</v>
      </c>
      <c r="H17" s="39" t="s">
        <v>60</v>
      </c>
      <c r="I17" s="39" t="s">
        <v>152</v>
      </c>
      <c r="J17" s="38" t="s">
        <v>75</v>
      </c>
      <c r="K17" s="38" t="s">
        <v>76</v>
      </c>
      <c r="L17" s="38" t="s">
        <v>64</v>
      </c>
      <c r="M17" s="38">
        <v>1</v>
      </c>
      <c r="N17" s="38">
        <v>1</v>
      </c>
      <c r="O17" s="39" t="s">
        <v>153</v>
      </c>
      <c r="P17" s="39" t="s">
        <v>154</v>
      </c>
      <c r="Q17" s="39" t="s">
        <v>155</v>
      </c>
      <c r="R17" s="38"/>
      <c r="S17" s="38"/>
      <c r="T17" s="38">
        <v>2011</v>
      </c>
      <c r="U17" s="39" t="s">
        <v>108</v>
      </c>
      <c r="V17" s="39" t="s">
        <v>81</v>
      </c>
      <c r="W17" s="39" t="s">
        <v>69</v>
      </c>
      <c r="X17" s="38">
        <v>630</v>
      </c>
      <c r="Y17" s="38">
        <v>2</v>
      </c>
      <c r="Z17" s="39" t="s">
        <v>70</v>
      </c>
      <c r="AA17" s="39" t="s">
        <v>69</v>
      </c>
      <c r="AB17" s="85">
        <v>0</v>
      </c>
    </row>
    <row r="18" spans="1:28" x14ac:dyDescent="0.35">
      <c r="A18" s="38">
        <v>900119012</v>
      </c>
      <c r="B18" s="38">
        <v>40</v>
      </c>
      <c r="C18" s="38" t="s">
        <v>56</v>
      </c>
      <c r="D18" s="39" t="s">
        <v>121</v>
      </c>
      <c r="E18" s="38" t="s">
        <v>122</v>
      </c>
      <c r="F18" s="39" t="s">
        <v>156</v>
      </c>
      <c r="G18" s="38">
        <v>1821</v>
      </c>
      <c r="H18" s="39" t="s">
        <v>60</v>
      </c>
      <c r="I18" s="39" t="s">
        <v>157</v>
      </c>
      <c r="J18" s="38" t="s">
        <v>75</v>
      </c>
      <c r="K18" s="38" t="s">
        <v>76</v>
      </c>
      <c r="L18" s="38" t="s">
        <v>64</v>
      </c>
      <c r="M18" s="38">
        <v>1</v>
      </c>
      <c r="N18" s="38">
        <v>1</v>
      </c>
      <c r="O18" s="39" t="s">
        <v>158</v>
      </c>
      <c r="P18" s="39" t="s">
        <v>159</v>
      </c>
      <c r="Q18" s="39" t="s">
        <v>160</v>
      </c>
      <c r="R18" s="38"/>
      <c r="S18" s="38"/>
      <c r="T18" s="38">
        <v>2014</v>
      </c>
      <c r="U18" s="38"/>
      <c r="V18" s="39" t="s">
        <v>81</v>
      </c>
      <c r="W18" s="39" t="s">
        <v>69</v>
      </c>
      <c r="X18" s="38">
        <v>630</v>
      </c>
      <c r="Y18" s="38">
        <v>3</v>
      </c>
      <c r="Z18" s="39" t="s">
        <v>70</v>
      </c>
      <c r="AA18" s="39" t="s">
        <v>69</v>
      </c>
      <c r="AB18" s="85">
        <v>0</v>
      </c>
    </row>
    <row r="19" spans="1:28" x14ac:dyDescent="0.35">
      <c r="A19" s="38">
        <v>900121313</v>
      </c>
      <c r="B19" s="38">
        <v>40</v>
      </c>
      <c r="C19" s="38" t="s">
        <v>56</v>
      </c>
      <c r="D19" s="39" t="s">
        <v>121</v>
      </c>
      <c r="E19" s="38" t="s">
        <v>122</v>
      </c>
      <c r="F19" s="39" t="s">
        <v>143</v>
      </c>
      <c r="G19" s="38">
        <v>4480</v>
      </c>
      <c r="H19" s="39" t="s">
        <v>161</v>
      </c>
      <c r="I19" s="39" t="s">
        <v>162</v>
      </c>
      <c r="J19" s="38" t="s">
        <v>75</v>
      </c>
      <c r="K19" s="38" t="s">
        <v>76</v>
      </c>
      <c r="L19" s="38" t="s">
        <v>64</v>
      </c>
      <c r="M19" s="38">
        <v>1</v>
      </c>
      <c r="N19" s="38">
        <v>1</v>
      </c>
      <c r="O19" s="39" t="s">
        <v>163</v>
      </c>
      <c r="P19" s="38"/>
      <c r="Q19" s="38"/>
      <c r="R19" s="38"/>
      <c r="S19" s="39" t="s">
        <v>164</v>
      </c>
      <c r="T19" s="38">
        <v>2015</v>
      </c>
      <c r="U19" s="39" t="s">
        <v>165</v>
      </c>
      <c r="V19" s="39" t="s">
        <v>81</v>
      </c>
      <c r="W19" s="39" t="s">
        <v>69</v>
      </c>
      <c r="X19" s="38"/>
      <c r="Y19" s="38">
        <v>2</v>
      </c>
      <c r="Z19" s="39" t="s">
        <v>70</v>
      </c>
      <c r="AA19" s="39" t="s">
        <v>69</v>
      </c>
      <c r="AB19" s="85">
        <v>0</v>
      </c>
    </row>
    <row r="20" spans="1:28" x14ac:dyDescent="0.35">
      <c r="A20" s="38">
        <v>900135199</v>
      </c>
      <c r="B20" s="38">
        <v>40</v>
      </c>
      <c r="C20" s="38" t="s">
        <v>56</v>
      </c>
      <c r="D20" s="39" t="s">
        <v>121</v>
      </c>
      <c r="E20" s="38" t="s">
        <v>122</v>
      </c>
      <c r="F20" s="39" t="s">
        <v>166</v>
      </c>
      <c r="G20" s="38">
        <v>16094</v>
      </c>
      <c r="H20" s="39" t="s">
        <v>167</v>
      </c>
      <c r="I20" s="39" t="s">
        <v>168</v>
      </c>
      <c r="J20" s="38" t="s">
        <v>75</v>
      </c>
      <c r="K20" s="38" t="s">
        <v>76</v>
      </c>
      <c r="L20" s="38" t="s">
        <v>64</v>
      </c>
      <c r="M20" s="38">
        <v>1</v>
      </c>
      <c r="N20" s="38">
        <v>1</v>
      </c>
      <c r="O20" s="39" t="s">
        <v>77</v>
      </c>
      <c r="P20" s="38"/>
      <c r="Q20" s="38"/>
      <c r="R20" s="39" t="s">
        <v>169</v>
      </c>
      <c r="S20" s="39" t="s">
        <v>112</v>
      </c>
      <c r="T20" s="38">
        <v>2019</v>
      </c>
      <c r="U20" s="38"/>
      <c r="V20" s="39" t="s">
        <v>81</v>
      </c>
      <c r="W20" s="39" t="s">
        <v>69</v>
      </c>
      <c r="X20" s="38">
        <v>1000</v>
      </c>
      <c r="Y20" s="38">
        <v>4</v>
      </c>
      <c r="Z20" s="39" t="s">
        <v>70</v>
      </c>
      <c r="AA20" s="39" t="s">
        <v>69</v>
      </c>
      <c r="AB20" s="85">
        <v>0</v>
      </c>
    </row>
    <row r="21" spans="1:28" x14ac:dyDescent="0.35">
      <c r="A21" s="38">
        <v>900070481</v>
      </c>
      <c r="B21" s="38">
        <v>40</v>
      </c>
      <c r="C21" s="38" t="s">
        <v>56</v>
      </c>
      <c r="D21" s="39" t="s">
        <v>170</v>
      </c>
      <c r="E21" s="38" t="s">
        <v>171</v>
      </c>
      <c r="F21" s="39" t="s">
        <v>172</v>
      </c>
      <c r="G21" s="38">
        <v>858</v>
      </c>
      <c r="H21" s="39" t="s">
        <v>60</v>
      </c>
      <c r="I21" s="39" t="s">
        <v>173</v>
      </c>
      <c r="J21" s="38" t="s">
        <v>62</v>
      </c>
      <c r="K21" s="38" t="s">
        <v>63</v>
      </c>
      <c r="L21" s="38" t="s">
        <v>64</v>
      </c>
      <c r="M21" s="38">
        <v>1</v>
      </c>
      <c r="N21" s="38">
        <v>1</v>
      </c>
      <c r="O21" s="39" t="s">
        <v>174</v>
      </c>
      <c r="P21" s="39" t="s">
        <v>175</v>
      </c>
      <c r="Q21" s="39" t="s">
        <v>119</v>
      </c>
      <c r="R21" s="39" t="s">
        <v>176</v>
      </c>
      <c r="S21" s="38"/>
      <c r="T21" s="38">
        <v>1999</v>
      </c>
      <c r="U21" s="39" t="s">
        <v>177</v>
      </c>
      <c r="V21" s="39" t="s">
        <v>81</v>
      </c>
      <c r="W21" s="39" t="s">
        <v>69</v>
      </c>
      <c r="X21" s="38">
        <v>1000</v>
      </c>
      <c r="Y21" s="38">
        <v>2</v>
      </c>
      <c r="Z21" s="39" t="s">
        <v>70</v>
      </c>
      <c r="AA21" s="39" t="s">
        <v>69</v>
      </c>
      <c r="AB21" s="85">
        <v>0</v>
      </c>
    </row>
    <row r="22" spans="1:28" x14ac:dyDescent="0.35">
      <c r="A22" s="38">
        <v>900070482</v>
      </c>
      <c r="B22" s="38">
        <v>40</v>
      </c>
      <c r="C22" s="38" t="s">
        <v>56</v>
      </c>
      <c r="D22" s="39" t="s">
        <v>170</v>
      </c>
      <c r="E22" s="38" t="s">
        <v>171</v>
      </c>
      <c r="F22" s="39" t="s">
        <v>178</v>
      </c>
      <c r="G22" s="38">
        <v>3648</v>
      </c>
      <c r="H22" s="39" t="s">
        <v>60</v>
      </c>
      <c r="I22" s="39" t="s">
        <v>179</v>
      </c>
      <c r="J22" s="38" t="s">
        <v>62</v>
      </c>
      <c r="K22" s="38" t="s">
        <v>63</v>
      </c>
      <c r="L22" s="38" t="s">
        <v>64</v>
      </c>
      <c r="M22" s="38">
        <v>1</v>
      </c>
      <c r="N22" s="38">
        <v>1</v>
      </c>
      <c r="O22" s="39" t="s">
        <v>180</v>
      </c>
      <c r="P22" s="38"/>
      <c r="Q22" s="38"/>
      <c r="R22" s="39" t="s">
        <v>181</v>
      </c>
      <c r="S22" s="38"/>
      <c r="T22" s="38">
        <v>1970</v>
      </c>
      <c r="U22" s="39" t="s">
        <v>182</v>
      </c>
      <c r="V22" s="39" t="s">
        <v>68</v>
      </c>
      <c r="W22" s="39" t="s">
        <v>69</v>
      </c>
      <c r="X22" s="38"/>
      <c r="Y22" s="38">
        <v>2</v>
      </c>
      <c r="Z22" s="39" t="s">
        <v>70</v>
      </c>
      <c r="AA22" s="39" t="s">
        <v>69</v>
      </c>
      <c r="AB22" s="85">
        <v>0</v>
      </c>
    </row>
    <row r="23" spans="1:28" x14ac:dyDescent="0.35">
      <c r="A23" s="38">
        <v>900070471</v>
      </c>
      <c r="B23" s="38">
        <v>40</v>
      </c>
      <c r="C23" s="38" t="s">
        <v>56</v>
      </c>
      <c r="D23" s="39" t="s">
        <v>183</v>
      </c>
      <c r="E23" s="38" t="s">
        <v>184</v>
      </c>
      <c r="F23" s="39" t="s">
        <v>185</v>
      </c>
      <c r="G23" s="38">
        <v>2869</v>
      </c>
      <c r="H23" s="39" t="s">
        <v>60</v>
      </c>
      <c r="I23" s="39" t="s">
        <v>103</v>
      </c>
      <c r="J23" s="38" t="s">
        <v>62</v>
      </c>
      <c r="K23" s="38" t="s">
        <v>63</v>
      </c>
      <c r="L23" s="38" t="s">
        <v>64</v>
      </c>
      <c r="M23" s="38">
        <v>1</v>
      </c>
      <c r="N23" s="38">
        <v>1</v>
      </c>
      <c r="O23" s="39" t="s">
        <v>136</v>
      </c>
      <c r="P23" s="39" t="s">
        <v>106</v>
      </c>
      <c r="Q23" s="39" t="s">
        <v>186</v>
      </c>
      <c r="R23" s="39" t="s">
        <v>119</v>
      </c>
      <c r="S23" s="38"/>
      <c r="T23" s="38">
        <v>2005</v>
      </c>
      <c r="U23" s="39" t="s">
        <v>108</v>
      </c>
      <c r="V23" s="39" t="s">
        <v>81</v>
      </c>
      <c r="W23" s="39" t="s">
        <v>69</v>
      </c>
      <c r="X23" s="38">
        <v>630</v>
      </c>
      <c r="Y23" s="38">
        <v>3</v>
      </c>
      <c r="Z23" s="39" t="s">
        <v>70</v>
      </c>
      <c r="AA23" s="39" t="s">
        <v>69</v>
      </c>
      <c r="AB23" s="85">
        <v>0</v>
      </c>
    </row>
    <row r="24" spans="1:28" x14ac:dyDescent="0.35">
      <c r="A24" s="38">
        <v>900070472</v>
      </c>
      <c r="B24" s="38">
        <v>40</v>
      </c>
      <c r="C24" s="38" t="s">
        <v>56</v>
      </c>
      <c r="D24" s="39" t="s">
        <v>183</v>
      </c>
      <c r="E24" s="38" t="s">
        <v>184</v>
      </c>
      <c r="F24" s="39" t="s">
        <v>187</v>
      </c>
      <c r="G24" s="38">
        <v>3031</v>
      </c>
      <c r="H24" s="39" t="s">
        <v>60</v>
      </c>
      <c r="I24" s="39" t="s">
        <v>188</v>
      </c>
      <c r="J24" s="38" t="s">
        <v>62</v>
      </c>
      <c r="K24" s="38" t="s">
        <v>63</v>
      </c>
      <c r="L24" s="38" t="s">
        <v>64</v>
      </c>
      <c r="M24" s="38">
        <v>1</v>
      </c>
      <c r="N24" s="38">
        <v>1</v>
      </c>
      <c r="O24" s="39" t="s">
        <v>136</v>
      </c>
      <c r="P24" s="39" t="s">
        <v>106</v>
      </c>
      <c r="Q24" s="39" t="s">
        <v>189</v>
      </c>
      <c r="R24" s="39" t="s">
        <v>190</v>
      </c>
      <c r="S24" s="38"/>
      <c r="T24" s="38">
        <v>2006</v>
      </c>
      <c r="U24" s="38"/>
      <c r="V24" s="39" t="s">
        <v>81</v>
      </c>
      <c r="W24" s="39" t="s">
        <v>69</v>
      </c>
      <c r="X24" s="38">
        <v>630</v>
      </c>
      <c r="Y24" s="38">
        <v>3</v>
      </c>
      <c r="Z24" s="39" t="s">
        <v>70</v>
      </c>
      <c r="AA24" s="39" t="s">
        <v>69</v>
      </c>
      <c r="AB24" s="85">
        <v>0</v>
      </c>
    </row>
    <row r="25" spans="1:28" x14ac:dyDescent="0.35">
      <c r="A25" s="38">
        <v>900070473</v>
      </c>
      <c r="B25" s="38">
        <v>40</v>
      </c>
      <c r="C25" s="38" t="s">
        <v>56</v>
      </c>
      <c r="D25" s="39" t="s">
        <v>183</v>
      </c>
      <c r="E25" s="38" t="s">
        <v>184</v>
      </c>
      <c r="F25" s="39" t="s">
        <v>191</v>
      </c>
      <c r="G25" s="38">
        <v>2369</v>
      </c>
      <c r="H25" s="39" t="s">
        <v>60</v>
      </c>
      <c r="I25" s="39" t="s">
        <v>192</v>
      </c>
      <c r="J25" s="38" t="s">
        <v>62</v>
      </c>
      <c r="K25" s="38" t="s">
        <v>63</v>
      </c>
      <c r="L25" s="38" t="s">
        <v>64</v>
      </c>
      <c r="M25" s="38">
        <v>1</v>
      </c>
      <c r="N25" s="38">
        <v>1</v>
      </c>
      <c r="O25" s="39" t="s">
        <v>136</v>
      </c>
      <c r="P25" s="39" t="s">
        <v>106</v>
      </c>
      <c r="Q25" s="39" t="s">
        <v>193</v>
      </c>
      <c r="R25" s="38"/>
      <c r="S25" s="38"/>
      <c r="T25" s="38">
        <v>2006</v>
      </c>
      <c r="U25" s="38"/>
      <c r="V25" s="39" t="s">
        <v>81</v>
      </c>
      <c r="W25" s="39" t="s">
        <v>69</v>
      </c>
      <c r="X25" s="38">
        <v>630</v>
      </c>
      <c r="Y25" s="38">
        <v>3</v>
      </c>
      <c r="Z25" s="39" t="s">
        <v>70</v>
      </c>
      <c r="AA25" s="39" t="s">
        <v>69</v>
      </c>
      <c r="AB25" s="85">
        <v>0</v>
      </c>
    </row>
    <row r="26" spans="1:28" x14ac:dyDescent="0.35">
      <c r="A26" s="38">
        <v>900070474</v>
      </c>
      <c r="B26" s="38">
        <v>40</v>
      </c>
      <c r="C26" s="38" t="s">
        <v>56</v>
      </c>
      <c r="D26" s="39" t="s">
        <v>183</v>
      </c>
      <c r="E26" s="38" t="s">
        <v>184</v>
      </c>
      <c r="F26" s="39" t="s">
        <v>194</v>
      </c>
      <c r="G26" s="38">
        <v>2369</v>
      </c>
      <c r="H26" s="39" t="s">
        <v>60</v>
      </c>
      <c r="I26" s="39" t="s">
        <v>192</v>
      </c>
      <c r="J26" s="38" t="s">
        <v>62</v>
      </c>
      <c r="K26" s="38" t="s">
        <v>63</v>
      </c>
      <c r="L26" s="38" t="s">
        <v>64</v>
      </c>
      <c r="M26" s="38">
        <v>1</v>
      </c>
      <c r="N26" s="38">
        <v>1</v>
      </c>
      <c r="O26" s="39" t="s">
        <v>136</v>
      </c>
      <c r="P26" s="39" t="s">
        <v>78</v>
      </c>
      <c r="Q26" s="39" t="s">
        <v>195</v>
      </c>
      <c r="R26" s="39" t="s">
        <v>196</v>
      </c>
      <c r="S26" s="38"/>
      <c r="T26" s="38">
        <v>2006</v>
      </c>
      <c r="U26" s="38"/>
      <c r="V26" s="39" t="s">
        <v>81</v>
      </c>
      <c r="W26" s="39" t="s">
        <v>69</v>
      </c>
      <c r="X26" s="38">
        <v>630</v>
      </c>
      <c r="Y26" s="38">
        <v>3</v>
      </c>
      <c r="Z26" s="39" t="s">
        <v>70</v>
      </c>
      <c r="AA26" s="39" t="s">
        <v>69</v>
      </c>
      <c r="AB26" s="85">
        <v>0</v>
      </c>
    </row>
    <row r="27" spans="1:28" x14ac:dyDescent="0.35">
      <c r="A27" s="38">
        <v>900070475</v>
      </c>
      <c r="B27" s="38">
        <v>40</v>
      </c>
      <c r="C27" s="38" t="s">
        <v>56</v>
      </c>
      <c r="D27" s="39" t="s">
        <v>183</v>
      </c>
      <c r="E27" s="38" t="s">
        <v>184</v>
      </c>
      <c r="F27" s="39" t="s">
        <v>178</v>
      </c>
      <c r="G27" s="38">
        <v>2369</v>
      </c>
      <c r="H27" s="39" t="s">
        <v>60</v>
      </c>
      <c r="I27" s="39" t="s">
        <v>192</v>
      </c>
      <c r="J27" s="38" t="s">
        <v>62</v>
      </c>
      <c r="K27" s="38" t="s">
        <v>63</v>
      </c>
      <c r="L27" s="38" t="s">
        <v>64</v>
      </c>
      <c r="M27" s="38">
        <v>1</v>
      </c>
      <c r="N27" s="38">
        <v>1</v>
      </c>
      <c r="O27" s="39" t="s">
        <v>136</v>
      </c>
      <c r="P27" s="39" t="s">
        <v>106</v>
      </c>
      <c r="Q27" s="39" t="s">
        <v>197</v>
      </c>
      <c r="R27" s="39" t="s">
        <v>198</v>
      </c>
      <c r="S27" s="38"/>
      <c r="T27" s="38">
        <v>2006</v>
      </c>
      <c r="U27" s="38"/>
      <c r="V27" s="39" t="s">
        <v>81</v>
      </c>
      <c r="W27" s="39" t="s">
        <v>69</v>
      </c>
      <c r="X27" s="38">
        <v>630</v>
      </c>
      <c r="Y27" s="38">
        <v>3</v>
      </c>
      <c r="Z27" s="39" t="s">
        <v>70</v>
      </c>
      <c r="AA27" s="39" t="s">
        <v>69</v>
      </c>
      <c r="AB27" s="85">
        <v>0</v>
      </c>
    </row>
    <row r="28" spans="1:28" x14ac:dyDescent="0.35">
      <c r="A28" s="38">
        <v>900085366</v>
      </c>
      <c r="B28" s="38">
        <v>40</v>
      </c>
      <c r="C28" s="38" t="s">
        <v>56</v>
      </c>
      <c r="D28" s="39" t="s">
        <v>183</v>
      </c>
      <c r="E28" s="38" t="s">
        <v>184</v>
      </c>
      <c r="F28" s="39" t="s">
        <v>199</v>
      </c>
      <c r="G28" s="38">
        <v>2486</v>
      </c>
      <c r="H28" s="39" t="s">
        <v>60</v>
      </c>
      <c r="I28" s="39" t="s">
        <v>200</v>
      </c>
      <c r="J28" s="38" t="s">
        <v>62</v>
      </c>
      <c r="K28" s="38" t="s">
        <v>63</v>
      </c>
      <c r="L28" s="38" t="s">
        <v>64</v>
      </c>
      <c r="M28" s="38">
        <v>1</v>
      </c>
      <c r="N28" s="38">
        <v>1</v>
      </c>
      <c r="O28" s="39" t="s">
        <v>136</v>
      </c>
      <c r="P28" s="39" t="s">
        <v>78</v>
      </c>
      <c r="Q28" s="39" t="s">
        <v>201</v>
      </c>
      <c r="R28" s="38"/>
      <c r="S28" s="38"/>
      <c r="T28" s="38">
        <v>2006</v>
      </c>
      <c r="U28" s="39" t="s">
        <v>108</v>
      </c>
      <c r="V28" s="39" t="s">
        <v>81</v>
      </c>
      <c r="W28" s="39" t="s">
        <v>69</v>
      </c>
      <c r="X28" s="38">
        <v>630</v>
      </c>
      <c r="Y28" s="38">
        <v>3</v>
      </c>
      <c r="Z28" s="39" t="s">
        <v>70</v>
      </c>
      <c r="AA28" s="39" t="s">
        <v>69</v>
      </c>
      <c r="AB28" s="85">
        <v>0</v>
      </c>
    </row>
    <row r="29" spans="1:28" x14ac:dyDescent="0.35">
      <c r="A29" s="38">
        <v>900116618</v>
      </c>
      <c r="B29" s="38">
        <v>40</v>
      </c>
      <c r="C29" s="38" t="s">
        <v>56</v>
      </c>
      <c r="D29" s="39" t="s">
        <v>183</v>
      </c>
      <c r="E29" s="38" t="s">
        <v>184</v>
      </c>
      <c r="F29" s="39" t="s">
        <v>202</v>
      </c>
      <c r="G29" s="38">
        <v>2827</v>
      </c>
      <c r="H29" s="39" t="s">
        <v>60</v>
      </c>
      <c r="I29" s="39" t="s">
        <v>203</v>
      </c>
      <c r="J29" s="38" t="s">
        <v>62</v>
      </c>
      <c r="K29" s="38" t="s">
        <v>63</v>
      </c>
      <c r="L29" s="38" t="s">
        <v>64</v>
      </c>
      <c r="M29" s="38">
        <v>1</v>
      </c>
      <c r="N29" s="38">
        <v>1</v>
      </c>
      <c r="O29" s="39" t="s">
        <v>158</v>
      </c>
      <c r="P29" s="39" t="s">
        <v>159</v>
      </c>
      <c r="Q29" s="38"/>
      <c r="R29" s="39" t="s">
        <v>204</v>
      </c>
      <c r="S29" s="39" t="s">
        <v>205</v>
      </c>
      <c r="T29" s="38">
        <v>2014</v>
      </c>
      <c r="U29" s="39" t="s">
        <v>206</v>
      </c>
      <c r="V29" s="39" t="s">
        <v>81</v>
      </c>
      <c r="W29" s="39" t="s">
        <v>69</v>
      </c>
      <c r="X29" s="38">
        <v>1000</v>
      </c>
      <c r="Y29" s="38">
        <v>3</v>
      </c>
      <c r="Z29" s="39" t="s">
        <v>70</v>
      </c>
      <c r="AA29" s="39" t="s">
        <v>69</v>
      </c>
      <c r="AB29" s="85">
        <v>0</v>
      </c>
    </row>
    <row r="30" spans="1:28" x14ac:dyDescent="0.35">
      <c r="A30" s="38">
        <v>900126632</v>
      </c>
      <c r="B30" s="38">
        <v>40</v>
      </c>
      <c r="C30" s="38" t="s">
        <v>56</v>
      </c>
      <c r="D30" s="39" t="s">
        <v>183</v>
      </c>
      <c r="E30" s="38" t="s">
        <v>184</v>
      </c>
      <c r="F30" s="39" t="s">
        <v>207</v>
      </c>
      <c r="G30" s="38">
        <v>2221</v>
      </c>
      <c r="H30" s="39" t="s">
        <v>60</v>
      </c>
      <c r="I30" s="39" t="s">
        <v>161</v>
      </c>
      <c r="J30" s="38" t="s">
        <v>62</v>
      </c>
      <c r="K30" s="38" t="s">
        <v>63</v>
      </c>
      <c r="L30" s="38" t="s">
        <v>64</v>
      </c>
      <c r="M30" s="38">
        <v>1</v>
      </c>
      <c r="N30" s="38">
        <v>1</v>
      </c>
      <c r="O30" s="39" t="s">
        <v>208</v>
      </c>
      <c r="P30" s="39" t="s">
        <v>209</v>
      </c>
      <c r="Q30" s="38"/>
      <c r="R30" s="38"/>
      <c r="S30" s="38"/>
      <c r="T30" s="38">
        <v>2015</v>
      </c>
      <c r="U30" s="38"/>
      <c r="V30" s="39" t="s">
        <v>81</v>
      </c>
      <c r="W30" s="39" t="s">
        <v>69</v>
      </c>
      <c r="X30" s="38"/>
      <c r="Y30" s="38">
        <v>2</v>
      </c>
      <c r="Z30" s="39" t="s">
        <v>70</v>
      </c>
      <c r="AA30" s="39" t="s">
        <v>69</v>
      </c>
      <c r="AB30" s="85">
        <v>0</v>
      </c>
    </row>
    <row r="31" spans="1:28" x14ac:dyDescent="0.35">
      <c r="A31" s="38">
        <v>900126636</v>
      </c>
      <c r="B31" s="38">
        <v>40</v>
      </c>
      <c r="C31" s="38" t="s">
        <v>56</v>
      </c>
      <c r="D31" s="39" t="s">
        <v>183</v>
      </c>
      <c r="E31" s="38" t="s">
        <v>184</v>
      </c>
      <c r="F31" s="39" t="s">
        <v>207</v>
      </c>
      <c r="G31" s="38">
        <v>2221</v>
      </c>
      <c r="H31" s="39" t="s">
        <v>60</v>
      </c>
      <c r="I31" s="39" t="s">
        <v>210</v>
      </c>
      <c r="J31" s="38" t="s">
        <v>62</v>
      </c>
      <c r="K31" s="38" t="s">
        <v>63</v>
      </c>
      <c r="L31" s="38" t="s">
        <v>64</v>
      </c>
      <c r="M31" s="38">
        <v>1</v>
      </c>
      <c r="N31" s="38">
        <v>1</v>
      </c>
      <c r="O31" s="39" t="s">
        <v>211</v>
      </c>
      <c r="P31" s="39" t="s">
        <v>212</v>
      </c>
      <c r="Q31" s="39" t="s">
        <v>213</v>
      </c>
      <c r="R31" s="38"/>
      <c r="S31" s="38"/>
      <c r="T31" s="38">
        <v>2015</v>
      </c>
      <c r="U31" s="39" t="s">
        <v>108</v>
      </c>
      <c r="V31" s="39" t="s">
        <v>81</v>
      </c>
      <c r="W31" s="39" t="s">
        <v>69</v>
      </c>
      <c r="X31" s="38">
        <v>1000</v>
      </c>
      <c r="Y31" s="38">
        <v>2</v>
      </c>
      <c r="Z31" s="39" t="s">
        <v>70</v>
      </c>
      <c r="AA31" s="39" t="s">
        <v>69</v>
      </c>
      <c r="AB31" s="85">
        <v>0</v>
      </c>
    </row>
    <row r="32" spans="1:28" x14ac:dyDescent="0.35">
      <c r="A32" s="38">
        <v>900128362</v>
      </c>
      <c r="B32" s="38">
        <v>40</v>
      </c>
      <c r="C32" s="38" t="s">
        <v>56</v>
      </c>
      <c r="D32" s="39" t="s">
        <v>183</v>
      </c>
      <c r="E32" s="38" t="s">
        <v>184</v>
      </c>
      <c r="F32" s="39" t="s">
        <v>214</v>
      </c>
      <c r="G32" s="38">
        <v>2722</v>
      </c>
      <c r="H32" s="39" t="s">
        <v>60</v>
      </c>
      <c r="I32" s="39" t="s">
        <v>215</v>
      </c>
      <c r="J32" s="38" t="s">
        <v>62</v>
      </c>
      <c r="K32" s="38" t="s">
        <v>63</v>
      </c>
      <c r="L32" s="38" t="s">
        <v>64</v>
      </c>
      <c r="M32" s="38">
        <v>1</v>
      </c>
      <c r="N32" s="38">
        <v>1</v>
      </c>
      <c r="O32" s="39" t="s">
        <v>136</v>
      </c>
      <c r="P32" s="38"/>
      <c r="Q32" s="38"/>
      <c r="R32" s="38"/>
      <c r="S32" s="38"/>
      <c r="T32" s="38"/>
      <c r="U32" s="39" t="s">
        <v>216</v>
      </c>
      <c r="V32" s="39" t="s">
        <v>81</v>
      </c>
      <c r="W32" s="39" t="s">
        <v>69</v>
      </c>
      <c r="X32" s="38">
        <v>400</v>
      </c>
      <c r="Y32" s="38">
        <v>2</v>
      </c>
      <c r="Z32" s="39" t="s">
        <v>70</v>
      </c>
      <c r="AA32" s="39" t="s">
        <v>69</v>
      </c>
      <c r="AB32" s="85">
        <v>0</v>
      </c>
    </row>
    <row r="33" spans="1:28" x14ac:dyDescent="0.35">
      <c r="A33" s="38">
        <v>900070508</v>
      </c>
      <c r="B33" s="38">
        <v>40</v>
      </c>
      <c r="C33" s="38" t="s">
        <v>56</v>
      </c>
      <c r="D33" s="39" t="s">
        <v>217</v>
      </c>
      <c r="E33" s="38" t="s">
        <v>218</v>
      </c>
      <c r="F33" s="39" t="s">
        <v>219</v>
      </c>
      <c r="G33" s="38">
        <v>2974</v>
      </c>
      <c r="H33" s="39" t="s">
        <v>60</v>
      </c>
      <c r="I33" s="39" t="s">
        <v>161</v>
      </c>
      <c r="J33" s="38" t="s">
        <v>62</v>
      </c>
      <c r="K33" s="38" t="s">
        <v>63</v>
      </c>
      <c r="L33" s="38" t="s">
        <v>64</v>
      </c>
      <c r="M33" s="38">
        <v>1</v>
      </c>
      <c r="N33" s="38">
        <v>1</v>
      </c>
      <c r="O33" s="39" t="s">
        <v>220</v>
      </c>
      <c r="P33" s="39" t="s">
        <v>221</v>
      </c>
      <c r="Q33" s="39" t="s">
        <v>222</v>
      </c>
      <c r="R33" s="38"/>
      <c r="S33" s="38"/>
      <c r="T33" s="38">
        <v>2003</v>
      </c>
      <c r="U33" s="39" t="s">
        <v>223</v>
      </c>
      <c r="V33" s="39" t="s">
        <v>68</v>
      </c>
      <c r="W33" s="39" t="s">
        <v>69</v>
      </c>
      <c r="X33" s="38">
        <v>1000</v>
      </c>
      <c r="Y33" s="38">
        <v>2</v>
      </c>
      <c r="Z33" s="39" t="s">
        <v>70</v>
      </c>
      <c r="AA33" s="39" t="s">
        <v>69</v>
      </c>
      <c r="AB33" s="85">
        <v>0</v>
      </c>
    </row>
    <row r="34" spans="1:28" x14ac:dyDescent="0.35">
      <c r="A34" s="38">
        <v>900070488</v>
      </c>
      <c r="B34" s="38">
        <v>40</v>
      </c>
      <c r="C34" s="38" t="s">
        <v>56</v>
      </c>
      <c r="D34" s="39" t="s">
        <v>224</v>
      </c>
      <c r="E34" s="38" t="s">
        <v>225</v>
      </c>
      <c r="F34" s="39" t="s">
        <v>226</v>
      </c>
      <c r="G34" s="38">
        <v>2994</v>
      </c>
      <c r="H34" s="39" t="s">
        <v>60</v>
      </c>
      <c r="I34" s="39" t="s">
        <v>227</v>
      </c>
      <c r="J34" s="38" t="s">
        <v>62</v>
      </c>
      <c r="K34" s="38" t="s">
        <v>63</v>
      </c>
      <c r="L34" s="38" t="s">
        <v>64</v>
      </c>
      <c r="M34" s="38">
        <v>1</v>
      </c>
      <c r="N34" s="38">
        <v>1</v>
      </c>
      <c r="O34" s="39" t="s">
        <v>136</v>
      </c>
      <c r="P34" s="39" t="s">
        <v>78</v>
      </c>
      <c r="Q34" s="39" t="s">
        <v>228</v>
      </c>
      <c r="R34" s="39" t="s">
        <v>229</v>
      </c>
      <c r="S34" s="38"/>
      <c r="T34" s="38">
        <v>2006</v>
      </c>
      <c r="U34" s="39" t="s">
        <v>108</v>
      </c>
      <c r="V34" s="39" t="s">
        <v>81</v>
      </c>
      <c r="W34" s="39" t="s">
        <v>69</v>
      </c>
      <c r="X34" s="38">
        <v>630</v>
      </c>
      <c r="Y34" s="38">
        <v>3</v>
      </c>
      <c r="Z34" s="39" t="s">
        <v>70</v>
      </c>
      <c r="AA34" s="39" t="s">
        <v>69</v>
      </c>
      <c r="AB34" s="85">
        <v>0</v>
      </c>
    </row>
    <row r="35" spans="1:28" x14ac:dyDescent="0.35">
      <c r="A35" s="38">
        <v>900070489</v>
      </c>
      <c r="B35" s="38">
        <v>40</v>
      </c>
      <c r="C35" s="38" t="s">
        <v>56</v>
      </c>
      <c r="D35" s="39" t="s">
        <v>224</v>
      </c>
      <c r="E35" s="38" t="s">
        <v>225</v>
      </c>
      <c r="F35" s="39" t="s">
        <v>230</v>
      </c>
      <c r="G35" s="38">
        <v>2994</v>
      </c>
      <c r="H35" s="39" t="s">
        <v>60</v>
      </c>
      <c r="I35" s="39" t="s">
        <v>200</v>
      </c>
      <c r="J35" s="38" t="s">
        <v>62</v>
      </c>
      <c r="K35" s="38" t="s">
        <v>63</v>
      </c>
      <c r="L35" s="38" t="s">
        <v>64</v>
      </c>
      <c r="M35" s="38">
        <v>1</v>
      </c>
      <c r="N35" s="38">
        <v>1</v>
      </c>
      <c r="O35" s="39" t="s">
        <v>77</v>
      </c>
      <c r="P35" s="39" t="s">
        <v>106</v>
      </c>
      <c r="Q35" s="39" t="s">
        <v>231</v>
      </c>
      <c r="R35" s="38"/>
      <c r="S35" s="38"/>
      <c r="T35" s="38">
        <v>2006</v>
      </c>
      <c r="U35" s="39" t="s">
        <v>108</v>
      </c>
      <c r="V35" s="39" t="s">
        <v>81</v>
      </c>
      <c r="W35" s="39" t="s">
        <v>69</v>
      </c>
      <c r="X35" s="38">
        <v>630</v>
      </c>
      <c r="Y35" s="38">
        <v>3</v>
      </c>
      <c r="Z35" s="39" t="s">
        <v>70</v>
      </c>
      <c r="AA35" s="39" t="s">
        <v>69</v>
      </c>
      <c r="AB35" s="85">
        <v>0</v>
      </c>
    </row>
    <row r="36" spans="1:28" x14ac:dyDescent="0.35">
      <c r="A36" s="38">
        <v>900070490</v>
      </c>
      <c r="B36" s="38">
        <v>40</v>
      </c>
      <c r="C36" s="38" t="s">
        <v>56</v>
      </c>
      <c r="D36" s="39" t="s">
        <v>224</v>
      </c>
      <c r="E36" s="38" t="s">
        <v>225</v>
      </c>
      <c r="F36" s="39" t="s">
        <v>232</v>
      </c>
      <c r="G36" s="38">
        <v>3122</v>
      </c>
      <c r="H36" s="39" t="s">
        <v>60</v>
      </c>
      <c r="I36" s="39" t="s">
        <v>233</v>
      </c>
      <c r="J36" s="38" t="s">
        <v>62</v>
      </c>
      <c r="K36" s="38" t="s">
        <v>63</v>
      </c>
      <c r="L36" s="38" t="s">
        <v>64</v>
      </c>
      <c r="M36" s="38">
        <v>1</v>
      </c>
      <c r="N36" s="38">
        <v>1</v>
      </c>
      <c r="O36" s="39" t="s">
        <v>136</v>
      </c>
      <c r="P36" s="39" t="s">
        <v>106</v>
      </c>
      <c r="Q36" s="38"/>
      <c r="R36" s="39" t="s">
        <v>234</v>
      </c>
      <c r="S36" s="38"/>
      <c r="T36" s="38">
        <v>2005</v>
      </c>
      <c r="U36" s="39" t="s">
        <v>108</v>
      </c>
      <c r="V36" s="39" t="s">
        <v>81</v>
      </c>
      <c r="W36" s="39" t="s">
        <v>69</v>
      </c>
      <c r="X36" s="38">
        <v>630</v>
      </c>
      <c r="Y36" s="38">
        <v>3</v>
      </c>
      <c r="Z36" s="39" t="s">
        <v>70</v>
      </c>
      <c r="AA36" s="39" t="s">
        <v>69</v>
      </c>
      <c r="AB36" s="85">
        <v>0</v>
      </c>
    </row>
    <row r="37" spans="1:28" x14ac:dyDescent="0.35">
      <c r="A37" s="38">
        <v>900070491</v>
      </c>
      <c r="B37" s="38">
        <v>40</v>
      </c>
      <c r="C37" s="38" t="s">
        <v>56</v>
      </c>
      <c r="D37" s="39" t="s">
        <v>224</v>
      </c>
      <c r="E37" s="38" t="s">
        <v>225</v>
      </c>
      <c r="F37" s="39" t="s">
        <v>235</v>
      </c>
      <c r="G37" s="38">
        <v>3122</v>
      </c>
      <c r="H37" s="39" t="s">
        <v>60</v>
      </c>
      <c r="I37" s="39" t="s">
        <v>233</v>
      </c>
      <c r="J37" s="38" t="s">
        <v>62</v>
      </c>
      <c r="K37" s="38" t="s">
        <v>63</v>
      </c>
      <c r="L37" s="38" t="s">
        <v>64</v>
      </c>
      <c r="M37" s="38">
        <v>1</v>
      </c>
      <c r="N37" s="38">
        <v>1</v>
      </c>
      <c r="O37" s="39" t="s">
        <v>136</v>
      </c>
      <c r="P37" s="39" t="s">
        <v>236</v>
      </c>
      <c r="Q37" s="38"/>
      <c r="R37" s="39" t="s">
        <v>237</v>
      </c>
      <c r="S37" s="38"/>
      <c r="T37" s="38">
        <v>2005</v>
      </c>
      <c r="U37" s="39" t="s">
        <v>108</v>
      </c>
      <c r="V37" s="39" t="s">
        <v>81</v>
      </c>
      <c r="W37" s="39" t="s">
        <v>69</v>
      </c>
      <c r="X37" s="38">
        <v>630</v>
      </c>
      <c r="Y37" s="38">
        <v>3</v>
      </c>
      <c r="Z37" s="39" t="s">
        <v>70</v>
      </c>
      <c r="AA37" s="39" t="s">
        <v>69</v>
      </c>
      <c r="AB37" s="85">
        <v>0</v>
      </c>
    </row>
    <row r="38" spans="1:28" x14ac:dyDescent="0.35">
      <c r="A38" s="38">
        <v>900070492</v>
      </c>
      <c r="B38" s="38">
        <v>40</v>
      </c>
      <c r="C38" s="38" t="s">
        <v>56</v>
      </c>
      <c r="D38" s="39" t="s">
        <v>224</v>
      </c>
      <c r="E38" s="38" t="s">
        <v>225</v>
      </c>
      <c r="F38" s="39" t="s">
        <v>238</v>
      </c>
      <c r="G38" s="38">
        <v>3017</v>
      </c>
      <c r="H38" s="39" t="s">
        <v>60</v>
      </c>
      <c r="I38" s="39" t="s">
        <v>239</v>
      </c>
      <c r="J38" s="38" t="s">
        <v>62</v>
      </c>
      <c r="K38" s="38" t="s">
        <v>63</v>
      </c>
      <c r="L38" s="38" t="s">
        <v>64</v>
      </c>
      <c r="M38" s="38">
        <v>1</v>
      </c>
      <c r="N38" s="38">
        <v>1</v>
      </c>
      <c r="O38" s="39" t="s">
        <v>136</v>
      </c>
      <c r="P38" s="39" t="s">
        <v>240</v>
      </c>
      <c r="Q38" s="39" t="s">
        <v>241</v>
      </c>
      <c r="R38" s="39" t="s">
        <v>242</v>
      </c>
      <c r="S38" s="38"/>
      <c r="T38" s="38">
        <v>2006</v>
      </c>
      <c r="U38" s="39" t="s">
        <v>108</v>
      </c>
      <c r="V38" s="39" t="s">
        <v>81</v>
      </c>
      <c r="W38" s="39" t="s">
        <v>69</v>
      </c>
      <c r="X38" s="38">
        <v>630</v>
      </c>
      <c r="Y38" s="38">
        <v>3</v>
      </c>
      <c r="Z38" s="39" t="s">
        <v>70</v>
      </c>
      <c r="AA38" s="39" t="s">
        <v>69</v>
      </c>
      <c r="AB38" s="85">
        <v>0</v>
      </c>
    </row>
    <row r="39" spans="1:28" x14ac:dyDescent="0.35">
      <c r="A39" s="38">
        <v>900070493</v>
      </c>
      <c r="B39" s="38">
        <v>40</v>
      </c>
      <c r="C39" s="38" t="s">
        <v>56</v>
      </c>
      <c r="D39" s="39" t="s">
        <v>224</v>
      </c>
      <c r="E39" s="38" t="s">
        <v>225</v>
      </c>
      <c r="F39" s="39" t="s">
        <v>243</v>
      </c>
      <c r="G39" s="38">
        <v>3294</v>
      </c>
      <c r="H39" s="39" t="s">
        <v>60</v>
      </c>
      <c r="I39" s="39" t="s">
        <v>244</v>
      </c>
      <c r="J39" s="38" t="s">
        <v>62</v>
      </c>
      <c r="K39" s="38" t="s">
        <v>63</v>
      </c>
      <c r="L39" s="38" t="s">
        <v>64</v>
      </c>
      <c r="M39" s="38">
        <v>1</v>
      </c>
      <c r="N39" s="38">
        <v>1</v>
      </c>
      <c r="O39" s="39" t="s">
        <v>136</v>
      </c>
      <c r="P39" s="39" t="s">
        <v>240</v>
      </c>
      <c r="Q39" s="39" t="s">
        <v>245</v>
      </c>
      <c r="R39" s="39" t="s">
        <v>246</v>
      </c>
      <c r="S39" s="38"/>
      <c r="T39" s="38">
        <v>2006</v>
      </c>
      <c r="U39" s="39" t="s">
        <v>108</v>
      </c>
      <c r="V39" s="39" t="s">
        <v>81</v>
      </c>
      <c r="W39" s="39" t="s">
        <v>69</v>
      </c>
      <c r="X39" s="38">
        <v>630</v>
      </c>
      <c r="Y39" s="38">
        <v>3</v>
      </c>
      <c r="Z39" s="39" t="s">
        <v>70</v>
      </c>
      <c r="AA39" s="39" t="s">
        <v>69</v>
      </c>
      <c r="AB39" s="85">
        <v>0</v>
      </c>
    </row>
    <row r="40" spans="1:28" x14ac:dyDescent="0.35">
      <c r="A40" s="38">
        <v>900070494</v>
      </c>
      <c r="B40" s="38">
        <v>40</v>
      </c>
      <c r="C40" s="38" t="s">
        <v>56</v>
      </c>
      <c r="D40" s="39" t="s">
        <v>224</v>
      </c>
      <c r="E40" s="38" t="s">
        <v>225</v>
      </c>
      <c r="F40" s="39" t="s">
        <v>247</v>
      </c>
      <c r="G40" s="38">
        <v>2022</v>
      </c>
      <c r="H40" s="39" t="s">
        <v>60</v>
      </c>
      <c r="I40" s="39" t="s">
        <v>239</v>
      </c>
      <c r="J40" s="38" t="s">
        <v>62</v>
      </c>
      <c r="K40" s="38" t="s">
        <v>63</v>
      </c>
      <c r="L40" s="38" t="s">
        <v>64</v>
      </c>
      <c r="M40" s="38">
        <v>1</v>
      </c>
      <c r="N40" s="38">
        <v>1</v>
      </c>
      <c r="O40" s="39" t="s">
        <v>136</v>
      </c>
      <c r="P40" s="39" t="s">
        <v>106</v>
      </c>
      <c r="Q40" s="39" t="s">
        <v>248</v>
      </c>
      <c r="R40" s="38"/>
      <c r="S40" s="38"/>
      <c r="T40" s="38">
        <v>2006</v>
      </c>
      <c r="U40" s="39" t="s">
        <v>108</v>
      </c>
      <c r="V40" s="39" t="s">
        <v>81</v>
      </c>
      <c r="W40" s="39" t="s">
        <v>69</v>
      </c>
      <c r="X40" s="38">
        <v>630</v>
      </c>
      <c r="Y40" s="38">
        <v>2</v>
      </c>
      <c r="Z40" s="39" t="s">
        <v>70</v>
      </c>
      <c r="AA40" s="39" t="s">
        <v>69</v>
      </c>
      <c r="AB40" s="85">
        <v>0</v>
      </c>
    </row>
    <row r="41" spans="1:28" x14ac:dyDescent="0.35">
      <c r="A41" s="38">
        <v>900094102</v>
      </c>
      <c r="B41" s="38">
        <v>40</v>
      </c>
      <c r="C41" s="38" t="s">
        <v>56</v>
      </c>
      <c r="D41" s="39" t="s">
        <v>224</v>
      </c>
      <c r="E41" s="38" t="s">
        <v>225</v>
      </c>
      <c r="F41" s="39" t="s">
        <v>249</v>
      </c>
      <c r="G41" s="38">
        <v>4290</v>
      </c>
      <c r="H41" s="39" t="s">
        <v>60</v>
      </c>
      <c r="I41" s="39" t="s">
        <v>95</v>
      </c>
      <c r="J41" s="38" t="s">
        <v>62</v>
      </c>
      <c r="K41" s="38" t="s">
        <v>63</v>
      </c>
      <c r="L41" s="38" t="s">
        <v>64</v>
      </c>
      <c r="M41" s="38">
        <v>1</v>
      </c>
      <c r="N41" s="38">
        <v>1</v>
      </c>
      <c r="O41" s="39" t="s">
        <v>136</v>
      </c>
      <c r="P41" s="39" t="s">
        <v>250</v>
      </c>
      <c r="Q41" s="39" t="s">
        <v>251</v>
      </c>
      <c r="R41" s="38"/>
      <c r="S41" s="38"/>
      <c r="T41" s="38">
        <v>2009</v>
      </c>
      <c r="U41" s="38"/>
      <c r="V41" s="39" t="s">
        <v>81</v>
      </c>
      <c r="W41" s="39" t="s">
        <v>69</v>
      </c>
      <c r="X41" s="38">
        <v>630</v>
      </c>
      <c r="Y41" s="38">
        <v>3</v>
      </c>
      <c r="Z41" s="39" t="s">
        <v>70</v>
      </c>
      <c r="AA41" s="39" t="s">
        <v>69</v>
      </c>
      <c r="AB41" s="85">
        <v>0</v>
      </c>
    </row>
    <row r="42" spans="1:28" x14ac:dyDescent="0.35">
      <c r="A42" s="38">
        <v>900112582</v>
      </c>
      <c r="B42" s="38">
        <v>40</v>
      </c>
      <c r="C42" s="38" t="s">
        <v>56</v>
      </c>
      <c r="D42" s="39" t="s">
        <v>224</v>
      </c>
      <c r="E42" s="38" t="s">
        <v>225</v>
      </c>
      <c r="F42" s="39" t="s">
        <v>252</v>
      </c>
      <c r="G42" s="38">
        <v>4848</v>
      </c>
      <c r="H42" s="39" t="s">
        <v>60</v>
      </c>
      <c r="I42" s="39" t="s">
        <v>253</v>
      </c>
      <c r="J42" s="38" t="s">
        <v>62</v>
      </c>
      <c r="K42" s="38" t="s">
        <v>63</v>
      </c>
      <c r="L42" s="38" t="s">
        <v>64</v>
      </c>
      <c r="M42" s="38">
        <v>1</v>
      </c>
      <c r="N42" s="38">
        <v>1</v>
      </c>
      <c r="O42" s="38"/>
      <c r="P42" s="38"/>
      <c r="Q42" s="38"/>
      <c r="R42" s="38"/>
      <c r="S42" s="38"/>
      <c r="T42" s="38">
        <v>2011</v>
      </c>
      <c r="U42" s="38"/>
      <c r="V42" s="39" t="s">
        <v>81</v>
      </c>
      <c r="W42" s="39" t="s">
        <v>69</v>
      </c>
      <c r="X42" s="38"/>
      <c r="Y42" s="38">
        <v>2</v>
      </c>
      <c r="Z42" s="39" t="s">
        <v>70</v>
      </c>
      <c r="AA42" s="39" t="s">
        <v>69</v>
      </c>
      <c r="AB42" s="85">
        <v>0</v>
      </c>
    </row>
    <row r="43" spans="1:28" x14ac:dyDescent="0.35">
      <c r="A43" s="38">
        <v>900133884</v>
      </c>
      <c r="B43" s="38">
        <v>40</v>
      </c>
      <c r="C43" s="38" t="s">
        <v>56</v>
      </c>
      <c r="D43" s="39" t="s">
        <v>224</v>
      </c>
      <c r="E43" s="38" t="s">
        <v>225</v>
      </c>
      <c r="F43" s="39" t="s">
        <v>254</v>
      </c>
      <c r="G43" s="38">
        <v>2298</v>
      </c>
      <c r="H43" s="39" t="s">
        <v>60</v>
      </c>
      <c r="I43" s="39" t="s">
        <v>255</v>
      </c>
      <c r="J43" s="38" t="s">
        <v>62</v>
      </c>
      <c r="K43" s="38" t="s">
        <v>63</v>
      </c>
      <c r="L43" s="38" t="s">
        <v>64</v>
      </c>
      <c r="M43" s="38">
        <v>1</v>
      </c>
      <c r="N43" s="38">
        <v>1</v>
      </c>
      <c r="O43" s="39" t="s">
        <v>77</v>
      </c>
      <c r="P43" s="39" t="s">
        <v>256</v>
      </c>
      <c r="Q43" s="38"/>
      <c r="R43" s="39" t="s">
        <v>257</v>
      </c>
      <c r="S43" s="39" t="s">
        <v>258</v>
      </c>
      <c r="T43" s="38">
        <v>2019</v>
      </c>
      <c r="U43" s="38"/>
      <c r="V43" s="39" t="s">
        <v>81</v>
      </c>
      <c r="W43" s="39" t="s">
        <v>69</v>
      </c>
      <c r="X43" s="38">
        <v>630</v>
      </c>
      <c r="Y43" s="38">
        <v>2</v>
      </c>
      <c r="Z43" s="39" t="s">
        <v>70</v>
      </c>
      <c r="AA43" s="39" t="s">
        <v>69</v>
      </c>
      <c r="AB43" s="85">
        <v>0</v>
      </c>
    </row>
    <row r="44" spans="1:28" x14ac:dyDescent="0.35">
      <c r="A44" s="38">
        <v>900097399</v>
      </c>
      <c r="B44" s="38">
        <v>40</v>
      </c>
      <c r="C44" s="38" t="s">
        <v>56</v>
      </c>
      <c r="D44" s="39" t="s">
        <v>259</v>
      </c>
      <c r="E44" s="38" t="s">
        <v>260</v>
      </c>
      <c r="F44" s="39" t="s">
        <v>261</v>
      </c>
      <c r="G44" s="38">
        <v>2489</v>
      </c>
      <c r="H44" s="39" t="s">
        <v>60</v>
      </c>
      <c r="I44" s="39" t="s">
        <v>262</v>
      </c>
      <c r="J44" s="38" t="s">
        <v>62</v>
      </c>
      <c r="K44" s="38" t="s">
        <v>63</v>
      </c>
      <c r="L44" s="38" t="s">
        <v>64</v>
      </c>
      <c r="M44" s="38">
        <v>1</v>
      </c>
      <c r="N44" s="38">
        <v>1</v>
      </c>
      <c r="O44" s="39" t="s">
        <v>136</v>
      </c>
      <c r="P44" s="39" t="s">
        <v>240</v>
      </c>
      <c r="Q44" s="39" t="s">
        <v>263</v>
      </c>
      <c r="R44" s="38"/>
      <c r="S44" s="38"/>
      <c r="T44" s="38">
        <v>2009</v>
      </c>
      <c r="U44" s="38"/>
      <c r="V44" s="39" t="s">
        <v>81</v>
      </c>
      <c r="W44" s="39" t="s">
        <v>69</v>
      </c>
      <c r="X44" s="38">
        <v>630</v>
      </c>
      <c r="Y44" s="38">
        <v>3</v>
      </c>
      <c r="Z44" s="39" t="s">
        <v>70</v>
      </c>
      <c r="AA44" s="39" t="s">
        <v>69</v>
      </c>
      <c r="AB44" s="85">
        <v>0</v>
      </c>
    </row>
    <row r="45" spans="1:28" x14ac:dyDescent="0.35">
      <c r="A45" s="38">
        <v>900103048</v>
      </c>
      <c r="B45" s="38">
        <v>40</v>
      </c>
      <c r="C45" s="38" t="s">
        <v>56</v>
      </c>
      <c r="D45" s="39" t="s">
        <v>259</v>
      </c>
      <c r="E45" s="38" t="s">
        <v>260</v>
      </c>
      <c r="F45" s="39" t="s">
        <v>264</v>
      </c>
      <c r="G45" s="38">
        <v>2489</v>
      </c>
      <c r="H45" s="39" t="s">
        <v>60</v>
      </c>
      <c r="I45" s="39" t="s">
        <v>262</v>
      </c>
      <c r="J45" s="38" t="s">
        <v>62</v>
      </c>
      <c r="K45" s="38" t="s">
        <v>63</v>
      </c>
      <c r="L45" s="38" t="s">
        <v>64</v>
      </c>
      <c r="M45" s="38">
        <v>1</v>
      </c>
      <c r="N45" s="38">
        <v>1</v>
      </c>
      <c r="O45" s="39" t="s">
        <v>77</v>
      </c>
      <c r="P45" s="39" t="s">
        <v>240</v>
      </c>
      <c r="Q45" s="39" t="s">
        <v>265</v>
      </c>
      <c r="R45" s="38"/>
      <c r="S45" s="38"/>
      <c r="T45" s="38">
        <v>2009</v>
      </c>
      <c r="U45" s="39" t="s">
        <v>266</v>
      </c>
      <c r="V45" s="39" t="s">
        <v>81</v>
      </c>
      <c r="W45" s="39" t="s">
        <v>69</v>
      </c>
      <c r="X45" s="38">
        <v>630</v>
      </c>
      <c r="Y45" s="38">
        <v>3</v>
      </c>
      <c r="Z45" s="39" t="s">
        <v>70</v>
      </c>
      <c r="AA45" s="39" t="s">
        <v>69</v>
      </c>
      <c r="AB45" s="85">
        <v>0</v>
      </c>
    </row>
    <row r="46" spans="1:28" x14ac:dyDescent="0.35">
      <c r="A46" s="38">
        <v>900108091</v>
      </c>
      <c r="B46" s="38">
        <v>40</v>
      </c>
      <c r="C46" s="38" t="s">
        <v>56</v>
      </c>
      <c r="D46" s="39" t="s">
        <v>259</v>
      </c>
      <c r="E46" s="38" t="s">
        <v>260</v>
      </c>
      <c r="F46" s="39" t="s">
        <v>267</v>
      </c>
      <c r="G46" s="38">
        <v>3363</v>
      </c>
      <c r="H46" s="39" t="s">
        <v>60</v>
      </c>
      <c r="I46" s="39" t="s">
        <v>59</v>
      </c>
      <c r="J46" s="38" t="s">
        <v>62</v>
      </c>
      <c r="K46" s="38" t="s">
        <v>63</v>
      </c>
      <c r="L46" s="38" t="s">
        <v>64</v>
      </c>
      <c r="M46" s="38">
        <v>1</v>
      </c>
      <c r="N46" s="38">
        <v>1</v>
      </c>
      <c r="O46" s="39" t="s">
        <v>268</v>
      </c>
      <c r="P46" s="39" t="s">
        <v>269</v>
      </c>
      <c r="Q46" s="39" t="s">
        <v>270</v>
      </c>
      <c r="R46" s="38"/>
      <c r="S46" s="38"/>
      <c r="T46" s="38">
        <v>2000</v>
      </c>
      <c r="U46" s="39" t="s">
        <v>271</v>
      </c>
      <c r="V46" s="39" t="s">
        <v>81</v>
      </c>
      <c r="W46" s="39" t="s">
        <v>69</v>
      </c>
      <c r="X46" s="38">
        <v>250</v>
      </c>
      <c r="Y46" s="38">
        <v>2</v>
      </c>
      <c r="Z46" s="39" t="s">
        <v>70</v>
      </c>
      <c r="AA46" s="39" t="s">
        <v>69</v>
      </c>
      <c r="AB46" s="85">
        <v>0</v>
      </c>
    </row>
    <row r="47" spans="1:28" x14ac:dyDescent="0.35">
      <c r="A47" s="38">
        <v>900106272</v>
      </c>
      <c r="B47" s="38">
        <v>40</v>
      </c>
      <c r="C47" s="38" t="s">
        <v>56</v>
      </c>
      <c r="D47" s="39" t="s">
        <v>272</v>
      </c>
      <c r="E47" s="38" t="s">
        <v>273</v>
      </c>
      <c r="F47" s="39" t="s">
        <v>274</v>
      </c>
      <c r="G47" s="38">
        <v>2963</v>
      </c>
      <c r="H47" s="39" t="s">
        <v>60</v>
      </c>
      <c r="I47" s="39" t="s">
        <v>262</v>
      </c>
      <c r="J47" s="38" t="s">
        <v>62</v>
      </c>
      <c r="K47" s="38" t="s">
        <v>63</v>
      </c>
      <c r="L47" s="38" t="s">
        <v>64</v>
      </c>
      <c r="M47" s="38">
        <v>1</v>
      </c>
      <c r="N47" s="38">
        <v>1</v>
      </c>
      <c r="O47" s="39" t="s">
        <v>136</v>
      </c>
      <c r="P47" s="38"/>
      <c r="Q47" s="38"/>
      <c r="R47" s="38"/>
      <c r="S47" s="38"/>
      <c r="T47" s="38"/>
      <c r="U47" s="38"/>
      <c r="V47" s="39" t="s">
        <v>81</v>
      </c>
      <c r="W47" s="39" t="s">
        <v>69</v>
      </c>
      <c r="X47" s="38"/>
      <c r="Y47" s="38">
        <v>2</v>
      </c>
      <c r="Z47" s="39" t="s">
        <v>70</v>
      </c>
      <c r="AA47" s="39" t="s">
        <v>69</v>
      </c>
      <c r="AB47" s="85">
        <v>0</v>
      </c>
    </row>
    <row r="48" spans="1:28" x14ac:dyDescent="0.35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40" t="s">
        <v>275</v>
      </c>
      <c r="AB48" s="43">
        <f>SUM(AB2:AB47)</f>
        <v>0</v>
      </c>
    </row>
    <row r="49" spans="1:27" x14ac:dyDescent="0.35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</row>
  </sheetData>
  <sheetProtection algorithmName="SHA-512" hashValue="0ExPd1POd+WKV+e8qfsTkLcCGnTKr7OP1YlFdikRT8Faz8UZPz5WhpUBgjZDiSfoEyaiUndB0bAPltCNaYVC1A==" saltValue="yYs2c4ABnUuqsFDj5pZiHA==" spinCount="100000" sheet="1" objects="1" scenarios="1"/>
  <autoFilter ref="A1:AB1" xr:uid="{00000000-0009-0000-0000-000002000000}">
    <sortState xmlns:xlrd2="http://schemas.microsoft.com/office/spreadsheetml/2017/richdata2" ref="A2:AB50">
      <sortCondition ref="E1"/>
    </sortState>
  </autoFilter>
  <pageMargins left="0.7" right="0.7" top="0.75" bottom="0.75" header="0.3" footer="0.3"/>
  <pageSetup paperSize="9"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8"/>
  <sheetViews>
    <sheetView workbookViewId="0">
      <selection activeCell="E5" sqref="E5"/>
    </sheetView>
  </sheetViews>
  <sheetFormatPr defaultRowHeight="14.5" x14ac:dyDescent="0.35"/>
  <cols>
    <col min="1" max="1" width="8.7265625" style="3"/>
    <col min="2" max="2" width="55.54296875" style="3" bestFit="1" customWidth="1"/>
    <col min="3" max="3" width="34.54296875" style="3" customWidth="1"/>
    <col min="4" max="16384" width="8.7265625" style="3"/>
  </cols>
  <sheetData>
    <row r="2" spans="1:3" ht="15" thickBot="1" x14ac:dyDescent="0.4">
      <c r="C2" s="33" t="s">
        <v>276</v>
      </c>
    </row>
    <row r="3" spans="1:3" ht="15" thickBot="1" x14ac:dyDescent="0.4">
      <c r="A3" s="4" t="s">
        <v>16</v>
      </c>
      <c r="B3" s="5" t="s">
        <v>17</v>
      </c>
      <c r="C3" s="9" t="s">
        <v>277</v>
      </c>
    </row>
    <row r="4" spans="1:3" x14ac:dyDescent="0.35">
      <c r="A4" s="10"/>
      <c r="B4" s="11"/>
      <c r="C4" s="12"/>
    </row>
    <row r="5" spans="1:3" x14ac:dyDescent="0.35">
      <c r="A5" s="15">
        <v>1</v>
      </c>
      <c r="B5" s="16" t="s">
        <v>12</v>
      </c>
      <c r="C5" s="32">
        <v>0</v>
      </c>
    </row>
    <row r="6" spans="1:3" ht="15" thickBot="1" x14ac:dyDescent="0.4">
      <c r="A6" s="20"/>
      <c r="B6" s="21" t="s">
        <v>278</v>
      </c>
      <c r="C6" s="26">
        <f>+C5</f>
        <v>0</v>
      </c>
    </row>
    <row r="7" spans="1:3" ht="15" thickBot="1" x14ac:dyDescent="0.4">
      <c r="A7" s="27"/>
      <c r="B7" s="44"/>
      <c r="C7" s="44"/>
    </row>
    <row r="8" spans="1:3" ht="52" customHeight="1" thickBot="1" x14ac:dyDescent="0.4">
      <c r="A8" s="48" t="s">
        <v>279</v>
      </c>
      <c r="B8" s="49"/>
      <c r="C8" s="50"/>
    </row>
  </sheetData>
  <sheetProtection algorithmName="SHA-512" hashValue="MMyvqXfIjvUuqiZDG8pTlPb53XkTbxo3mrrfgLb3RiS9gl5iUQ73gjc3R+yJy627icKRhqRvjaE9dKiAM541Zw==" saltValue="sbrdH+kPLB6lBVX2w9lOjw==" spinCount="100000" sheet="1" objects="1" scenarios="1"/>
  <mergeCells count="2">
    <mergeCell ref="B7:C7"/>
    <mergeCell ref="A8:C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AD10B536B4CD418A4416122A965B00" ma:contentTypeVersion="0" ma:contentTypeDescription="Een nieuw document maken." ma:contentTypeScope="" ma:versionID="407eafd9c053aaa44c6572588cef348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F68D114-C960-4CA7-BBE9-AF90017AAC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A00009-24AE-4CE3-83A7-A9DE7FB5C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1E54A33-E49C-4F00-923F-EC9FCAC829BC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1. Kostenberekening per perceel</vt:lpstr>
      <vt:lpstr>2. Prijs Uurtarief</vt:lpstr>
      <vt:lpstr>3. Vergoeding per jaar</vt:lpstr>
      <vt:lpstr>4. Prijs Transitiefase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Stap, Patrick van der</dc:creator>
  <cp:keywords/>
  <dc:description/>
  <cp:lastModifiedBy>Stekelenburg, Ingrid</cp:lastModifiedBy>
  <dcterms:created xsi:type="dcterms:W3CDTF">2020-01-06T08:22:19Z</dcterms:created>
  <dcterms:modified xsi:type="dcterms:W3CDTF">2022-07-04T12:09:20Z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0x01010015AD10B536B4CD418A4416122A965B00</vt:lpwstr>
  </property>
</Properties>
</file>