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G:\TP\ICM\Projectdossiers\Inkoop VB\OT.23\1. Voorbereiding\1.1 Conceptdocumenten\Berekening inschrijvingssommen\"/>
    </mc:Choice>
  </mc:AlternateContent>
  <xr:revisionPtr revIDLastSave="0" documentId="13_ncr:1_{B9B3559A-2A10-464C-B7CD-6341D39E591E}" xr6:coauthVersionLast="47" xr6:coauthVersionMax="47" xr10:uidLastSave="{00000000-0000-0000-0000-000000000000}"/>
  <bookViews>
    <workbookView xWindow="-110" yWindow="-110" windowWidth="19420" windowHeight="10420" xr2:uid="{00000000-000D-0000-FFFF-FFFF00000000}"/>
  </bookViews>
  <sheets>
    <sheet name="1. Kostenberekening per perceel" sheetId="12" r:id="rId1"/>
    <sheet name="2. Prijs Uurtarief" sheetId="14" r:id="rId2"/>
    <sheet name="3a.Vergoeding Rijk p.jr" sheetId="15" r:id="rId3"/>
    <sheet name="3b.Vergoeding Defensie p.jr" sheetId="17" r:id="rId4"/>
    <sheet name="4. Prijs Transitiefase" sheetId="16" r:id="rId5"/>
  </sheets>
  <definedNames>
    <definedName name="A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31" i="17" l="1"/>
  <c r="C11" i="12" s="1"/>
  <c r="E11" i="12" s="1"/>
  <c r="U115" i="15"/>
  <c r="C10" i="12" s="1"/>
  <c r="G5" i="14" l="1"/>
  <c r="C6" i="16" l="1"/>
  <c r="C12" i="12" s="1"/>
  <c r="G6" i="14" l="1"/>
  <c r="C9" i="12" s="1"/>
  <c r="E5" i="14"/>
  <c r="E12" i="12" l="1"/>
  <c r="E10" i="12"/>
  <c r="E9" i="12"/>
  <c r="E14" i="12" l="1"/>
</calcChain>
</file>

<file path=xl/sharedStrings.xml><?xml version="1.0" encoding="utf-8"?>
<sst xmlns="http://schemas.openxmlformats.org/spreadsheetml/2006/main" count="2100" uniqueCount="785">
  <si>
    <t>Verrekenprijs per uur buiten naast genoemde tijden (=verrekenprijs 07:00 - 19:00 + 25%)</t>
  </si>
  <si>
    <t xml:space="preserve">Berekening Inschrijvingssom </t>
  </si>
  <si>
    <t>Onderdelen:</t>
  </si>
  <si>
    <t>Vermenigvuldigingsfactor</t>
  </si>
  <si>
    <t>Berekening inschrijvingssom</t>
  </si>
  <si>
    <t>Tabblad 2</t>
  </si>
  <si>
    <t>Inschrijvingssom t.b.v. Inschrijvingsbiljet:</t>
  </si>
  <si>
    <t>Overeenkomst Instandhouding transporttechnische installaties van het Rijksvastgoedbedrijf.</t>
  </si>
  <si>
    <t>Nr.</t>
  </si>
  <si>
    <t>Verrekenprijs per uur tussen 07:00 en 19:00 op Werkdagen</t>
  </si>
  <si>
    <t>Uurloon</t>
  </si>
  <si>
    <t>Aantal uur fictief</t>
  </si>
  <si>
    <t>Omvang</t>
  </si>
  <si>
    <t>n.v.t.</t>
  </si>
  <si>
    <t xml:space="preserve">S.v.p. alleen de groene velden invullen  </t>
  </si>
  <si>
    <t>Tabblad 4</t>
  </si>
  <si>
    <t>Perceelnummer</t>
  </si>
  <si>
    <t>Transitiefase</t>
  </si>
  <si>
    <t>Totaal Waarde Transitiefase</t>
  </si>
  <si>
    <t>Waarde Transitiefase</t>
  </si>
  <si>
    <t>Element ID</t>
  </si>
  <si>
    <t>Objectreferentie</t>
  </si>
  <si>
    <t>Adres</t>
  </si>
  <si>
    <t>Postcode</t>
  </si>
  <si>
    <t>Plaats</t>
  </si>
  <si>
    <t>BVO</t>
  </si>
  <si>
    <t>Elementcode</t>
  </si>
  <si>
    <t>Discipline</t>
  </si>
  <si>
    <t>Volgnummer</t>
  </si>
  <si>
    <t>Element omschrijving</t>
  </si>
  <si>
    <t>Fabrikaat</t>
  </si>
  <si>
    <t>Type</t>
  </si>
  <si>
    <t>Omvang/capaciteit</t>
  </si>
  <si>
    <t>Dimensie</t>
  </si>
  <si>
    <t>Aantal/Hoeveelheid</t>
  </si>
  <si>
    <t>Bouwjaar</t>
  </si>
  <si>
    <t>Lokatie</t>
  </si>
  <si>
    <t>Perceelcode</t>
  </si>
  <si>
    <t>Toelichting</t>
  </si>
  <si>
    <t>Contract periode</t>
  </si>
  <si>
    <t>Aanneemsom excl. BTW</t>
  </si>
  <si>
    <t>Leeuwarden</t>
  </si>
  <si>
    <t>T</t>
  </si>
  <si>
    <t>-</t>
  </si>
  <si>
    <t>100391G01</t>
  </si>
  <si>
    <t>Tesselschadestraat 55</t>
  </si>
  <si>
    <t>8913HA</t>
  </si>
  <si>
    <t>KONE</t>
  </si>
  <si>
    <t>100402G01</t>
  </si>
  <si>
    <t>Brinkstraat 4</t>
  </si>
  <si>
    <t>9401HZ</t>
  </si>
  <si>
    <t>Assen</t>
  </si>
  <si>
    <t>Zwolle</t>
  </si>
  <si>
    <t>[geen]</t>
  </si>
  <si>
    <t>100367G01</t>
  </si>
  <si>
    <t>van der Nootstraat 12</t>
  </si>
  <si>
    <t>8913HV</t>
  </si>
  <si>
    <t>100535G01</t>
  </si>
  <si>
    <t>Hanzelaan 268 -290</t>
  </si>
  <si>
    <t>8017JJ</t>
  </si>
  <si>
    <t>Onbekend</t>
  </si>
  <si>
    <t>101626G01</t>
  </si>
  <si>
    <t>Zaailand 102</t>
  </si>
  <si>
    <t>8911BN</t>
  </si>
  <si>
    <t>101655G01</t>
  </si>
  <si>
    <t>Hanzelaan 310</t>
  </si>
  <si>
    <t>8017JK</t>
  </si>
  <si>
    <t>Totaal prijs / jaar</t>
  </si>
  <si>
    <t>Deze waarden worden automatisch gegenereerd uit de volgende Tabbladen</t>
  </si>
  <si>
    <t xml:space="preserve">S.v.p. alleen de groene veld invullen  </t>
  </si>
  <si>
    <t>d2a857c6-2596-4f10-93e3-0ec80abd2b97</t>
  </si>
  <si>
    <t>100024G02</t>
  </si>
  <si>
    <t>Groningensingel 21</t>
  </si>
  <si>
    <t>6835EA</t>
  </si>
  <si>
    <t>Arnhem</t>
  </si>
  <si>
    <t>Ah 15-04</t>
  </si>
  <si>
    <t>Gevelonderhoudsvoorziening</t>
  </si>
  <si>
    <t>Lalesse</t>
  </si>
  <si>
    <t>VA Volautomaat</t>
  </si>
  <si>
    <t>Dak</t>
  </si>
  <si>
    <t>OT.23.359</t>
  </si>
  <si>
    <t xml:space="preserve">Fabr. Lalesse, VAD. Bouwjaar: 1988; hefvermogen 200 kg, snelheid 0,18 m/s, hefhoogte 25m, 220 m railsCBI: Aboma, n.b. , Fabrieksnr 87.758, Dak </t>
  </si>
  <si>
    <t>1-6-2023-1-82027</t>
  </si>
  <si>
    <t>e6f34bf6-03e3-4bec-882c-4a4eca53ffa8</t>
  </si>
  <si>
    <t>100028G02</t>
  </si>
  <si>
    <t>Walburgstraat 4</t>
  </si>
  <si>
    <t>6811CD</t>
  </si>
  <si>
    <t>Ah 05-09</t>
  </si>
  <si>
    <t>Mannesmann</t>
  </si>
  <si>
    <t>N1-1000</t>
  </si>
  <si>
    <t>Fabr. Mannesmann, VAD. Bouwjaar: 1997; hefvermogen 200 kg, snelheid 0,17 m/s, hefhoogte 25mCBI: Aboma, Ak28133, Fabrieksnr 8558, Dak 6e etage Totaal gereviseerd 2017</t>
  </si>
  <si>
    <t>fc86b708-369d-49f9-b2ba-59b42ee67bf3</t>
  </si>
  <si>
    <t>100039G03</t>
  </si>
  <si>
    <t>Martinetsingel 2</t>
  </si>
  <si>
    <t>7201DT</t>
  </si>
  <si>
    <t>Zutphen</t>
  </si>
  <si>
    <t>Zp 02-09</t>
  </si>
  <si>
    <t>Ergolift</t>
  </si>
  <si>
    <t>VAD</t>
  </si>
  <si>
    <t>Dak gebouw B en C</t>
  </si>
  <si>
    <t xml:space="preserve">Fabr. Ergolift, VAD. Bouwjaar: 2015; hefvermogen 120kg, snelheid 0,3 m/s, hefhoogte 32mCBI: NivL, 1003-333-18, Fabrieksnr 10680-01, Dak 3e etage </t>
  </si>
  <si>
    <t>b56dbd2f-b2e0-4f2b-914f-ab2b74143617</t>
  </si>
  <si>
    <t>Zp 02-11</t>
  </si>
  <si>
    <t>LAD</t>
  </si>
  <si>
    <t xml:space="preserve">Dak gebouw B en C </t>
  </si>
  <si>
    <t xml:space="preserve">Fabr. Ergolift, LAD. Bouwjaar: 2015; hefvermogen 120kg, hefhoogte 12,5mCBI: NivL, 1003-333-17 Fabrieksnr 10680-04, Dak 4e etage </t>
  </si>
  <si>
    <t>baeee652-fb4a-4046-9571-d2db2ae27afc</t>
  </si>
  <si>
    <t>Zp 02-10</t>
  </si>
  <si>
    <t xml:space="preserve">Ergolift </t>
  </si>
  <si>
    <t>Dak gebouw  B en C</t>
  </si>
  <si>
    <t xml:space="preserve">Fabr. Ergolift, LAD. Bouwjaar: 2015; hefvermogen 120kg, hefhoogte 8mCBI: NivL, 1003-333-16, Fabrieksnr 10680-03, Dak 3e etage </t>
  </si>
  <si>
    <t>a9d2ed93-cf2f-4a6f-80fc-8611042a62f0</t>
  </si>
  <si>
    <t>100060G01</t>
  </si>
  <si>
    <t>Pels Rijckenstraat 1</t>
  </si>
  <si>
    <t>6814DK</t>
  </si>
  <si>
    <t>Ah 14-03</t>
  </si>
  <si>
    <t>Borga Bijstede</t>
  </si>
  <si>
    <t>VA-20</t>
  </si>
  <si>
    <t>Fabr. Borga Bijstede, VAD. Bouwjaar: 2004; hefvermogen 240 kg, snelheid 0,15 m/s, hefhoogte 24mCBI: Aboma, n.b., Fabrieksnr 98407-01, Dak Hoogbouw</t>
  </si>
  <si>
    <t>b17aa206-f02d-4a24-a254-d2e658ae91ed</t>
  </si>
  <si>
    <t>Ah 14-04</t>
  </si>
  <si>
    <t>VA-30</t>
  </si>
  <si>
    <t>Fabr. Borga Bijstede, VAD. Bouwjaar: 2004; hefvermogen 240 kg, snelheid 0,15 m/s, hefhoogte 24mCBI: Aboma, n.b., Fabrieksnr 98407-02, Dak Laagbouw</t>
  </si>
  <si>
    <t>efd7703f-af29-44f3-bed9-738c629965ff</t>
  </si>
  <si>
    <t>100175G02</t>
  </si>
  <si>
    <t>Karel de Grotelaan 4</t>
  </si>
  <si>
    <t>5616CA</t>
  </si>
  <si>
    <t>Eindhoven</t>
  </si>
  <si>
    <t>Ehv 05-05</t>
  </si>
  <si>
    <t>Kranenburg</t>
  </si>
  <si>
    <t>Fabr. Mannesmann. hefvermogen 200 kg, snelheid 0,18 m/s, hefhoogte 35m, raillengte 110 m1, refnr 10112,, Nivl 5616-901-05, gondel, dakwagen, takel hangsteiger. 15 aug 2007 Diverse railsegmenten van de geleiderail vervangen. Gebouw 1 Dak12e verdieping</t>
  </si>
  <si>
    <t>261a74a6-ecbd-439a-b970-20e577bdff67</t>
  </si>
  <si>
    <t>100184G01</t>
  </si>
  <si>
    <t>Leeghwaterlaan 8</t>
  </si>
  <si>
    <t>5223BA</t>
  </si>
  <si>
    <t>s-Hertogenbosch</t>
  </si>
  <si>
    <t>Ht 01-33</t>
  </si>
  <si>
    <t>Koltek</t>
  </si>
  <si>
    <t>WEB</t>
  </si>
  <si>
    <t>Fabr. Koltek, Verrijdbaar werkplatform.. Bouwjaar: 1997; hefvermogen 120kg, CBI: Chex, , Fabrieksnr 13076.14, Kamer C5.24</t>
  </si>
  <si>
    <t>e32b9b78-8470-4116-b94e-27abd5d130c3</t>
  </si>
  <si>
    <t>Ht 01-24</t>
  </si>
  <si>
    <t>Koltec</t>
  </si>
  <si>
    <t>Fabr. Koltek, Verrijdbaar werkplatform.. Bouwjaar: 1997; hefvermogen 120kg, CBI: Chex, , Fabrieksnr 13076.5, Kamer D3.52</t>
  </si>
  <si>
    <t>7e516971-8e15-418c-8822-3a8c7f168ac8</t>
  </si>
  <si>
    <t>Ht 01-32</t>
  </si>
  <si>
    <t>Fabr. Koltek, Verrijdbaar werkplatform.. Bouwjaar: 1997; hefvermogen 120kg, CBI: Chex, , Fabrieksnr 13076.13, Kamer C3.40</t>
  </si>
  <si>
    <t>8612b78f-3727-4d49-ae59-5174666894f0</t>
  </si>
  <si>
    <t>Ht 01-30</t>
  </si>
  <si>
    <t>Fabr. Koltek, Verrijdbaar werkplatform.. Bouwjaar: 1997; hefvermogen 120kg, CBI: Chex, , Fabrieksnr 13076.11, Kamer C5.03</t>
  </si>
  <si>
    <t>26a167a7-9760-4bbf-9519-6aefb58068e5</t>
  </si>
  <si>
    <t>Ht 01-28</t>
  </si>
  <si>
    <t>Werkplatform</t>
  </si>
  <si>
    <t>Fabr. Koltek, Verrijdbaar werkplatform.. Bouwjaar: 1997; hefvermogen 120kg, CBI: Chex, , Fabrieksnr 13076.9, D5 trappenhuis</t>
  </si>
  <si>
    <t>cabc6388-72bf-421e-a069-727994ce355e</t>
  </si>
  <si>
    <t>Ht 01-26</t>
  </si>
  <si>
    <t>Fabr. Koltek, Verrijdbaar werkplatform.. Bouwjaar: 1997; hefvermogen 120kg, CBI: Chex, , Fabrieksnr 13076.7, Kamer D3.27</t>
  </si>
  <si>
    <t>5e566b86-ca58-43c0-9776-9e7484751c72</t>
  </si>
  <si>
    <t>Ht 01-29</t>
  </si>
  <si>
    <t>Fabr. Koltek, Verrijdbaar werkplatform.. Bouwjaar: 1997; hefvermogen 120kg, CBI: Chex, , Fabrieksnr 13076.10, Kamer D5.24</t>
  </si>
  <si>
    <t>d5d5fb55-d8f7-44e3-8290-e1edb17125ae</t>
  </si>
  <si>
    <t>Ht 01-23</t>
  </si>
  <si>
    <t>Fabr. Koltek, Verrijdbaar werkplatform.. Bouwjaar: 1997; hefvermogen 120kg, CBI: Chex, , Fabrieksnr 13076.4, Kamer E5.59</t>
  </si>
  <si>
    <t>ea38316d-05d1-4d61-bdb6-e65086f53e47</t>
  </si>
  <si>
    <t>Ht 01-31</t>
  </si>
  <si>
    <t>Fabr. Koltek, Verrijdbaar werkplatform.. Bouwjaar: 1997; hefvermogen 120kg, CBI: Chex, , Fabrieksnr 13076.12, Kamer C3.53.3</t>
  </si>
  <si>
    <t>86f8a017-79c5-417d-a74a-f46e040fdf1d</t>
  </si>
  <si>
    <t>Ht 01-22</t>
  </si>
  <si>
    <t>Fabr. Koltek, Verrijdbaar werkplatform.. Bouwjaar: 1997; hefvermogen 120kg, CBI: Chex, , Fabrieksnr 13076.3, Kamer E4.64</t>
  </si>
  <si>
    <t>a3ee71fc-bc0e-4c7c-bdc3-3bfc7f0eddd8</t>
  </si>
  <si>
    <t>Lw 09-03</t>
  </si>
  <si>
    <t xml:space="preserve">Fabr. Mannesmann, VAD. Bouwjaar: 1996; hefvermogen 200 kg, snelheid 0,21 m/s, hefhoogte 30mCBI: NivL, 8913-903-03, Fabrieksnr 6.8656-1, Dak 7e etage </t>
  </si>
  <si>
    <t>47381598-7293-43cc-85cf-6d41425d5343</t>
  </si>
  <si>
    <t>Lw 09-04</t>
  </si>
  <si>
    <t>DAK</t>
  </si>
  <si>
    <t xml:space="preserve">Fabr. Mannesmann, VAD. Bouwjaar: 1996; hefvermogen 200 kg, snelheid 0,21 m/s, hefhoogte 30mCBI: NivL, 8913-903-04, Fabrieksnr 6.8656-2, Dak 7e etage </t>
  </si>
  <si>
    <t>a9da36c7-462a-487a-bdbc-26c232363e3a</t>
  </si>
  <si>
    <t>Lw 14-05</t>
  </si>
  <si>
    <t>Manntech</t>
  </si>
  <si>
    <t>atriumlift</t>
  </si>
  <si>
    <t>Fabr. Manntech, WEB. elektrische werkbrug t.b.v. atriumdak met 1-peroons electrische werkbak Bouwjaar: 2012; hefvermogen 250 kg,  hefhoogte 28mCBI: NivL, 1003-238-89, Fabrieksnr 11892-2, Atrium 4e  verdiepingHefvermogen: 240 kg, hefhoogte: 16 mtr, 8 m/mManntech fabr.nr.11892-02; elektrische werkbrug t.b.v. atriumdak met 1-peroons electrische werkbak t.b.v. atrium binnengevels; snelheid 0,2 m/s</t>
  </si>
  <si>
    <t>c10aa119-a296-4a17-bcd3-6b402dd50e35</t>
  </si>
  <si>
    <t>Lw 14-04</t>
  </si>
  <si>
    <t xml:space="preserve">Fabr. Manntech, VAD. Bouwjaar: 2012; hefvermogen 240 kg, snelheid 0,23 m/s, hefhoogte 33mCBI: NivL, 1003-238-90, Fabrieksnr 11892-01, Dak 4e etage </t>
  </si>
  <si>
    <t>238c5d8f-a4a3-4443-8a07-1b22ae3815a7</t>
  </si>
  <si>
    <t>Asn 04-07</t>
  </si>
  <si>
    <t>Westgevel</t>
  </si>
  <si>
    <t>Fabr. Borga Bijstede, LAD;Handverrijdbare gevelladder met opklapbare rustbordessen. Type: GL-7 . Bouwjaar: 1998; hefvermogen 120 kg,  hefhoogte 9,2mCBI: NivL, 9401-069-08, Fabrieksnr 77654-03, Dak 4e verdieping</t>
  </si>
  <si>
    <t>51f9fc34-6a96-4f23-9300-5a957bcd7617</t>
  </si>
  <si>
    <t>Asn 04-08</t>
  </si>
  <si>
    <t>Bordesinstallatie</t>
  </si>
  <si>
    <t>oostgevel</t>
  </si>
  <si>
    <t xml:space="preserve">Fabr. Borga Bijstede, LAD; Handverrijdbare bordesinstallatie met opklapbare rustbordessen en verplaatsbare werkbak. Type BL-10. Verrijdbaaar op vastverankerd buisrailprofiel, railtraject l= 154mtr,  Incl. Soll middenrail.. Bouwjaar: 1998; hefvermogen 100 kg,  hefhoogte 10,6 mCBI: AboNivLma, 9401-069-07, Fabrieksnr 77654-04, Dak 8e etage </t>
  </si>
  <si>
    <t>2d5d5f42-a7b2-4c96-b071-423f6271a0a5</t>
  </si>
  <si>
    <t>100415G01</t>
  </si>
  <si>
    <t>Stationsplein-West 30</t>
  </si>
  <si>
    <t>6811KM</t>
  </si>
  <si>
    <t>Ah 01-04</t>
  </si>
  <si>
    <t>Fabr. Manntech, VAD. Bouwjaar: 2008; hefvermogen 200 kg, snelheid 0,2 m/s, hefhoogte 25mCBI: NivL, 1003-143-10, Fabrieksnr 11729-1, Dak 7e etage speciale giek C-vorm</t>
  </si>
  <si>
    <t>ad7538e2-4492-414a-9eda-c5fcd807603e</t>
  </si>
  <si>
    <t>Ah 01-05</t>
  </si>
  <si>
    <t>Fabr. Manntech, VAD. Bouwjaar: 2008; hefvermogen 200 kg, snelheid 0,2 m/s, hefhoogte 25mCBI: NivL, 1003-143-11, Fabrieksnr 11729-2, Dak 7e etage speciale giek C-vorm</t>
  </si>
  <si>
    <t>0de66816-693b-4776-8fb5-cc72b1237edf</t>
  </si>
  <si>
    <t>Ah 01-06</t>
  </si>
  <si>
    <t xml:space="preserve">Fabr. Manntech, VAD. Bouwjaar: 2008; hefvermogen 200 kg, snelheid 0,2 m/s, hefhoogte 26mCBI: NivL, 1003-143-12, Fabrieksnr 11729-3, Dak 7e etage </t>
  </si>
  <si>
    <t>07372e4c-13fa-41d7-8213-3b35975aea49</t>
  </si>
  <si>
    <t>100435G01</t>
  </si>
  <si>
    <t>Hengelosestraat 75</t>
  </si>
  <si>
    <t>7514AE</t>
  </si>
  <si>
    <t>Enschede</t>
  </si>
  <si>
    <t>Esd 01-04</t>
  </si>
  <si>
    <t>HAD</t>
  </si>
  <si>
    <t>Fabr. Mannesmann, HAD. Dakwagen, elek. verrijdbare dakbalk tbv K3 gondel Bouwjaar: 1996; hefvermogen 100 kg,  hefhoogte 15mCBI: NivL, 7514-028-03, Fabrieksnr 8562-2, Dakwagen, elek. verrijdbare dakbalk tbv K3 gondel, Balkon 4e verdieping100 kg hefvermogen, 25 m hefhoogte, Dakwagen, elek. verrijdbare dakbalk tbv K3 gondel</t>
  </si>
  <si>
    <t>2bffd79b-3cc3-4def-a3ae-3fb26bf1048b</t>
  </si>
  <si>
    <t>Esd 01-06</t>
  </si>
  <si>
    <t>8562-7</t>
  </si>
  <si>
    <t>Fabr. Ergolift, LAD. Bouwjaar: 2007; hefvermogen 100 kg,  hefhoogte 15mCBI: NivL, n.b., Fabrieksnr 10436-06 / 07, 2 stuks alum. ladder+werkbordes Atrium 6e verdieping</t>
  </si>
  <si>
    <t>6e8a5c64-d640-4916-b29b-53dfb53aaf3a</t>
  </si>
  <si>
    <t>Esd 01-03</t>
  </si>
  <si>
    <t>MNL 1/1500</t>
  </si>
  <si>
    <t>Fabr. Manntech, VAD. Bouwjaar: 2002; hefvermogen 240 kg, snelheid 0,2 m/s, hefhoogte 30mCBI: NivL, 7514-028-04, Fabrieksnr 10221, Dak 6e etage</t>
  </si>
  <si>
    <t>57a07533-f95b-48f1-8070-7cf4931b32d5</t>
  </si>
  <si>
    <t>Esd 01-07</t>
  </si>
  <si>
    <t>GON</t>
  </si>
  <si>
    <t>Fabr. Mannesmann, GON. Bouwjaar: 1996; hefvermogen 100 kg, snelheid 0,14 m/s, hefhoogte 40mCBI: NivL, 7514-028-03, Fabrieksnr 8562-4, Binnenplaats begane grond</t>
  </si>
  <si>
    <t>6f4da171-d70b-4613-bb26-b035c121ac59</t>
  </si>
  <si>
    <t>Esd 01-05</t>
  </si>
  <si>
    <t>8562-6</t>
  </si>
  <si>
    <t>100 kg hefvermogen, 25 m hefhoogte, 12 m/mDakwagen, elek. verrijdbare dakbalk tbv K3 gondel</t>
  </si>
  <si>
    <t>96ff1571-135e-4174-8848-0fc61319115e</t>
  </si>
  <si>
    <t>100452G01</t>
  </si>
  <si>
    <t>Zuiderwagenplein 2</t>
  </si>
  <si>
    <t>8224AD</t>
  </si>
  <si>
    <t>Lelystad</t>
  </si>
  <si>
    <t>Lls 07-03</t>
  </si>
  <si>
    <t>Fabr. Lalesse, HAD. Bouwjaar: 1999; hefvermogen 250 kg, snelheid 0,14 m/s, hefhoogte 26mCBI: NivL, 8224-911-10, Fabrieksnr 990640, Gebouw De Koplamp dak 6e verdieping</t>
  </si>
  <si>
    <t>d5a33e09-2a75-4df7-b389-561ba583c3e9</t>
  </si>
  <si>
    <t>Lls 07-11</t>
  </si>
  <si>
    <t>Fabr. Lalesse, VAD. Bouwjaar: 1976; hefvermogen 200 kg, snelheid 0,2 m/s, hefhoogte 30mCBI: Aboma, n.b., Fabrieksnr 76-561B, Dak 7e verdiepingoudbouw smedinghuis (westvleugel)</t>
  </si>
  <si>
    <t>db9211c9-fdb8-493b-9a3b-9ca96e6e8014</t>
  </si>
  <si>
    <t>Lls 07-10</t>
  </si>
  <si>
    <t>Fabr. Lalesse, VAD. Bouwjaar: 1976; hefvermogen 200 kg, snelheid 0,2 m/s, hefhoogte 30mCBI: Aboma, n.b., Fabrieksnr 76-561C, Dak 7e verdiepingoudbouw smedinghuis (Oostvleugel)</t>
  </si>
  <si>
    <t>6389ed6e-d7b0-426e-892c-a1a8cd12d259</t>
  </si>
  <si>
    <t>Lls 07-12</t>
  </si>
  <si>
    <t>10951-01</t>
  </si>
  <si>
    <t>Fabr. Manntech, VAD. Bouwjaar: 2006; hefvermogen 240 kg, snelheid 0,25 m/s, hefhoogte 30mCBI: Aboma, Ak28460, Fabrieksnr 10951-1, Dak 9e verdieping Hoofdgebouw smedinghuis</t>
  </si>
  <si>
    <t>3fe66123-d863-45ae-b946-7d57daa8a1d0</t>
  </si>
  <si>
    <t>100478G01</t>
  </si>
  <si>
    <t>Schepenen 9</t>
  </si>
  <si>
    <t>8232DB</t>
  </si>
  <si>
    <t>Lls 06-02</t>
  </si>
  <si>
    <t>MNL 1/1000</t>
  </si>
  <si>
    <t>Fabr. Manntech, VAD. Bouwjaar: 2003; hefvermogen 240kg, snelheid 0,13 m/s, hefhoogte 22mCBI: NivL, 8232-060-02, Fabrieksnr 10411-1, Dak</t>
  </si>
  <si>
    <t>9a3958e6-ee2c-4708-b123-a844cbbeab54</t>
  </si>
  <si>
    <t>100504G01</t>
  </si>
  <si>
    <t>Schepenen 7</t>
  </si>
  <si>
    <t>Lls 05-03</t>
  </si>
  <si>
    <t>2-persoons gondel</t>
  </si>
  <si>
    <t>Fabr. Manntech, VAD. Bouwjaar: 2009; hefvermogen 240kg, snelheid 0,23 m/s, hefhoogte 22mCBI: NivL, 1003-173-52, Fabrieksnr 11283-1, Dak</t>
  </si>
  <si>
    <t>f7ec8932-3d7d-4614-b5cd-1a117a18ab4e</t>
  </si>
  <si>
    <t>Zl 15-06</t>
  </si>
  <si>
    <t>..m opvoerhoogte, ..kg hefvermogen, ..m/s, ..m rails</t>
  </si>
  <si>
    <t>454827af-c12f-410f-af07-3a5bf854af7a</t>
  </si>
  <si>
    <t>Zl 15-07</t>
  </si>
  <si>
    <t>8aa95bf3-45ab-451f-bf92-076269f21dd8</t>
  </si>
  <si>
    <t>101134G01</t>
  </si>
  <si>
    <t>Hogeweg 85</t>
  </si>
  <si>
    <t>5914BC</t>
  </si>
  <si>
    <t>Venlo</t>
  </si>
  <si>
    <t>Vl 05-14</t>
  </si>
  <si>
    <t>Bordesladder</t>
  </si>
  <si>
    <t>dak</t>
  </si>
  <si>
    <t>Fabr. Ergolift, LAD. Bouwjaar: 2006;  hefvermogen 120 kg, hefhoogte 8mCBI: NivL, 1003-056-72, Fabrieksnr 10420-02, Bordesladder Dak 3e verdieping voorzijde</t>
  </si>
  <si>
    <t>8ae25514-8e24-4f85-8780-0bcbf430ef23</t>
  </si>
  <si>
    <t>Vl 05-16</t>
  </si>
  <si>
    <t>Fabr. Ergolift, LAD. Bouwjaar: 2006;  hefvermogen 120 kg, hefhoogte 8mCBI: NivL, 1003-056-74, Fabrieksnr 10420-04, Bordesladder Dak 3e verdieping achterzijde</t>
  </si>
  <si>
    <t>3c8e2c20-7494-46df-b891-0bf53d79b8d7</t>
  </si>
  <si>
    <t>Vl 05-20</t>
  </si>
  <si>
    <t>Fabr. Ergolift, LAD. Bouwjaar: 2006;  hefvermogen 120 kg, hefhoogte 12mCBI: NivL, 1003-056-78, Fabrieksnr 10420-08, Bordesladder Dak 4e verdieping achterzijde</t>
  </si>
  <si>
    <t>cc9ab748-204f-4570-906b-3dc3fe5eedc6</t>
  </si>
  <si>
    <t>Vl 05-17</t>
  </si>
  <si>
    <t>Fabr. Ergolift, LAD. Bouwjaar: 2006;  hefvermogen 120 kg, hefhoogte 12mCBI: NivL, 1003-056-75, Fabrieksnr 10420-05, Bordesladder Dak 4e verdieping voorzijde</t>
  </si>
  <si>
    <t>30de7be6-2355-4770-b54a-49a54acf577c</t>
  </si>
  <si>
    <t>Vl 05-15</t>
  </si>
  <si>
    <t>Fabr. Ergolift, LAD. Bouwjaar: 2006;  hefvermogen 120 kg, hefhoogte 8mCBI: NivL, 1003-056-73, Fabrieksnr 10420-03, Bordesladder Dak 3e verdieping achterzijde</t>
  </si>
  <si>
    <t>3db4197f-e8b5-46d0-b6da-51c238e27f5b</t>
  </si>
  <si>
    <t>Vl 05-19</t>
  </si>
  <si>
    <t>Fabr. Ergolift, LAD. Bouwjaar: 2006;  hefvermogen 120 kg, hefhoogte 12mCBI: NivL, 1003-056-77, Fabrieksnr 10420-07, Bordesladder Dak 4e verdieping achterzijde</t>
  </si>
  <si>
    <t>d5925146-7fb1-4eda-9af7-8867beac187e</t>
  </si>
  <si>
    <t>Vl 05-21</t>
  </si>
  <si>
    <t>Hangladder</t>
  </si>
  <si>
    <t>Fabr. Ergolift, LAD. Bouwjaar: 2006;  hefvermogen 120 kg, hefhoogte 9mCBI: NivL, 1003-056-66, Fabrieksnr 10420-09, Hangladder Dak 1e verdieping voorzijde</t>
  </si>
  <si>
    <t>a4864fad-26e3-4b42-8752-92a405686054</t>
  </si>
  <si>
    <t>Vl 05-23</t>
  </si>
  <si>
    <t>Fabr. Ergolift, LAD. Bouwjaar: 2006;  hefvermogen 120 kg, hefhoogte 9mCBI: NivL, 1003-056-68, Fabrieksnr 10420-11, Hangladder Dak 1e verdieping achterzijde</t>
  </si>
  <si>
    <t>2463f34c-ec80-410d-9ece-aa2352c6aefb</t>
  </si>
  <si>
    <t>Vl 05-13</t>
  </si>
  <si>
    <t>ERGOLIFT</t>
  </si>
  <si>
    <t>Fabr. Ergolift, LAD. Bouwjaar: 2006;  hefvermogen 120 kg, hefhoogte 8mCBI: NivL, 1003-056-70, Fabrieksnr 10420-01, Bordesladder Dak 3e verdieping voorzijde</t>
  </si>
  <si>
    <t>7c2ac5d8-d142-41f6-8b16-b664febd075b</t>
  </si>
  <si>
    <t>Vl 05-18</t>
  </si>
  <si>
    <t>Fabr. Ergolift, LAD. Bouwjaar: 2006;  hefvermogen 120 kg, hefhoogte 12mCBI: NivL, 1003-056-76, Fabrieksnr 10420-06, Bordesladder Dak 4e verdieping voorzijde</t>
  </si>
  <si>
    <t>b5d129d3-4d7b-4ee2-bd75-c8113f460242</t>
  </si>
  <si>
    <t>Vl 05-22</t>
  </si>
  <si>
    <t>Fabr. Ergolift, LAD. Bouwjaar: 2006;  hefvermogen 120 kg, hefhoogte 9mCBI: NivL, 1003-056-67, Fabrieksnr 10420-10, Hangladder Dak 1e verdieping voorzijde</t>
  </si>
  <si>
    <t>5e9b99ce-1b7f-4f4d-a44b-f5a296ab2a8b</t>
  </si>
  <si>
    <t>Vl 05-24</t>
  </si>
  <si>
    <t>Fabr. Ergolift, LAD. Bouwjaar: 2006;  hefvermogen 120 kg, hefhoogte 9mCBI: NivL, 1003-056-69, Fabrieksnr 10420-12, Hangladder Dak 1e verdieping achterzijde</t>
  </si>
  <si>
    <t>0670f3ab-0965-4acc-ac7d-5a9dc9a97ad2</t>
  </si>
  <si>
    <t>101200G01</t>
  </si>
  <si>
    <t>Willem II Singel 67</t>
  </si>
  <si>
    <t>6041HR</t>
  </si>
  <si>
    <t>Roermond</t>
  </si>
  <si>
    <t>Rm 11-09</t>
  </si>
  <si>
    <t>Mastinstall MI-10</t>
  </si>
  <si>
    <t>Fabr. Borga Bijstede,  Bouwjaar: 1999 ; 120 kg hefvermogen, 13 mtr hefhoogteGI203  Installatienr.: 97850-05; elektrisch beweegbare gondel (afm.: 600x600mm) aan handverrijdbare mastinstallatie; keuringsnr: 6041-078-09; verrijdbaaar op vastverankerd buisrailprofiel, eindig railtraject, lengte: 51,2m; aandrijving met Tirac en blockstop; 2-kabelophanging; hijshoogte: 11,2m; locatie: dak D-vleugel.</t>
  </si>
  <si>
    <t>0ea402be-017b-464a-ad9e-7a7150fa5d09</t>
  </si>
  <si>
    <t>Rm 11-08</t>
  </si>
  <si>
    <t>Fabr. Borga Bijstede,  Bouwjaar: 1999;  120 kg hefvermogen, 13 mtr hefhoogteGI202  Installatienr.: 97850-04; elektrisch beweegbare gondel (afm.: 600x600mm) aan handverrijdbare mastinstallatie; keuringsnr: 6041-078-08; verrijdbaaar op vastverankerd buisrailprofiel, eindig railtraject, lengte: 51,2m; aandrijving met Tirac en blockstop; 2-kabelophanging; hijshoogte: 11,2m; locatie: dak B-vleugel.</t>
  </si>
  <si>
    <t>916b2a9d-0588-45f9-925a-fce5533c1145</t>
  </si>
  <si>
    <t>Rm 11-10</t>
  </si>
  <si>
    <t>Bordesladder GL-10</t>
  </si>
  <si>
    <t>Fabr. Borga Bijstede,  Bouwjaar: 1999,  240 kg hefvermogen, 8,5 mtr hefhoogte, GI204  Installatienr.: 97850-06; handverrijdbare bordesinstallatie met opklapbare rustbordessen; keuringsnr: 6041-078-10; verrijdbaaar op vastverankerd buisrailprofiel, eindig railtraject, lengte: 131m;  werkhoogte: 7,6m met 1,7m knikgedeelte onderzijde ladder incl. middenrail; locatie: dak D/B-vleugel.</t>
  </si>
  <si>
    <t>c3b185fe-c032-4847-9921-072efc28d3ec</t>
  </si>
  <si>
    <t>101447G01</t>
  </si>
  <si>
    <t>Spoorlaan 175</t>
  </si>
  <si>
    <t>5038CB</t>
  </si>
  <si>
    <t>Tilburg</t>
  </si>
  <si>
    <t>Tb 02-04</t>
  </si>
  <si>
    <t>XS Platforms</t>
  </si>
  <si>
    <t>AR-DW-V-421</t>
  </si>
  <si>
    <t xml:space="preserve">30 m opvoerhoogte, 250 kg hefvermogen, 2,5 m/s, 44m rails //gewicht dakwagen 3645 kg // gewicht gondel 100 kg // max aantal personen is 2 // elektromotor Watt; type Maf 81K4BRH5 TH; R020871; 0,55kW; 50Hz; 230/400V; 1305t/m; 0,82; ip55; 2,5/m; 230VAC 102 VDCFabr. XS Platforms, VAD. Bouwjaar: 2002; hefvermogen 250 kg, snelheid 0,3 m/s, hefhoogte 28mCBI: NivL, 503812702, Fabrieksnr AR-DW-V-422, Dak 7e etage </t>
  </si>
  <si>
    <t>3de2f928-87a6-43ab-867d-a324cb72a2ca</t>
  </si>
  <si>
    <t>Tb 02-03</t>
  </si>
  <si>
    <t xml:space="preserve">Fabr. XS Platforms, VAD. Bouwjaar: 2002; hefvermogen 250 kg, snelheid 0,3 m/s, hefhoogte 31mCBI: NivL, 503812701, Fabrieksnr AR-DW-V-421, Dak 8e etage </t>
  </si>
  <si>
    <t>4cc33128-8362-495e-88cf-4388f9e38cee</t>
  </si>
  <si>
    <t>Lw 06-17</t>
  </si>
  <si>
    <t>Fabr. Lalesse, HAD. Bouwjaar: 1999; hefvermogen 250 kg, snelheid 0,14 m/s, hefhoogte 25mCBI: Aboma, 8911-095-16, Fabrieksnr 981196/02 + 981197/01, Dakwagen gebouw B)</t>
  </si>
  <si>
    <t>75381c09-9d51-4565-aba7-5c30bf76221c</t>
  </si>
  <si>
    <t>Lw 06-08</t>
  </si>
  <si>
    <t>Fabr. Lalesse, LAD. Bouwjaar: 1994; hefvermogen 100 kg, hoogte 8 mCBI: NivL, 8911-095-08, Fabrieksnr 93-237,Ladder brug Zaailand noordzijde</t>
  </si>
  <si>
    <t>16744e0e-9ff7-4229-86c4-601313f0ebb5</t>
  </si>
  <si>
    <t>Lw 06-16</t>
  </si>
  <si>
    <t>Fabr. Lalesse, LAD. Bouwjaar: 2015; hefvermogen 120 kg, hoogte 9 mCBI: NivL, 1003-346-41, Fabrieksnr 10692-01,Ladder  Linker voorzijde</t>
  </si>
  <si>
    <t>5ebb8930-52f1-4f5a-8264-6fc0e53f7842</t>
  </si>
  <si>
    <t>Lw 06-07</t>
  </si>
  <si>
    <t>Fabr. Lalesse, LAD. Bouwjaar: 1994; hefvermogen 100 kg, hoogte 8mCBI: NivL, 8911-095-07, Fabrieksnr 93-236, Ladder brug gracht Zuid zijde</t>
  </si>
  <si>
    <t>b94a1c79-d56f-4ad2-b489-936dbc0af54d</t>
  </si>
  <si>
    <t>Lw 06-18</t>
  </si>
  <si>
    <t>Fabr. Lalesse, HAD. Bouwjaar: 1999; hefvermogen 250 kg, snelheid 0,14 m/s, hefhoogte 25mCBI: Aboma, 8911-095-18, Fabrieksnr 981196/01 + 981197/02, Dakwagen gebouw A)</t>
  </si>
  <si>
    <t>f0fe703f-8eef-408b-8914-b92a078aeece</t>
  </si>
  <si>
    <t>Lw 06-15</t>
  </si>
  <si>
    <t>Ladder</t>
  </si>
  <si>
    <t>Fabr. Lalesse, LAD. Bouwjaar: 1999; hefvermogen 100 kg, hoogte 13mCBI: NivL, 8911-095-14, Fabrieksnr 981199/03, Ladder midden voorzijde)</t>
  </si>
  <si>
    <t>55449f45-e253-447d-bb15-cce07f502dfd</t>
  </si>
  <si>
    <t>Lw 06-14</t>
  </si>
  <si>
    <t>Fabr. Lalesse, LAD. Bouwjaar: 2015; hefvermogen 120 kg, hoogte 9mCBI: NivL, 1003-346-42, Fabrieksnr 10692-01, Ladder Rechter voorzijde</t>
  </si>
  <si>
    <t>64447e2a-61aa-4875-b1e3-3e6b42728f11</t>
  </si>
  <si>
    <t>Zl 14-14</t>
  </si>
  <si>
    <t>..m opvoerhoogte, ..kg hefvermogen, ..m/s, ..m railsinstallatienummer 10966157Hangladder balkon</t>
  </si>
  <si>
    <t>fd597049-f65c-4455-933b-544891b5c401</t>
  </si>
  <si>
    <t>Zl 14-10</t>
  </si>
  <si>
    <t>..m opvoerhoogte, ..kg hefvermogen, ..m/s, ..m railsinstallatienummer 10766638-       2x trolley         -       9e etage?</t>
  </si>
  <si>
    <t>de694c50-f9fe-42c2-ac48-59dfcc5b2b3f</t>
  </si>
  <si>
    <t>Zl 14-09</t>
  </si>
  <si>
    <t xml:space="preserve">..m opvoerhoogte, ..kg hefvermogen, ..m/s, ..m railsinstallatienummer 10766637-       Railtraject 2x met gondel        </t>
  </si>
  <si>
    <t>5cc51284-3177-426d-93da-7131ba16e5fb</t>
  </si>
  <si>
    <t>Zl 14-12</t>
  </si>
  <si>
    <t>..m opvoerhoogte, ..kg hefvermogen, ..m/s, ..m railsinstallatienummer 10766640-       Vol of semi automaat 10e etage</t>
  </si>
  <si>
    <t>a5cc3c44-c316-43b8-9d8f-93965d6d4d14</t>
  </si>
  <si>
    <t>Zl 14-11</t>
  </si>
  <si>
    <t>..m opvoerhoogte, ..kg hefvermogen, ..m/s, ..m railsinstallatienummer 10766639-       Trolley 11e etage</t>
  </si>
  <si>
    <t>4685b35d-9bca-4535-a4fb-c2f14882e972</t>
  </si>
  <si>
    <t>Zl 14-13</t>
  </si>
  <si>
    <t>..m opvoerhoogte, ..kg hefvermogen, ..m/s, ..m railsinstallatienummer 10766641-       Semi automaat 6e etage</t>
  </si>
  <si>
    <t>bf5d90ed-b239-4508-aebd-cc9e79aca78a</t>
  </si>
  <si>
    <t>Zl 14-08</t>
  </si>
  <si>
    <t xml:space="preserve">..m opvoerhoogte, ..kg hefvermogen, ..m/s, ..m railsinstallatienummer 10766636-       Hangladder met verlengstuk   </t>
  </si>
  <si>
    <t>1-6-2023-1-8-2027</t>
  </si>
  <si>
    <t>a2279a12-a48b-469b-b98b-3a11a4eb4712</t>
  </si>
  <si>
    <t>100084G03</t>
  </si>
  <si>
    <t>Jansstraat 77</t>
  </si>
  <si>
    <t>2011RW</t>
  </si>
  <si>
    <t>Haarlem</t>
  </si>
  <si>
    <t>Hlm 13-07</t>
  </si>
  <si>
    <t>HL Hangladder</t>
  </si>
  <si>
    <t>Lalesse ladder (aluminium), lage dak, installatienummer A5696, bouwjaar 2004, aarding in orde, logboek aanwezig en compleet, laatste keuring 08-06-2017</t>
  </si>
  <si>
    <t>f0aef283-6677-4837-9594-746d2dcb3772</t>
  </si>
  <si>
    <t>Hlm 13-06</t>
  </si>
  <si>
    <t>G</t>
  </si>
  <si>
    <t>Lalesse ladder (aluminium), hoge dak, installatienummer A5695, bouwjaar 2004, aarding in orde, logboek aanwezig en compleet, laatste keuring 08-06-2017 opmerking geen middenrailwagentje aanwezig</t>
  </si>
  <si>
    <t>b3044598-252e-4e0f-ad2f-ea1c341eaae1</t>
  </si>
  <si>
    <t>100099G01</t>
  </si>
  <si>
    <t>Griffioenlaan 2</t>
  </si>
  <si>
    <t>3526LA</t>
  </si>
  <si>
    <t>Utrecht</t>
  </si>
  <si>
    <t>Ut 35-12</t>
  </si>
  <si>
    <t>Gevellift</t>
  </si>
  <si>
    <t>Gevellift, type EVA-C van Ergolift, volautomaat, bouwjaar 2011, onderhoud in orde, werkbelasting 240 kg, snelheid 0,3 m/s, gebruiken tot 6 beaufort, spoorbreedte 1500 mm, werkhoogte 76 meter, staalkabels rond 6,5 mm 8x19 met E-leiders, 2017 vv staalkabels en afhouderrollen gondel, sticker maximale last op takel ontbreekt</t>
  </si>
  <si>
    <t>d58058d5-ae80-4add-b170-30a968f0b7f5</t>
  </si>
  <si>
    <t>100550G01</t>
  </si>
  <si>
    <t>Jansweg 15</t>
  </si>
  <si>
    <t>2011KL</t>
  </si>
  <si>
    <t>Hlm 16-05</t>
  </si>
  <si>
    <t>BBE/LLE</t>
  </si>
  <si>
    <t>B</t>
  </si>
  <si>
    <t>Bordesinstallatie, installatienummer 140230-05, gevelladder midden bouw begaanbaar via de kantine</t>
  </si>
  <si>
    <t>3a1477ca-2471-4413-b66a-85dfe0c7d8ba</t>
  </si>
  <si>
    <t>Hlm 16-03</t>
  </si>
  <si>
    <t xml:space="preserve">Gevellift VA, bouwjaar 2006, giek in orde, 4 staalkabels, kast en peer in orde, regelaar keb, telemecanique relais, vrij opgelegde railbaan </t>
  </si>
  <si>
    <t>94abbf3e-a14a-48cc-9c0f-9255d6e9756e</t>
  </si>
  <si>
    <t>Hlm 16-06</t>
  </si>
  <si>
    <t>Bordesinstallatie, installatienummer 140230-06, ladder trappenhuis toren</t>
  </si>
  <si>
    <t>327b8980-c26c-4fc1-a37d-c763c8d77666</t>
  </si>
  <si>
    <t>Hlm 16-04</t>
  </si>
  <si>
    <t>Bordesinstallatie, installatienummer A5692, 120 kg hefvermogen, 10 m hefhoogte, bouwjaar 2006, beveiligingen in orde, aarding in orde, keuring tot nov 2017 loopt dus buiten keuring</t>
  </si>
  <si>
    <t>af266d00-4d46-46a1-9a75-aac56484f8ef</t>
  </si>
  <si>
    <t>100597G01</t>
  </si>
  <si>
    <t>Herman Gorterstraat 5</t>
  </si>
  <si>
    <t>3511EW</t>
  </si>
  <si>
    <t>Ut 17-01</t>
  </si>
  <si>
    <t>BBE</t>
  </si>
  <si>
    <t>UT.17/1</t>
  </si>
  <si>
    <t>Volautomaat Borga Bijstede, dakwagen VA 100-B, installatienummer A5700, maximale last 240 / 2 personen, bouwjaar 2008, fabrieksnummer 140629-01, railtraject HEA 160, hijshoogte 66 meter, spoorbreedte 1,5 meter, max vlucht 10 meter</t>
  </si>
  <si>
    <t>0679e2d3-2ce8-49d1-b419-071495c28156</t>
  </si>
  <si>
    <t>100610G01</t>
  </si>
  <si>
    <t>Smallepad 5</t>
  </si>
  <si>
    <t>3811MG</t>
  </si>
  <si>
    <t>Amersfoort</t>
  </si>
  <si>
    <t>Amf 08-08</t>
  </si>
  <si>
    <t>1-Basic/1200</t>
  </si>
  <si>
    <t>Volautomaat met losse gondel, buiten, installatienummer A5722, bouwjaar 2009, maximale last 250 kg, hydrauliek kraan in orde, powerclimber links vv 2016, powerckimber rechts vv 2015, hydrauliekslangen kraangedeelte 2016 vv, aarding in orde, eindstop railbaan verdwenen moet teruggeplaatst worden</t>
  </si>
  <si>
    <t>01be095a-7abf-438a-90ff-7e5d7de00036</t>
  </si>
  <si>
    <t>Amf 08-10</t>
  </si>
  <si>
    <t>Traverse RACM</t>
  </si>
  <si>
    <t>Manntech Traverse RACM, volautomaat, 1 persoonsgondel, maximale belasting 120 kg, bouwjaar 2009, binnen gondel voor glasbewassing binnenzijde, onderhoud in orde, liftboek aanwezig incl. bedieningsvoorschrift, powerclimber vv 2017, staalkabels 2x8,4 mm</t>
  </si>
  <si>
    <t>ce55e9c8-ae53-4faf-b7e9-9bbc93b73576</t>
  </si>
  <si>
    <t>Amf 08-09</t>
  </si>
  <si>
    <t>6-T-Basic</t>
  </si>
  <si>
    <t>Gevelonderhoudinstallatie buiten op 5e verdieping voor bewassing van de voorzijde, installatienummer A5723, bouwjaar 2008, maximale belasting 240 kg /  2 personen</t>
  </si>
  <si>
    <t>36ae29dd-68a0-4fd3-8192-22bdd755ecd4</t>
  </si>
  <si>
    <t>100672G01</t>
  </si>
  <si>
    <t>Simon de Vrieshof 1</t>
  </si>
  <si>
    <t>2019HA</t>
  </si>
  <si>
    <t>Hlm 04-10</t>
  </si>
  <si>
    <t>Brakel Atmos</t>
  </si>
  <si>
    <t>Minderwerk, uit contract OT06R per 1-1-2014.120KG, 2 pers Gondel railtraject noordhof</t>
  </si>
  <si>
    <t>46efba14-7b64-4ce9-80f3-2fa0f448db5a</t>
  </si>
  <si>
    <t>Hlm 04-07</t>
  </si>
  <si>
    <t>HRT Gondel</t>
  </si>
  <si>
    <t>Gondel Manntech, installatienummer A5699, bouwjaar 2005, werklast 240 kg / 2 personen, laatste keuring 04-10-2017</t>
  </si>
  <si>
    <t>4363734c-043f-4ef9-877d-5980fba45ffd</t>
  </si>
  <si>
    <t>Hlm 04-08</t>
  </si>
  <si>
    <t>Gondel Manntech, installatienummer A5697, bouwjaar 2005, werklast 240 kg / 2 personen, laatste keuring 04-10-2017</t>
  </si>
  <si>
    <t>1fc3a6d6-bbe5-4661-ba0f-802f3bc168dd</t>
  </si>
  <si>
    <t>Hlm 04-09</t>
  </si>
  <si>
    <t>HRT Gondel 2</t>
  </si>
  <si>
    <t>Gondel Manntech, installatienummer A5698, bouwjaar 2005, werklast 240 kg / 2 personen, laatste keuring 04-10-2017</t>
  </si>
  <si>
    <t>6563b264-3ee2-4cdb-8f26-a72e53d20e9a</t>
  </si>
  <si>
    <t xml:space="preserve"> Haarlem</t>
  </si>
  <si>
    <t>Hlm 04-11</t>
  </si>
  <si>
    <t>Ropeclimber met primaire en secundaire lijn aan bestaand railsysteem...m opvoerhoogte, ..kg hefvermogen, ..m/s, ..m rails</t>
  </si>
  <si>
    <t>9c36e577-8c2f-408c-9f6c-1ffa59fa8cf4</t>
  </si>
  <si>
    <t>100723G01</t>
  </si>
  <si>
    <t>Kruseman van Eltenweg 2</t>
  </si>
  <si>
    <t>1817BC</t>
  </si>
  <si>
    <t>Alkmaar</t>
  </si>
  <si>
    <t>Amr 06-06</t>
  </si>
  <si>
    <t>Volautom.2prs.gondel</t>
  </si>
  <si>
    <t>1 uitwisselbare gondel GT-20, halfautomaat, installatienummer 10966363 laagbouw, laatste keuring 20-03-2017, eindschakelaars vv 2013, tuidraden vv 2014, blockstops en takels vv 2015, noodeindschakelaar vv 2016, opwindmotoren vv 2017, staalkabels vv 2014, logboek bij facilitaire dienst in kelder</t>
  </si>
  <si>
    <t>f8bf0bef-f284-4f43-91a9-4dedcbc1dedf</t>
  </si>
  <si>
    <t>Amr 06-07</t>
  </si>
  <si>
    <t>1 uitwisselbare gondel GT-20, halfautomaat, installatienummer 10966365 hoogbouw, laatste keuring 20-03-2017, eindschakelaars vv 2013, tuidraden vv 2014, blockstops en takels vv 2015, noodeindschakelaar vv 2016, opwindmotoren vv 2017, staalkabels vv 2015, logboek bij facilitaire dienst in kelder</t>
  </si>
  <si>
    <t>7ebcecba-82df-4a35-aba2-04cb19810814</t>
  </si>
  <si>
    <t>100724G01</t>
  </si>
  <si>
    <t>Vrouwe Justitiaplein 1</t>
  </si>
  <si>
    <t>3511EX</t>
  </si>
  <si>
    <t>Ut 19-28</t>
  </si>
  <si>
    <t>Werkbrug</t>
  </si>
  <si>
    <t>Werkbrug D vleugel, Manntech, installatienummer A5709, bouwjaar 2003, werklast 120 kg, 2x handlier vervangen 2017, laatste keuring 15-02-2017</t>
  </si>
  <si>
    <t>3ec0ccf3-8a42-4af7-8325-21fcb8644292</t>
  </si>
  <si>
    <t>Ut 19-31</t>
  </si>
  <si>
    <t>Gevel 12</t>
  </si>
  <si>
    <t>Ladder K zalen, Manntech, installatienummer A5712, bouwjaar 2000, werklast 120 kg, laatste keuring feb 2017</t>
  </si>
  <si>
    <t>d6e91374-f30e-49d4-b02f-27049d0562f0</t>
  </si>
  <si>
    <t>Ut 19-20</t>
  </si>
  <si>
    <t>Dakwagen met gondel</t>
  </si>
  <si>
    <t>Gevellift A vleugel, Manntech, installatienummer A5701, bouwjaar 1999, maximale last 250 kg, 24 meter hefhoogte, nieuwe bak/gondel geplaatst in 2017</t>
  </si>
  <si>
    <t>44df06ee-2ebf-445e-af7a-3c0f498e50c9</t>
  </si>
  <si>
    <t>Ut 19-24</t>
  </si>
  <si>
    <t>Gevel 5</t>
  </si>
  <si>
    <t>Gevellift E vleugel, type VA, Manntech, installatienummer A5705, bouwjaar 1999, werklast 250 kg, 24 meter hefhoogte, revisie BSO 2012, laatste keuring 15-02-2017</t>
  </si>
  <si>
    <t>f77f63f8-4baa-43fc-aecf-3c2f0b4063ff</t>
  </si>
  <si>
    <t>Ut 19-26</t>
  </si>
  <si>
    <t>Gevel 7</t>
  </si>
  <si>
    <t>Werkbrug A vleugel, Manntech, installatienummer A5707, bouwjaar 2009, werklast 120 kg, laatste keuring 13-02-2017</t>
  </si>
  <si>
    <t>ac2a827c-c37b-42a1-a4bd-4a46e8fe0cd5</t>
  </si>
  <si>
    <t>Ut 19-32</t>
  </si>
  <si>
    <t>Gevel 13</t>
  </si>
  <si>
    <t>Ladder K zalen, Manntech, installatienummer A5713, bouwjaar 2000, werklast 120 kg, laatste keuring feb 2017</t>
  </si>
  <si>
    <t>649f0f72-b987-43a3-aa10-4b29e8a94a53</t>
  </si>
  <si>
    <t>Ut 19-33</t>
  </si>
  <si>
    <t>Gevel 14</t>
  </si>
  <si>
    <t>Ladder K zalen, Manntech, installatienummer A5714, bouwjaar 2000, werklast 120 kg, laatste keuring feb 2017</t>
  </si>
  <si>
    <t>9be40323-cc2b-4f41-84e6-68a3b4f241c8</t>
  </si>
  <si>
    <t>Ut 19-21</t>
  </si>
  <si>
    <t>Gevel 2</t>
  </si>
  <si>
    <t>Gevellift B vleugel, type VA, Manntech, installatienummer A5702, bouwjaar 1999, werklast 250 kg, 24 meter hefhoogte, revisie BSO 2011, laatste keuring 15-02-2017</t>
  </si>
  <si>
    <t>d6992733-5f87-45f4-b1b3-7312b2971a06</t>
  </si>
  <si>
    <t>Ut 19-22</t>
  </si>
  <si>
    <t>Gevellift C vleugel, type VA, Manntech, installatienummer A5703, bouwjaar 1999, werklast 250 kg, 24 meter hefhoogte, revisie BSO 2014, laatste keuring 15-02-2017</t>
  </si>
  <si>
    <t>1407dc9d-eeb9-43c7-9667-7be89e3ed2a0</t>
  </si>
  <si>
    <t>Ut 19-25</t>
  </si>
  <si>
    <t>Gevel 6</t>
  </si>
  <si>
    <t>Werkbrug B vleugel, Manntech, installatienummer A5706, bouwjaar 2007, werklast 120 kg, laatste keuring 14-02-2017</t>
  </si>
  <si>
    <t>4bb78276-cc1e-42d3-bd99-7cb306e67b46</t>
  </si>
  <si>
    <t>Ut 19-27</t>
  </si>
  <si>
    <t>Gevel 8</t>
  </si>
  <si>
    <t>Werkbrug C vleugel, Manntech, installatienummer A5708, bouwjaar 2009, werklast 120 kg, laatste keuring 15-02-2017</t>
  </si>
  <si>
    <t>66937589-f7a2-4887-9ec0-84246aa8b8fd</t>
  </si>
  <si>
    <t>Ut 19-34</t>
  </si>
  <si>
    <t>Gevel 15</t>
  </si>
  <si>
    <t>4de2ff59-e68c-4908-aefa-a7d971eab712</t>
  </si>
  <si>
    <t>Ut 19-23</t>
  </si>
  <si>
    <t>Gevel 4</t>
  </si>
  <si>
    <t>Gevellift voorzijde plein D vleugel, type VA, Manntech, installatienummer A5704, bouwjaar 1999, werklast 250 kg, 24 meter hefhoogte, revisie BSO 2014, laatste keuring 15-02-2017</t>
  </si>
  <si>
    <t>c9d2766b-d6f8-4e29-9a73-a9e9d7618cf9</t>
  </si>
  <si>
    <t>Ut 19-29</t>
  </si>
  <si>
    <t>Gevel 10</t>
  </si>
  <si>
    <t>Kopladder, Manntech, installatienummer A5711, bouwjaar 2003, werklast 120 kg, laatste keuring feb 2017</t>
  </si>
  <si>
    <t>a5c93f35-9622-4755-b6a5-af0dd497e887</t>
  </si>
  <si>
    <t>Ut 19-30</t>
  </si>
  <si>
    <t>Gevel 11</t>
  </si>
  <si>
    <t>Kopladder, Manntech, installatienummer A5710, bouwjaar 2003, werklast 120 kg, laatste keuring feb 2017</t>
  </si>
  <si>
    <t>7c6bcb2b-b54b-4730-9f24-657d71d91e3f</t>
  </si>
  <si>
    <t>101342G01</t>
  </si>
  <si>
    <t>IJdok 20</t>
  </si>
  <si>
    <t>1013MM</t>
  </si>
  <si>
    <t>Amsterdam</t>
  </si>
  <si>
    <t>Asd 01-24</t>
  </si>
  <si>
    <t>Heftafel</t>
  </si>
  <si>
    <t>Heftafel voor gevellift, installatienummer A5666, bouwjaar 2011</t>
  </si>
  <si>
    <t>f8e22d99-411b-4458-b283-e4bd2211fd69</t>
  </si>
  <si>
    <t>Asd 01-22</t>
  </si>
  <si>
    <t>MANNTECH</t>
  </si>
  <si>
    <t>Volautomaat gebouw 5, Manntech, installatienummer A5664, bouwjaar 2011, werklast 240 kg, 1 persoonsgondel 120 kg, staalkabels 4x7 mm met e-leider 90 meter, sleepring Merotac 430</t>
  </si>
  <si>
    <t>b6559562-aa0a-41c2-abbf-32af29ede4f1</t>
  </si>
  <si>
    <t>101374G01</t>
  </si>
  <si>
    <t>IJdok 163</t>
  </si>
  <si>
    <t>Asd 01-21</t>
  </si>
  <si>
    <t>Gevellift gebouw 3, volautomaat, installatienummer A5663, bouwjaar 2011, 1 persoonsgondel 120 kg, staalkabels 4x7 mm met e-leider 90 meter, sleepring Merotac 430, laatste keuring 24-10-2017</t>
  </si>
  <si>
    <t>67208ba8-52e8-45ca-9b78-dd161aa24f59</t>
  </si>
  <si>
    <t>Asd 01-23</t>
  </si>
  <si>
    <t>Heftafel voor gevellift, installatienummer A5665, bouwjaar 2011</t>
  </si>
  <si>
    <t>9637cbb4-0995-4790-af3b-738fea8eb182</t>
  </si>
  <si>
    <t>101640G01</t>
  </si>
  <si>
    <t>Orlyplein 2</t>
  </si>
  <si>
    <t>1043DP</t>
  </si>
  <si>
    <t>Asd 02-10</t>
  </si>
  <si>
    <t>VA-12</t>
  </si>
  <si>
    <t>Installatienummer: 10965893; NIVL: 1003-003-70; fabrieksnummer: 140143-01, hefvermogen 240 kg; 2 personen; hefhoogte ca 45 meter; railprofiel IPE 200 vrij opgelegd; certificaat geldig t/m 6-2019; volautomaat, 4 ophangkabels; OH partij KONE</t>
  </si>
  <si>
    <t>50bbae1f-1266-4b32-ab7e-0592a68183a1</t>
  </si>
  <si>
    <t>Asd 02-11</t>
  </si>
  <si>
    <t>Gevelonderhoud</t>
  </si>
  <si>
    <t>Installatienummer: 10965891; NIVL:onbekend; fabrieksnummer: 140143-04,05, hefvermogen 500 kg; 2 personen; hefhoogte ca 30 meter; railprofiel IPE 140 vrij opgelegd;  volautomaat, 4 ophangkabels; INSTALLATIE IS AFGEKEURD; OH partij KONE</t>
  </si>
  <si>
    <t>8cfaeca1-01ec-43e7-8715-729c57da6f30</t>
  </si>
  <si>
    <t>Asd 02-12</t>
  </si>
  <si>
    <t>TOEGANG TOT INSTALLATIE IS NIET MOGELIJK, TOEGANGSDEUR NIET TE OPENEN; Installatienummer: 10965891; NIVL:onbekend; certificaat geldig t/m 6-2019; fabrieksnummer: 140143-06,07, hefvermogen 500 kg; 2 personen; hefhoogte ca 25 meter; railprofiel IPE 140 vrij opgelegd;  volautomaat, 4 ophangkabels; OH partij KONE</t>
  </si>
  <si>
    <t>73f70b3d-4b69-4122-99c7-f061c7bbec2d</t>
  </si>
  <si>
    <t>101640G02</t>
  </si>
  <si>
    <t>Asd 02-13</t>
  </si>
  <si>
    <t>2da4a9e3-beec-470d-8245-47b3287895ec</t>
  </si>
  <si>
    <t>101423G01</t>
  </si>
  <si>
    <t>Pieter Calandlaan 1</t>
  </si>
  <si>
    <t>1065KH</t>
  </si>
  <si>
    <t>Asd 50-05</t>
  </si>
  <si>
    <t>ComponentID</t>
  </si>
  <si>
    <t>ComponentSoortID</t>
  </si>
  <si>
    <t>ComponentSoort</t>
  </si>
  <si>
    <t>Object</t>
  </si>
  <si>
    <t>Objectnaam</t>
  </si>
  <si>
    <t>Gebouw</t>
  </si>
  <si>
    <t>Hoofdgebruiker</t>
  </si>
  <si>
    <t>Objecthoofdgebruiker</t>
  </si>
  <si>
    <t>Regio</t>
  </si>
  <si>
    <t>BI code</t>
  </si>
  <si>
    <t>Aantal</t>
  </si>
  <si>
    <t>Fabrikant</t>
  </si>
  <si>
    <t>Serienummer</t>
  </si>
  <si>
    <t>Installatienummer</t>
  </si>
  <si>
    <t>Nadere locatiebepaling</t>
  </si>
  <si>
    <t>Nadere specificatie bwd/instl</t>
  </si>
  <si>
    <t>Onderhoudsplicht</t>
  </si>
  <si>
    <t>Buiten gebruik gesteld</t>
  </si>
  <si>
    <t>34F03</t>
  </si>
  <si>
    <t>KANTOOR FORUM</t>
  </si>
  <si>
    <t>Defensie Ondersteuningscommando</t>
  </si>
  <si>
    <t>DOSCO</t>
  </si>
  <si>
    <t>RVB-N</t>
  </si>
  <si>
    <t>Borga Bijstede BV</t>
  </si>
  <si>
    <t>MI-20</t>
  </si>
  <si>
    <t>97915-02</t>
  </si>
  <si>
    <t>Werkbelasting 120KG,1 persoon</t>
  </si>
  <si>
    <t>Ja, vastgoedbeh.</t>
  </si>
  <si>
    <t>Nee</t>
  </si>
  <si>
    <t>32C35</t>
  </si>
  <si>
    <t>CAMP NEW AMSTERDAM</t>
  </si>
  <si>
    <t>A158</t>
  </si>
  <si>
    <t>RVB-NW</t>
  </si>
  <si>
    <t>Borga-Bijstede</t>
  </si>
  <si>
    <t>Werkbordes op enkelbaans Railtraject</t>
  </si>
  <si>
    <t>98223-02</t>
  </si>
  <si>
    <t>120 m buis diam. 76/68 mm</t>
  </si>
  <si>
    <t>Glazenwasinstallatie op zuid-west zijde dak</t>
  </si>
  <si>
    <t>Railtraject en 2 werkbrug, belastbaar tot 120kg</t>
  </si>
  <si>
    <t>14B03</t>
  </si>
  <si>
    <t>COMPLEX NIEUWE HAVEN</t>
  </si>
  <si>
    <t>N003</t>
  </si>
  <si>
    <t>Commando Zeestrijdkrachten</t>
  </si>
  <si>
    <t>CZSK</t>
  </si>
  <si>
    <t>Borga Bijstede Servicegroep</t>
  </si>
  <si>
    <t>Gevelwasinstallatie</t>
  </si>
  <si>
    <t>10965515</t>
  </si>
  <si>
    <t>1093635 (4/4), 178080207</t>
  </si>
  <si>
    <t>Sewacoflat</t>
  </si>
  <si>
    <t>9 stopplaatsen, certif nr 1339873</t>
  </si>
  <si>
    <t>25G30</t>
  </si>
  <si>
    <t>MARINE ETABLISSEMENT AMSTERDAM</t>
  </si>
  <si>
    <t>014</t>
  </si>
  <si>
    <t>VA-80</t>
  </si>
  <si>
    <t>140520-02</t>
  </si>
  <si>
    <t>11180238</t>
  </si>
  <si>
    <t>Volautomatische dakwagen</t>
  </si>
  <si>
    <t>R018</t>
  </si>
  <si>
    <t>NL03-400-1001-014-14</t>
  </si>
  <si>
    <t>140169-01 (HA/IPE RAIL  140)</t>
  </si>
  <si>
    <t>1093660 (2/4), 100303658</t>
  </si>
  <si>
    <t>15 stopplaatsen, certif nr 1339874</t>
  </si>
  <si>
    <t>VA-25</t>
  </si>
  <si>
    <t>69-02 ( HA/IPE rail )</t>
  </si>
  <si>
    <t>1093662 (2/4) / 100303659</t>
  </si>
  <si>
    <t>15 stopplaatsen, certif nr 1339875</t>
  </si>
  <si>
    <t>R061</t>
  </si>
  <si>
    <t>HA-15</t>
  </si>
  <si>
    <t>97972-2 (HA/IPE RAIL  140)</t>
  </si>
  <si>
    <t>1093683 (2/4), 178081107</t>
  </si>
  <si>
    <t>Op het Dak</t>
  </si>
  <si>
    <t>16 stopplaatsen / certif nr 1398328, Werkbelasting 565kg</t>
  </si>
  <si>
    <t>32D20</t>
  </si>
  <si>
    <t>BERNHARDKAZERNE</t>
  </si>
  <si>
    <t>AC11</t>
  </si>
  <si>
    <t>Commando Landstrijdkrachten</t>
  </si>
  <si>
    <t>CLAS</t>
  </si>
  <si>
    <t>CMEX</t>
  </si>
  <si>
    <t>ER-HB-B411</t>
  </si>
  <si>
    <t>Op dak gebouw</t>
  </si>
  <si>
    <t>Glazenwasinstallatie max. 100 kg</t>
  </si>
  <si>
    <t>Q001</t>
  </si>
  <si>
    <t>Eco Tec</t>
  </si>
  <si>
    <t>Gevel Lift</t>
  </si>
  <si>
    <t>2012-107</t>
  </si>
  <si>
    <t>Typenummer NL 12-400-1001-128-01</t>
  </si>
  <si>
    <t>Werkbordes op enkelbaans railtraject</t>
  </si>
  <si>
    <t>98223-04</t>
  </si>
  <si>
    <t>Glazenwasinstallatie op noord-oostzijde dak</t>
  </si>
  <si>
    <t>Railtraject en werkbrug, belastbaar tot 120 kg</t>
  </si>
  <si>
    <t>HA-11</t>
  </si>
  <si>
    <t>97972-05</t>
  </si>
  <si>
    <t>toegang via etage 14, dakterras</t>
  </si>
  <si>
    <t>dakwagen 97972-05  halfautomaat gondel</t>
  </si>
  <si>
    <t>33B18</t>
  </si>
  <si>
    <t>KONING WILLEM III KAZERNE</t>
  </si>
  <si>
    <t>107</t>
  </si>
  <si>
    <t>Koninklijke Marechaussee</t>
  </si>
  <si>
    <t>KMAR</t>
  </si>
  <si>
    <t>RVB-O</t>
  </si>
  <si>
    <t>E8</t>
  </si>
  <si>
    <t>10127-1</t>
  </si>
  <si>
    <t>Verplaatsbare hangsteiger incl. valbeveiliging in laddervorm</t>
  </si>
  <si>
    <t>10127-3</t>
  </si>
  <si>
    <t>EG</t>
  </si>
  <si>
    <t>10163-01</t>
  </si>
  <si>
    <t>32F01</t>
  </si>
  <si>
    <t>OVG CONVOOI NW MILLIGEN</t>
  </si>
  <si>
    <t>20</t>
  </si>
  <si>
    <t>Mennens Schiedam</t>
  </si>
  <si>
    <t>Glazenwasserslift</t>
  </si>
  <si>
    <t>44C03</t>
  </si>
  <si>
    <t>COMMANDO LUCHTSTRIJDKRACHTEN</t>
  </si>
  <si>
    <t>1</t>
  </si>
  <si>
    <t>Commando Luchtstrijdkrachten</t>
  </si>
  <si>
    <t>CLSK</t>
  </si>
  <si>
    <t>RVB-Z</t>
  </si>
  <si>
    <t>AR-DW-V-343P</t>
  </si>
  <si>
    <t>A4267</t>
  </si>
  <si>
    <t>Voorzijde gebogen dak</t>
  </si>
  <si>
    <t>Toelaatbare belasting 240kg / max. 2 pers.</t>
  </si>
  <si>
    <t>44D02</t>
  </si>
  <si>
    <t>KONINKLIJKE MILITAIRE ACADEMIE</t>
  </si>
  <si>
    <t>E</t>
  </si>
  <si>
    <t>XS-platforms</t>
  </si>
  <si>
    <t>301 PB</t>
  </si>
  <si>
    <t>10335</t>
  </si>
  <si>
    <t>A4271</t>
  </si>
  <si>
    <t>Maximale werklast 250kg</t>
  </si>
  <si>
    <t>F</t>
  </si>
  <si>
    <t>EMB21</t>
  </si>
  <si>
    <t>A4272</t>
  </si>
  <si>
    <t>op dak</t>
  </si>
  <si>
    <t>Max. werkbelasting 125kg</t>
  </si>
  <si>
    <t>H</t>
  </si>
  <si>
    <t>Kranenburg Gevelonderhoudsinstall. B.V.</t>
  </si>
  <si>
    <t>RIVO K03-10-10010</t>
  </si>
  <si>
    <t>10010</t>
  </si>
  <si>
    <t>A4274</t>
  </si>
  <si>
    <t>op lage dak</t>
  </si>
  <si>
    <t>51B12</t>
  </si>
  <si>
    <t>GENM DE R V S KAZERNE</t>
  </si>
  <si>
    <t>150</t>
  </si>
  <si>
    <t>Spanset</t>
  </si>
  <si>
    <t>ramenwasladder</t>
  </si>
  <si>
    <t>001400237</t>
  </si>
  <si>
    <t>A7351</t>
  </si>
  <si>
    <t>Model. Ergo 2 point safety harness</t>
  </si>
  <si>
    <t>Lichtmetaal</t>
  </si>
  <si>
    <t>45B02</t>
  </si>
  <si>
    <t>DISTRICT ZUID</t>
  </si>
  <si>
    <t>B11H3</t>
  </si>
  <si>
    <t>96472</t>
  </si>
  <si>
    <t>A7348</t>
  </si>
  <si>
    <t>op dak / Fabrieksnummer 96472</t>
  </si>
  <si>
    <t>gevellift op rails</t>
  </si>
  <si>
    <t>2</t>
  </si>
  <si>
    <t>Astro E-503</t>
  </si>
  <si>
    <t>A4268</t>
  </si>
  <si>
    <t>Op dak 3e verdieping voorzijde</t>
  </si>
  <si>
    <t>Werklast 120kg / max. 1 pers.</t>
  </si>
  <si>
    <t>10339</t>
  </si>
  <si>
    <t>A4273</t>
  </si>
  <si>
    <t>Max. werkbelasting 250kg</t>
  </si>
  <si>
    <t>EMB 20</t>
  </si>
  <si>
    <t>A4275</t>
  </si>
  <si>
    <t>op hoge dak</t>
  </si>
  <si>
    <t>Max belsating 125 kg</t>
  </si>
  <si>
    <t>4811-068-18</t>
  </si>
  <si>
    <t>A4276</t>
  </si>
  <si>
    <t>Max belsating 250 kg</t>
  </si>
  <si>
    <t>AR-DW-120</t>
  </si>
  <si>
    <t>A4266</t>
  </si>
  <si>
    <t>Achterzijde rechte dak</t>
  </si>
  <si>
    <t>Toelaatbare belasting 250kg . max. 2 pers.</t>
  </si>
  <si>
    <t>45H03</t>
  </si>
  <si>
    <t>VLIEGBASIS VOLKEL</t>
  </si>
  <si>
    <t>1100</t>
  </si>
  <si>
    <t>XSPlatforms</t>
  </si>
  <si>
    <t>mastinstallatie</t>
  </si>
  <si>
    <t>A7349</t>
  </si>
  <si>
    <t>dak en gedeelte gevel. Toegang buitenzijde vanaf balustrade</t>
  </si>
  <si>
    <t>max 1 persoon</t>
  </si>
  <si>
    <t>700</t>
  </si>
  <si>
    <t>trap op rails (2x19 treden)</t>
  </si>
  <si>
    <t>9248</t>
  </si>
  <si>
    <t>A7350</t>
  </si>
  <si>
    <t>over glazen opbouw boven lok.2</t>
  </si>
  <si>
    <t>trap staat op rails over gehele dak lengte</t>
  </si>
  <si>
    <t>52A01</t>
  </si>
  <si>
    <t>LUITENANT-GENERAAL BESTKAZERNE</t>
  </si>
  <si>
    <t>320</t>
  </si>
  <si>
    <t>Trap op rails (2x19 treden)</t>
  </si>
  <si>
    <t>A7352</t>
  </si>
  <si>
    <t>Totaalprijs / jaar</t>
  </si>
  <si>
    <t>Tabblad 3a</t>
  </si>
  <si>
    <t>Tabblad 3b</t>
  </si>
  <si>
    <t>Staat van verrekenprijzen uurtarieven</t>
  </si>
  <si>
    <t>Verrekenprijzen (Prijspeil 1-5-2023)</t>
  </si>
  <si>
    <t>Waarde Staat van verrekenprijzen uurtarieven</t>
  </si>
  <si>
    <t>Totaal Waarde Staat van verrekenprijzen uurtarieven:</t>
  </si>
  <si>
    <r>
      <t xml:space="preserve">Voor alle werkzaamheden, leveringen en diensten die overeenkomstig  de Overeenkomst Instandhouding transporttechnische installaties van het Rijksvastgoedbedrijf voor verrekening in aanmerking komen, gelden de bovenstaande </t>
    </r>
    <r>
      <rPr>
        <u/>
        <sz val="9"/>
        <color theme="1"/>
        <rFont val="Verdana"/>
        <family val="2"/>
      </rPr>
      <t>vaste</t>
    </r>
    <r>
      <rPr>
        <sz val="11"/>
        <color theme="1"/>
        <rFont val="Calibri"/>
        <family val="2"/>
        <scheme val="minor"/>
      </rPr>
      <t xml:space="preserve"> tarieven (exclusief BTW)</t>
    </r>
    <r>
      <rPr>
        <sz val="11"/>
        <color theme="1"/>
        <rFont val="Calibri"/>
        <family val="2"/>
        <scheme val="minor"/>
      </rPr>
      <t xml:space="preserve">. </t>
    </r>
  </si>
  <si>
    <r>
      <t>Voor alle werkzaamheden, leveringen en diensten in de Transitiefase, zoals omschreven in bijlage 4 van de Overeenkomst Instandhouding transporttechnische installaties van het Rijksvastgoedbedrijf, geldt het bovenstaande tarief (exclusief BTW)</t>
    </r>
    <r>
      <rPr>
        <sz val="11"/>
        <color theme="1"/>
        <rFont val="Calibri"/>
        <family val="2"/>
        <scheme val="minor"/>
      </rPr>
      <t xml:space="preserve">. </t>
    </r>
  </si>
  <si>
    <t>Waarde 
Prijspeil 1-5-2023</t>
  </si>
  <si>
    <t xml:space="preserve">U dient uitsluitend de groene velden in de tabbladen 2 tot en met 4  in te vullen. </t>
  </si>
  <si>
    <t>Vergoeding Rijk per jaar</t>
  </si>
  <si>
    <t>Vergoeding Defensie per jaar</t>
  </si>
  <si>
    <t>Monteur en expert/specialistisch monteur Transport techniek</t>
  </si>
  <si>
    <t>OT.23.359 Gevelonderhoudsinstallaties Noord, Noord-West, Oost, Zuid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</si>
</sst>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quot;€&quot;\ * #,##0_ ;_ &quot;€&quot;\ * \-#,##0_ ;_ &quot;€&quot;\ * &quot;-&quot;??_ ;_ @_ "/>
    <numFmt numFmtId="165" formatCode="&quot;€&quot;\ #,##0.00"/>
    <numFmt numFmtId="166" formatCode="#,##0_ ;\-#,##0\ "/>
  </numFmts>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rgb="FFFF0000"/>
      <name val="Verdana"/>
      <family val="2"/>
    </font>
    <font>
      <b/>
      <sz val="9"/>
      <color theme="1"/>
      <name val="Verdana"/>
      <family val="2"/>
    </font>
    <font>
      <b/>
      <sz val="9"/>
      <color rgb="FFFF0000"/>
      <name val="Verdana"/>
      <family val="2"/>
    </font>
    <font>
      <sz val="9"/>
      <color theme="1"/>
      <name val="Verdana"/>
      <family val="2"/>
    </font>
    <font>
      <sz val="9"/>
      <name val="Verdana"/>
      <family val="2"/>
    </font>
    <font>
      <b/>
      <sz val="9"/>
      <name val="Verdana"/>
      <family val="2"/>
    </font>
    <font>
      <sz val="7"/>
      <color rgb="FF00B050"/>
      <name val="Verdana"/>
      <family val="2"/>
    </font>
    <font>
      <sz val="9"/>
      <color rgb="FF00B050"/>
      <name val="Verdana"/>
      <family val="2"/>
    </font>
    <font>
      <u/>
      <sz val="9"/>
      <color theme="1"/>
      <name val="Verdana"/>
      <family val="2"/>
    </font>
    <font>
      <sz val="11"/>
      <name val="Calibri"/>
      <family val="2"/>
      <scheme val="minor"/>
    </font>
    <font>
      <b/>
      <sz val="11"/>
      <color rgb="FFFF000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9" tint="0.79998168889431442"/>
        <bgColor indexed="64"/>
      </patternFill>
    </fill>
    <fill>
      <patternFill patternType="solid">
        <fgColor rgb="FF488FD0"/>
        <bgColor indexed="64"/>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top style="medium">
        <color auto="1"/>
      </top>
      <bottom style="thin">
        <color auto="1"/>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indexed="64"/>
      </right>
      <top style="thin">
        <color indexed="64"/>
      </top>
      <bottom style="medium">
        <color indexed="64"/>
      </bottom>
      <diagonal/>
    </border>
    <border>
      <left/>
      <right style="medium">
        <color auto="1"/>
      </right>
      <top style="thin">
        <color auto="1"/>
      </top>
      <bottom style="medium">
        <color auto="1"/>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4"/>
      </top>
      <bottom/>
      <diagonal/>
    </border>
    <border>
      <left style="thin">
        <color theme="4"/>
      </left>
      <right/>
      <top style="thin">
        <color theme="4"/>
      </top>
      <bottom/>
      <diagonal/>
    </border>
    <border>
      <left style="thin">
        <color theme="4"/>
      </left>
      <right style="thin">
        <color theme="4"/>
      </right>
      <top style="thin">
        <color theme="4"/>
      </top>
      <bottom style="thin">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103">
    <xf numFmtId="0" fontId="0" fillId="0" borderId="0" xfId="0"/>
    <xf numFmtId="0" fontId="0" fillId="0" borderId="0" xfId="0" applyFill="1"/>
    <xf numFmtId="44" fontId="0" fillId="0" borderId="10" xfId="0" applyNumberFormat="1" applyBorder="1"/>
    <xf numFmtId="0" fontId="19" fillId="0" borderId="13" xfId="0" applyFont="1" applyBorder="1" applyAlignment="1" applyProtection="1">
      <alignment horizontal="left" vertical="top" wrapText="1"/>
    </xf>
    <xf numFmtId="0" fontId="19" fillId="0" borderId="0" xfId="0" applyFont="1" applyBorder="1" applyAlignment="1" applyProtection="1">
      <alignment horizontal="left" vertical="top" wrapText="1"/>
    </xf>
    <xf numFmtId="0" fontId="19" fillId="0" borderId="0" xfId="0" applyFont="1"/>
    <xf numFmtId="44" fontId="0" fillId="0" borderId="0" xfId="0" applyNumberFormat="1"/>
    <xf numFmtId="0" fontId="18" fillId="0" borderId="0" xfId="0" applyFont="1" applyAlignment="1">
      <alignment horizontal="left"/>
    </xf>
    <xf numFmtId="44" fontId="19" fillId="0" borderId="0" xfId="0" applyNumberFormat="1" applyFont="1"/>
    <xf numFmtId="0" fontId="19" fillId="0" borderId="14" xfId="0" applyFont="1" applyBorder="1" applyAlignment="1">
      <alignment vertical="center"/>
    </xf>
    <xf numFmtId="0" fontId="0" fillId="0" borderId="15" xfId="0" applyBorder="1" applyAlignment="1">
      <alignment vertical="center"/>
    </xf>
    <xf numFmtId="49" fontId="19" fillId="0" borderId="16" xfId="0" applyNumberFormat="1" applyFont="1" applyBorder="1" applyAlignment="1">
      <alignment horizontal="center" vertical="center" wrapText="1"/>
    </xf>
    <xf numFmtId="49" fontId="19" fillId="0" borderId="17" xfId="0" applyNumberFormat="1" applyFont="1" applyBorder="1" applyAlignment="1">
      <alignment horizontal="center" vertical="center" wrapText="1"/>
    </xf>
    <xf numFmtId="0" fontId="0" fillId="0" borderId="18" xfId="0" applyBorder="1"/>
    <xf numFmtId="0" fontId="0" fillId="0" borderId="19" xfId="0" applyBorder="1"/>
    <xf numFmtId="1" fontId="0" fillId="0" borderId="10" xfId="0" applyNumberFormat="1" applyBorder="1" applyAlignment="1">
      <alignment horizontal="center"/>
    </xf>
    <xf numFmtId="44" fontId="0" fillId="0" borderId="20" xfId="0" applyNumberFormat="1" applyBorder="1"/>
    <xf numFmtId="44" fontId="0" fillId="0" borderId="19" xfId="0" applyNumberFormat="1" applyBorder="1"/>
    <xf numFmtId="0" fontId="0" fillId="0" borderId="12" xfId="0" applyBorder="1"/>
    <xf numFmtId="0" fontId="20" fillId="0" borderId="21" xfId="0" applyFont="1" applyBorder="1"/>
    <xf numFmtId="0" fontId="0" fillId="0" borderId="22" xfId="0" applyBorder="1"/>
    <xf numFmtId="44" fontId="0" fillId="0" borderId="22" xfId="0" applyNumberFormat="1" applyBorder="1"/>
    <xf numFmtId="0" fontId="0" fillId="0" borderId="23" xfId="0" applyBorder="1"/>
    <xf numFmtId="44" fontId="20" fillId="0" borderId="24" xfId="0" applyNumberFormat="1" applyFont="1" applyBorder="1"/>
    <xf numFmtId="0" fontId="20" fillId="0" borderId="0" xfId="0" applyFont="1" applyBorder="1"/>
    <xf numFmtId="0" fontId="0" fillId="0" borderId="0" xfId="0" applyBorder="1"/>
    <xf numFmtId="44" fontId="0" fillId="0" borderId="0" xfId="0" applyNumberFormat="1" applyBorder="1"/>
    <xf numFmtId="44" fontId="20" fillId="0" borderId="0" xfId="0" applyNumberFormat="1" applyFont="1" applyBorder="1"/>
    <xf numFmtId="0" fontId="19" fillId="0" borderId="0" xfId="0" applyFont="1" applyAlignment="1">
      <alignment vertical="center"/>
    </xf>
    <xf numFmtId="44" fontId="19" fillId="33" borderId="0" xfId="0" applyNumberFormat="1" applyFont="1" applyFill="1"/>
    <xf numFmtId="0" fontId="0" fillId="0" borderId="0" xfId="0" applyProtection="1"/>
    <xf numFmtId="0" fontId="19" fillId="0" borderId="28" xfId="0" applyFont="1" applyBorder="1" applyAlignment="1" applyProtection="1">
      <alignment vertical="top" wrapText="1"/>
    </xf>
    <xf numFmtId="0" fontId="19" fillId="0" borderId="29" xfId="0" applyFont="1" applyFill="1" applyBorder="1" applyAlignment="1" applyProtection="1">
      <alignment vertical="top" wrapText="1"/>
    </xf>
    <xf numFmtId="0" fontId="19" fillId="0" borderId="13" xfId="0" applyFont="1" applyFill="1" applyBorder="1" applyAlignment="1" applyProtection="1">
      <alignment vertical="top" wrapText="1"/>
    </xf>
    <xf numFmtId="0" fontId="19" fillId="0" borderId="16" xfId="0" applyFont="1" applyBorder="1" applyAlignment="1" applyProtection="1">
      <alignment vertical="top" wrapText="1"/>
    </xf>
    <xf numFmtId="1" fontId="19" fillId="0" borderId="15" xfId="0" applyNumberFormat="1" applyFont="1" applyBorder="1" applyAlignment="1" applyProtection="1">
      <alignment vertical="top" wrapText="1"/>
    </xf>
    <xf numFmtId="0" fontId="20" fillId="0" borderId="17" xfId="0" applyFont="1" applyBorder="1" applyAlignment="1" applyProtection="1">
      <alignment horizontal="left" vertical="top" wrapText="1"/>
    </xf>
    <xf numFmtId="0" fontId="0" fillId="0" borderId="28" xfId="0" applyBorder="1" applyAlignment="1" applyProtection="1">
      <alignment vertical="center"/>
    </xf>
    <xf numFmtId="0" fontId="22" fillId="0" borderId="11" xfId="0" applyFont="1" applyFill="1" applyBorder="1" applyAlignment="1" applyProtection="1">
      <alignment horizontal="left" vertical="center"/>
    </xf>
    <xf numFmtId="0" fontId="23" fillId="0" borderId="13" xfId="0" applyFont="1" applyBorder="1" applyAlignment="1" applyProtection="1">
      <alignment vertical="center"/>
    </xf>
    <xf numFmtId="1" fontId="23" fillId="0" borderId="13" xfId="0" applyNumberFormat="1" applyFont="1" applyBorder="1" applyAlignment="1" applyProtection="1">
      <alignment vertical="center"/>
    </xf>
    <xf numFmtId="0" fontId="19" fillId="0" borderId="17" xfId="0" applyFont="1" applyBorder="1" applyAlignment="1" applyProtection="1">
      <alignment vertical="center"/>
    </xf>
    <xf numFmtId="0" fontId="0" fillId="0" borderId="30" xfId="0" applyBorder="1" applyAlignment="1" applyProtection="1">
      <alignment vertical="center"/>
    </xf>
    <xf numFmtId="0" fontId="22" fillId="0" borderId="10" xfId="0" applyFont="1" applyFill="1" applyBorder="1" applyAlignment="1" applyProtection="1">
      <alignment horizontal="left" vertical="center"/>
    </xf>
    <xf numFmtId="1" fontId="0" fillId="0" borderId="10" xfId="0" applyNumberFormat="1" applyBorder="1" applyAlignment="1" applyProtection="1">
      <alignment horizontal="center"/>
    </xf>
    <xf numFmtId="44" fontId="22" fillId="0" borderId="10" xfId="42" applyNumberFormat="1" applyFont="1" applyFill="1" applyBorder="1" applyAlignment="1" applyProtection="1">
      <alignment vertical="center"/>
    </xf>
    <xf numFmtId="164" fontId="0" fillId="0" borderId="31" xfId="0" applyNumberFormat="1" applyFill="1" applyBorder="1" applyAlignment="1" applyProtection="1">
      <alignment vertical="center"/>
    </xf>
    <xf numFmtId="0" fontId="0" fillId="0" borderId="32" xfId="0" applyBorder="1" applyAlignment="1" applyProtection="1">
      <alignment vertical="center"/>
    </xf>
    <xf numFmtId="0" fontId="20" fillId="0" borderId="33" xfId="0" applyFont="1" applyBorder="1" applyAlignment="1" applyProtection="1">
      <alignment vertical="center"/>
    </xf>
    <xf numFmtId="0" fontId="24" fillId="0" borderId="34" xfId="0" applyFont="1" applyBorder="1" applyAlignment="1" applyProtection="1">
      <alignment vertical="center"/>
    </xf>
    <xf numFmtId="0" fontId="25" fillId="0" borderId="22" xfId="0" applyFont="1" applyBorder="1" applyAlignment="1" applyProtection="1">
      <alignment vertical="center"/>
    </xf>
    <xf numFmtId="0" fontId="24" fillId="0" borderId="22" xfId="0" applyFont="1" applyBorder="1" applyAlignment="1" applyProtection="1">
      <alignment vertical="center"/>
    </xf>
    <xf numFmtId="1" fontId="25" fillId="0" borderId="23" xfId="0" applyNumberFormat="1" applyFont="1" applyBorder="1" applyAlignment="1" applyProtection="1">
      <alignment vertical="center"/>
    </xf>
    <xf numFmtId="164" fontId="20" fillId="0" borderId="35" xfId="0" applyNumberFormat="1" applyFont="1" applyBorder="1" applyAlignment="1" applyProtection="1">
      <alignment vertical="center"/>
    </xf>
    <xf numFmtId="0" fontId="0" fillId="0" borderId="25" xfId="0" applyBorder="1" applyAlignment="1" applyProtection="1">
      <alignment vertical="center"/>
    </xf>
    <xf numFmtId="0" fontId="25" fillId="0" borderId="0" xfId="0" applyFont="1" applyBorder="1" applyAlignment="1" applyProtection="1">
      <alignment vertical="center"/>
    </xf>
    <xf numFmtId="0" fontId="24" fillId="0" borderId="0" xfId="0" applyFont="1" applyBorder="1" applyAlignment="1" applyProtection="1">
      <alignment vertical="center"/>
    </xf>
    <xf numFmtId="1" fontId="25" fillId="0" borderId="0" xfId="0" applyNumberFormat="1" applyFont="1" applyBorder="1" applyAlignment="1" applyProtection="1">
      <alignment vertical="center"/>
    </xf>
    <xf numFmtId="164" fontId="20" fillId="0" borderId="26" xfId="0" applyNumberFormat="1" applyFont="1" applyBorder="1" applyAlignment="1" applyProtection="1">
      <alignment vertical="center"/>
    </xf>
    <xf numFmtId="44" fontId="22" fillId="34" borderId="10" xfId="42" applyNumberFormat="1" applyFont="1" applyFill="1" applyBorder="1" applyAlignment="1" applyProtection="1">
      <alignment vertical="center"/>
      <protection locked="0"/>
    </xf>
    <xf numFmtId="0" fontId="0" fillId="33" borderId="27" xfId="0" applyFill="1" applyBorder="1" applyAlignment="1" applyProtection="1"/>
    <xf numFmtId="0" fontId="0" fillId="33" borderId="0" xfId="0" applyFill="1" applyProtection="1"/>
    <xf numFmtId="1" fontId="0" fillId="33" borderId="0" xfId="0" applyNumberFormat="1" applyFill="1" applyProtection="1"/>
    <xf numFmtId="2" fontId="0" fillId="0" borderId="10" xfId="0" applyNumberFormat="1" applyBorder="1" applyAlignment="1">
      <alignment horizontal="center"/>
    </xf>
    <xf numFmtId="0" fontId="18" fillId="33" borderId="0" xfId="0" applyFont="1" applyFill="1" applyAlignment="1">
      <alignment horizontal="left"/>
    </xf>
    <xf numFmtId="0" fontId="0" fillId="33" borderId="0" xfId="0" applyFill="1"/>
    <xf numFmtId="165" fontId="0" fillId="0" borderId="0" xfId="0" applyNumberFormat="1" applyFill="1"/>
    <xf numFmtId="165" fontId="0" fillId="0" borderId="0" xfId="42" applyNumberFormat="1" applyFont="1" applyFill="1"/>
    <xf numFmtId="0" fontId="22" fillId="0" borderId="10" xfId="0" applyFont="1" applyBorder="1" applyAlignment="1" applyProtection="1">
      <alignment vertical="center"/>
    </xf>
    <xf numFmtId="0" fontId="0" fillId="0" borderId="10" xfId="0" applyBorder="1"/>
    <xf numFmtId="0" fontId="0" fillId="0" borderId="39" xfId="0" applyFont="1" applyBorder="1"/>
    <xf numFmtId="0" fontId="27" fillId="0" borderId="39" xfId="0" applyFont="1" applyBorder="1"/>
    <xf numFmtId="0" fontId="0" fillId="0" borderId="40" xfId="0" applyFont="1" applyBorder="1"/>
    <xf numFmtId="11" fontId="0" fillId="0" borderId="40" xfId="0" applyNumberFormat="1" applyFont="1" applyBorder="1"/>
    <xf numFmtId="14" fontId="0" fillId="0" borderId="39" xfId="0" applyNumberFormat="1" applyFont="1" applyBorder="1"/>
    <xf numFmtId="44" fontId="14" fillId="0" borderId="0" xfId="0" applyNumberFormat="1" applyFont="1" applyFill="1"/>
    <xf numFmtId="0" fontId="13" fillId="35" borderId="41" xfId="0" applyFont="1" applyFill="1" applyBorder="1"/>
    <xf numFmtId="0" fontId="0" fillId="0" borderId="41" xfId="43" applyNumberFormat="1" applyFont="1" applyBorder="1"/>
    <xf numFmtId="0" fontId="0" fillId="0" borderId="41" xfId="0" applyBorder="1"/>
    <xf numFmtId="0" fontId="0" fillId="0" borderId="41" xfId="0" quotePrefix="1" applyBorder="1"/>
    <xf numFmtId="0" fontId="16" fillId="0" borderId="41" xfId="0" applyFont="1" applyBorder="1"/>
    <xf numFmtId="0" fontId="16" fillId="0" borderId="0" xfId="0" applyFont="1"/>
    <xf numFmtId="44" fontId="0" fillId="0" borderId="0" xfId="42" applyFont="1"/>
    <xf numFmtId="44" fontId="28" fillId="0" borderId="41" xfId="42" applyFont="1" applyBorder="1"/>
    <xf numFmtId="0" fontId="0" fillId="0" borderId="41" xfId="0" applyBorder="1" applyAlignment="1">
      <alignment horizontal="left"/>
    </xf>
    <xf numFmtId="0" fontId="13" fillId="35" borderId="41" xfId="0" applyFont="1" applyFill="1" applyBorder="1" applyAlignment="1">
      <alignment horizontal="left"/>
    </xf>
    <xf numFmtId="0" fontId="0" fillId="0" borderId="41" xfId="0" quotePrefix="1" applyBorder="1" applyAlignment="1">
      <alignment horizontal="left"/>
    </xf>
    <xf numFmtId="0" fontId="16" fillId="0" borderId="0" xfId="0" applyFont="1" applyAlignment="1">
      <alignment horizontal="left"/>
    </xf>
    <xf numFmtId="0" fontId="0" fillId="0" borderId="0" xfId="0" applyAlignment="1">
      <alignment horizontal="left"/>
    </xf>
    <xf numFmtId="166" fontId="0" fillId="0" borderId="10" xfId="0" applyNumberFormat="1" applyFill="1" applyBorder="1" applyAlignment="1" applyProtection="1">
      <alignment horizontal="center" vertical="center"/>
    </xf>
    <xf numFmtId="44" fontId="0" fillId="34" borderId="39" xfId="0" applyNumberFormat="1" applyFont="1" applyFill="1" applyBorder="1" applyProtection="1">
      <protection locked="0"/>
    </xf>
    <xf numFmtId="44" fontId="0" fillId="34" borderId="41" xfId="42" applyFont="1" applyFill="1" applyBorder="1" applyProtection="1">
      <protection locked="0"/>
    </xf>
    <xf numFmtId="0" fontId="19" fillId="0" borderId="0" xfId="0" applyFont="1" applyAlignment="1">
      <alignment horizontal="left" wrapText="1"/>
    </xf>
    <xf numFmtId="0" fontId="0" fillId="34" borderId="37" xfId="0" applyFill="1" applyBorder="1" applyAlignment="1">
      <alignment horizontal="center" wrapText="1"/>
    </xf>
    <xf numFmtId="0" fontId="0" fillId="34" borderId="36" xfId="0" applyFill="1" applyBorder="1" applyAlignment="1">
      <alignment horizontal="center" wrapText="1"/>
    </xf>
    <xf numFmtId="0" fontId="0" fillId="34" borderId="38" xfId="0" applyFill="1" applyBorder="1" applyAlignment="1">
      <alignment horizontal="center" wrapText="1"/>
    </xf>
    <xf numFmtId="0" fontId="23" fillId="0" borderId="36" xfId="0" applyFont="1" applyBorder="1" applyAlignment="1" applyProtection="1">
      <alignment horizontal="left" vertical="center"/>
    </xf>
    <xf numFmtId="0" fontId="0" fillId="0" borderId="37" xfId="0" applyBorder="1" applyAlignment="1" applyProtection="1">
      <alignment horizontal="left" vertical="top" wrapText="1"/>
    </xf>
    <xf numFmtId="0" fontId="21" fillId="0" borderId="36" xfId="0" applyFont="1" applyBorder="1" applyAlignment="1" applyProtection="1">
      <alignment horizontal="left" vertical="top" wrapText="1"/>
    </xf>
    <xf numFmtId="0" fontId="21" fillId="0" borderId="38" xfId="0" applyFont="1" applyBorder="1" applyAlignment="1" applyProtection="1">
      <alignment horizontal="left" vertical="top" wrapText="1"/>
    </xf>
    <xf numFmtId="0" fontId="0" fillId="0" borderId="37" xfId="0" applyBorder="1" applyAlignment="1" applyProtection="1">
      <alignment horizontal="center" vertical="top" wrapText="1"/>
    </xf>
    <xf numFmtId="0" fontId="0" fillId="0" borderId="36" xfId="0" applyBorder="1" applyAlignment="1" applyProtection="1">
      <alignment horizontal="center" vertical="top" wrapText="1"/>
    </xf>
    <xf numFmtId="0" fontId="0" fillId="0" borderId="38" xfId="0" applyBorder="1" applyAlignment="1" applyProtection="1">
      <alignment horizontal="center"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3"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aluta" xfId="42" builtinId="4"/>
    <cellStyle name="Verklarende tekst" xfId="16" builtinId="53" customBuiltin="1"/>
    <cellStyle name="Waarschuwingstekst" xfId="14" builtinId="11" customBuiltin="1"/>
  </cellStyles>
  <dxfs count="45">
    <dxf>
      <font>
        <b val="0"/>
        <i val="0"/>
        <strike val="0"/>
        <condense val="0"/>
        <extend val="0"/>
        <outline val="0"/>
        <shadow val="0"/>
        <u val="none"/>
        <vertAlign val="baseline"/>
        <sz val="11"/>
        <color rgb="FFFF0000"/>
        <name val="Calibri"/>
        <family val="2"/>
        <scheme val="minor"/>
      </font>
      <numFmt numFmtId="34" formatCode="_ &quot;€&quot;\ * #,##0.00_ ;_ &quot;€&quot;\ * \-#,##0.00_ ;_ &quot;€&quot;\ * &quot;-&quot;??_ ;_ @_ "/>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34" formatCode="_ &quot;€&quot;\ * #,##0.00_ ;_ &quot;€&quot;\ * \-#,##0.00_ ;_ &quot;€&quot;\ * &quot;-&quot;??_ ;_ @_ "/>
      <fill>
        <patternFill patternType="solid">
          <fgColor indexed="64"/>
          <bgColor theme="9" tint="0.79998168889431442"/>
        </patternFill>
      </fill>
      <protection locked="0" hidden="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3" displayName="Tabel13" ref="A1:U115" totalsRowCount="1" headerRowDxfId="44" dataDxfId="43" totalsRowDxfId="42">
  <autoFilter ref="A1:U114" xr:uid="{00000000-0009-0000-0100-000001000000}"/>
  <tableColumns count="21">
    <tableColumn id="29" xr3:uid="{00000000-0010-0000-0000-00001D000000}" name="Element ID" dataDxfId="41" totalsRowDxfId="20"/>
    <tableColumn id="2" xr3:uid="{00000000-0010-0000-0000-000002000000}" name="Objectreferentie" dataDxfId="40" totalsRowDxfId="19"/>
    <tableColumn id="3" xr3:uid="{00000000-0010-0000-0000-000003000000}" name="Adres" dataDxfId="39" totalsRowDxfId="18"/>
    <tableColumn id="4" xr3:uid="{00000000-0010-0000-0000-000004000000}" name="Postcode" dataDxfId="38" totalsRowDxfId="17"/>
    <tableColumn id="5" xr3:uid="{00000000-0010-0000-0000-000005000000}" name="Plaats" dataDxfId="37" totalsRowDxfId="16"/>
    <tableColumn id="6" xr3:uid="{00000000-0010-0000-0000-000006000000}" name="BVO" dataDxfId="36" totalsRowDxfId="15"/>
    <tableColumn id="7" xr3:uid="{00000000-0010-0000-0000-000007000000}" name="Elementcode" dataDxfId="35" totalsRowDxfId="14"/>
    <tableColumn id="8" xr3:uid="{00000000-0010-0000-0000-000008000000}" name="Discipline" dataDxfId="34" totalsRowDxfId="13"/>
    <tableColumn id="9" xr3:uid="{00000000-0010-0000-0000-000009000000}" name="Volgnummer" dataDxfId="33" totalsRowDxfId="12"/>
    <tableColumn id="10" xr3:uid="{00000000-0010-0000-0000-00000A000000}" name="Element omschrijving" dataDxfId="32" totalsRowDxfId="11"/>
    <tableColumn id="11" xr3:uid="{00000000-0010-0000-0000-00000B000000}" name="Fabrikaat" dataDxfId="31" totalsRowDxfId="10"/>
    <tableColumn id="12" xr3:uid="{00000000-0010-0000-0000-00000C000000}" name="Type" dataDxfId="30" totalsRowDxfId="9"/>
    <tableColumn id="13" xr3:uid="{00000000-0010-0000-0000-00000D000000}" name="Omvang/capaciteit" dataDxfId="29" totalsRowDxfId="8"/>
    <tableColumn id="14" xr3:uid="{00000000-0010-0000-0000-00000E000000}" name="Dimensie" dataDxfId="28" totalsRowDxfId="7"/>
    <tableColumn id="15" xr3:uid="{00000000-0010-0000-0000-00000F000000}" name="Aantal/Hoeveelheid" dataDxfId="27" totalsRowDxfId="6"/>
    <tableColumn id="16" xr3:uid="{00000000-0010-0000-0000-000010000000}" name="Bouwjaar" dataDxfId="26" totalsRowDxfId="5"/>
    <tableColumn id="17" xr3:uid="{00000000-0010-0000-0000-000011000000}" name="Lokatie" dataDxfId="25" totalsRowDxfId="4"/>
    <tableColumn id="18" xr3:uid="{00000000-0010-0000-0000-000012000000}" name="Perceelcode" dataDxfId="24" totalsRowDxfId="3"/>
    <tableColumn id="19" xr3:uid="{00000000-0010-0000-0000-000013000000}" name="Toelichting" dataDxfId="23" totalsRowDxfId="2"/>
    <tableColumn id="20" xr3:uid="{00000000-0010-0000-0000-000014000000}" name="Contract periode" totalsRowLabel="Totaal prijs / jaar" dataDxfId="22" totalsRowDxfId="1"/>
    <tableColumn id="21" xr3:uid="{00000000-0010-0000-0000-000015000000}" name="Aanneemsom excl. BTW" totalsRowFunction="sum" dataDxfId="21" totalsRowDxfId="0" dataCellStyle="Valuta"/>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
  <sheetViews>
    <sheetView tabSelected="1" workbookViewId="0">
      <selection activeCell="B4" sqref="B4"/>
    </sheetView>
  </sheetViews>
  <sheetFormatPr defaultRowHeight="14.5" x14ac:dyDescent="0.35"/>
  <cols>
    <col min="1" max="1" width="15.453125" customWidth="1"/>
    <col min="2" max="2" width="40.1796875" customWidth="1"/>
    <col min="3" max="3" width="20.90625" customWidth="1"/>
    <col min="4" max="4" width="32.90625" bestFit="1" customWidth="1"/>
    <col min="5" max="6" width="30.7265625" customWidth="1"/>
    <col min="7" max="7" width="26.81640625" customWidth="1"/>
    <col min="8" max="8" width="18.26953125" customWidth="1"/>
    <col min="9" max="9" width="13.26953125" customWidth="1"/>
  </cols>
  <sheetData>
    <row r="1" spans="1:6" x14ac:dyDescent="0.35">
      <c r="A1" s="5" t="s">
        <v>1</v>
      </c>
      <c r="C1" s="6"/>
      <c r="F1" s="4"/>
    </row>
    <row r="2" spans="1:6" x14ac:dyDescent="0.35">
      <c r="A2" s="92" t="s">
        <v>7</v>
      </c>
      <c r="B2" s="92"/>
      <c r="C2" s="92"/>
      <c r="D2" s="92"/>
      <c r="E2" s="92"/>
      <c r="F2" s="28"/>
    </row>
    <row r="3" spans="1:6" x14ac:dyDescent="0.35">
      <c r="A3" s="5"/>
      <c r="C3" s="6"/>
    </row>
    <row r="4" spans="1:6" x14ac:dyDescent="0.35">
      <c r="A4" t="s">
        <v>16</v>
      </c>
      <c r="B4" t="s">
        <v>784</v>
      </c>
    </row>
    <row r="5" spans="1:6" x14ac:dyDescent="0.35">
      <c r="A5" s="5"/>
      <c r="C5" s="6"/>
    </row>
    <row r="6" spans="1:6" x14ac:dyDescent="0.35">
      <c r="A6" s="64" t="s">
        <v>68</v>
      </c>
      <c r="B6" s="65"/>
      <c r="C6" s="29"/>
      <c r="D6" s="29"/>
    </row>
    <row r="7" spans="1:6" ht="15" thickBot="1" x14ac:dyDescent="0.4">
      <c r="A7" s="7"/>
      <c r="C7" s="8"/>
      <c r="D7" s="8"/>
    </row>
    <row r="8" spans="1:6" ht="23" x14ac:dyDescent="0.35">
      <c r="A8" s="9" t="s">
        <v>2</v>
      </c>
      <c r="B8" s="10"/>
      <c r="C8" s="11" t="s">
        <v>779</v>
      </c>
      <c r="D8" s="11" t="s">
        <v>3</v>
      </c>
      <c r="E8" s="12" t="s">
        <v>4</v>
      </c>
    </row>
    <row r="9" spans="1:6" x14ac:dyDescent="0.35">
      <c r="A9" s="13" t="s">
        <v>5</v>
      </c>
      <c r="B9" s="68" t="s">
        <v>773</v>
      </c>
      <c r="C9" s="2">
        <f>+'2. Prijs Uurtarief'!G6</f>
        <v>0</v>
      </c>
      <c r="D9" s="15">
        <v>1</v>
      </c>
      <c r="E9" s="16">
        <f>C9*D9</f>
        <v>0</v>
      </c>
      <c r="F9" s="1"/>
    </row>
    <row r="10" spans="1:6" x14ac:dyDescent="0.35">
      <c r="A10" s="13" t="s">
        <v>771</v>
      </c>
      <c r="B10" s="69" t="s">
        <v>781</v>
      </c>
      <c r="C10" s="2">
        <f>+Tabel13[[#Totals],[Aanneemsom excl. BTW]]</f>
        <v>0</v>
      </c>
      <c r="D10" s="15">
        <v>1</v>
      </c>
      <c r="E10" s="16">
        <f>C10*D10</f>
        <v>0</v>
      </c>
    </row>
    <row r="11" spans="1:6" x14ac:dyDescent="0.35">
      <c r="A11" s="13" t="s">
        <v>772</v>
      </c>
      <c r="B11" s="69" t="s">
        <v>782</v>
      </c>
      <c r="C11" s="2">
        <f>+'3b.Vergoeding Defensie p.jr'!V31</f>
        <v>0</v>
      </c>
      <c r="D11" s="15">
        <v>1</v>
      </c>
      <c r="E11" s="16">
        <f>C11*D11</f>
        <v>0</v>
      </c>
    </row>
    <row r="12" spans="1:6" x14ac:dyDescent="0.35">
      <c r="A12" s="13" t="s">
        <v>15</v>
      </c>
      <c r="B12" s="69" t="s">
        <v>17</v>
      </c>
      <c r="C12" s="2">
        <f>+'4. Prijs Transitiefase'!C6</f>
        <v>0</v>
      </c>
      <c r="D12" s="63">
        <v>0.25</v>
      </c>
      <c r="E12" s="16">
        <f t="shared" ref="E12" si="0">C12*D12</f>
        <v>0</v>
      </c>
    </row>
    <row r="13" spans="1:6" x14ac:dyDescent="0.35">
      <c r="A13" s="13"/>
      <c r="B13" s="14"/>
      <c r="C13" s="17"/>
      <c r="D13" s="18"/>
      <c r="E13" s="16"/>
    </row>
    <row r="14" spans="1:6" ht="15" thickBot="1" x14ac:dyDescent="0.4">
      <c r="A14" s="19" t="s">
        <v>6</v>
      </c>
      <c r="B14" s="20"/>
      <c r="C14" s="21"/>
      <c r="D14" s="22"/>
      <c r="E14" s="23">
        <f>SUM(E9:E13)</f>
        <v>0</v>
      </c>
    </row>
    <row r="15" spans="1:6" ht="15" thickBot="1" x14ac:dyDescent="0.4">
      <c r="A15" s="24"/>
      <c r="B15" s="25"/>
      <c r="C15" s="26"/>
      <c r="D15" s="25"/>
      <c r="E15" s="27"/>
    </row>
    <row r="16" spans="1:6" ht="15" thickBot="1" x14ac:dyDescent="0.4">
      <c r="A16" s="93" t="s">
        <v>780</v>
      </c>
      <c r="B16" s="94"/>
      <c r="C16" s="94"/>
      <c r="D16" s="94"/>
      <c r="E16" s="95"/>
    </row>
  </sheetData>
  <sheetProtection algorithmName="SHA-512" hashValue="MfShF0Z/gJptoJI42s7vf8AtgxKlDj3CFLuDStfSIh9JyCa33UxhdUjR/pPY4Lstt+6XWi4xLvirihkHFAgJdw==" saltValue="RcVCTMVXHDgOFMThectxcQ==" spinCount="100000" sheet="1" objects="1" scenarios="1"/>
  <mergeCells count="2">
    <mergeCell ref="A2:E2"/>
    <mergeCell ref="A16:E16"/>
  </mergeCell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8"/>
  <sheetViews>
    <sheetView workbookViewId="0">
      <selection activeCell="C9" sqref="C9"/>
    </sheetView>
  </sheetViews>
  <sheetFormatPr defaultRowHeight="14.5" x14ac:dyDescent="0.35"/>
  <cols>
    <col min="1" max="1" width="8.7265625" style="30"/>
    <col min="2" max="2" width="55.6328125" style="30" bestFit="1" customWidth="1"/>
    <col min="3" max="3" width="28.7265625" style="30" customWidth="1"/>
    <col min="4" max="4" width="17.453125" style="30" customWidth="1"/>
    <col min="5" max="5" width="26.1796875" style="30" customWidth="1"/>
    <col min="6" max="6" width="16.6328125" style="30" bestFit="1" customWidth="1"/>
    <col min="7" max="7" width="28.54296875" style="30" customWidth="1"/>
    <col min="8" max="16384" width="8.7265625" style="30"/>
  </cols>
  <sheetData>
    <row r="2" spans="1:7" ht="15" thickBot="1" x14ac:dyDescent="0.4">
      <c r="C2" s="60" t="s">
        <v>69</v>
      </c>
      <c r="D2" s="60"/>
      <c r="E2" s="61"/>
      <c r="F2" s="62"/>
    </row>
    <row r="3" spans="1:7" ht="46.5" thickBot="1" x14ac:dyDescent="0.4">
      <c r="A3" s="31" t="s">
        <v>8</v>
      </c>
      <c r="B3" s="32" t="s">
        <v>774</v>
      </c>
      <c r="C3" s="33" t="s">
        <v>9</v>
      </c>
      <c r="D3" s="34"/>
      <c r="E3" s="3" t="s">
        <v>0</v>
      </c>
      <c r="F3" s="35"/>
      <c r="G3" s="36" t="s">
        <v>775</v>
      </c>
    </row>
    <row r="4" spans="1:7" x14ac:dyDescent="0.35">
      <c r="A4" s="37"/>
      <c r="B4" s="38"/>
      <c r="C4" s="39" t="s">
        <v>10</v>
      </c>
      <c r="D4" s="39" t="s">
        <v>11</v>
      </c>
      <c r="E4" s="39" t="s">
        <v>10</v>
      </c>
      <c r="F4" s="40" t="s">
        <v>11</v>
      </c>
      <c r="G4" s="41" t="s">
        <v>12</v>
      </c>
    </row>
    <row r="5" spans="1:7" x14ac:dyDescent="0.35">
      <c r="A5" s="42">
        <v>1</v>
      </c>
      <c r="B5" s="43" t="s">
        <v>783</v>
      </c>
      <c r="C5" s="59"/>
      <c r="D5" s="89">
        <v>873</v>
      </c>
      <c r="E5" s="45">
        <f>C5*1.25</f>
        <v>0</v>
      </c>
      <c r="F5" s="44" t="s">
        <v>13</v>
      </c>
      <c r="G5" s="46">
        <f>+C5*D5</f>
        <v>0</v>
      </c>
    </row>
    <row r="6" spans="1:7" ht="15" thickBot="1" x14ac:dyDescent="0.4">
      <c r="A6" s="47"/>
      <c r="B6" s="48" t="s">
        <v>776</v>
      </c>
      <c r="C6" s="49"/>
      <c r="D6" s="50"/>
      <c r="E6" s="51"/>
      <c r="F6" s="52"/>
      <c r="G6" s="53">
        <f>SUM(G5:G5)</f>
        <v>0</v>
      </c>
    </row>
    <row r="7" spans="1:7" ht="15" thickBot="1" x14ac:dyDescent="0.4">
      <c r="A7" s="54"/>
      <c r="B7" s="96"/>
      <c r="C7" s="96"/>
      <c r="D7" s="55"/>
      <c r="E7" s="56"/>
      <c r="F7" s="57"/>
      <c r="G7" s="58"/>
    </row>
    <row r="8" spans="1:7" ht="33.75" customHeight="1" thickBot="1" x14ac:dyDescent="0.4">
      <c r="A8" s="97" t="s">
        <v>777</v>
      </c>
      <c r="B8" s="98"/>
      <c r="C8" s="98"/>
      <c r="D8" s="98"/>
      <c r="E8" s="98"/>
      <c r="F8" s="98"/>
      <c r="G8" s="99"/>
    </row>
  </sheetData>
  <sheetProtection algorithmName="SHA-512" hashValue="NTt7+VI/CO6bw+EElvHzHniU+QDiQWDBu5Poi956a0vFJH5oAesI1t1zuEpg+KwpjN10bfk7tu6PiXHafjZbbQ==" saltValue="1hEr+Uv6JjhJ8FZMzbQUmQ==" spinCount="100000" sheet="1" objects="1" scenarios="1"/>
  <mergeCells count="2">
    <mergeCell ref="B7:C7"/>
    <mergeCell ref="A8:G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16"/>
  <sheetViews>
    <sheetView workbookViewId="0"/>
  </sheetViews>
  <sheetFormatPr defaultColWidth="9.1796875" defaultRowHeight="14.5" x14ac:dyDescent="0.35"/>
  <cols>
    <col min="1" max="1" width="16.54296875" style="1" customWidth="1"/>
    <col min="2" max="2" width="18.1796875" style="1" customWidth="1"/>
    <col min="3" max="3" width="26.1796875" style="1" bestFit="1" customWidth="1"/>
    <col min="4" max="4" width="11.26953125" style="1" customWidth="1"/>
    <col min="5" max="5" width="21.54296875" style="1" bestFit="1" customWidth="1"/>
    <col min="6" max="6" width="7" style="1" bestFit="1" customWidth="1"/>
    <col min="7" max="7" width="14.81640625" style="1" customWidth="1"/>
    <col min="8" max="8" width="11.81640625" style="1" customWidth="1"/>
    <col min="9" max="9" width="14.7265625" style="1" customWidth="1"/>
    <col min="10" max="10" width="27.26953125" style="1" bestFit="1" customWidth="1"/>
    <col min="11" max="11" width="12.6328125" style="1" bestFit="1" customWidth="1"/>
    <col min="12" max="12" width="19.453125" style="1" bestFit="1" customWidth="1"/>
    <col min="13" max="13" width="17.26953125" style="1" customWidth="1"/>
    <col min="14" max="14" width="11.54296875" style="1" customWidth="1"/>
    <col min="15" max="15" width="11.7265625" style="1" customWidth="1"/>
    <col min="16" max="16" width="11.453125" style="1" customWidth="1"/>
    <col min="17" max="17" width="17.36328125" style="1" bestFit="1" customWidth="1"/>
    <col min="18" max="18" width="13.1796875" style="1" bestFit="1" customWidth="1"/>
    <col min="19" max="19" width="51.36328125" style="1" customWidth="1"/>
    <col min="20" max="20" width="20" style="1" customWidth="1"/>
    <col min="21" max="21" width="24.54296875" style="66" customWidth="1"/>
    <col min="22" max="16384" width="9.1796875" style="1"/>
  </cols>
  <sheetData>
    <row r="1" spans="1:21" x14ac:dyDescent="0.35">
      <c r="A1" s="1" t="s">
        <v>20</v>
      </c>
      <c r="B1" s="1" t="s">
        <v>21</v>
      </c>
      <c r="C1" s="1" t="s">
        <v>22</v>
      </c>
      <c r="D1" s="1" t="s">
        <v>23</v>
      </c>
      <c r="E1" s="1" t="s">
        <v>24</v>
      </c>
      <c r="F1" s="1" t="s">
        <v>25</v>
      </c>
      <c r="G1" s="1" t="s">
        <v>26</v>
      </c>
      <c r="H1" s="1" t="s">
        <v>27</v>
      </c>
      <c r="I1" s="1" t="s">
        <v>28</v>
      </c>
      <c r="J1" s="1" t="s">
        <v>29</v>
      </c>
      <c r="K1" s="1" t="s">
        <v>30</v>
      </c>
      <c r="L1" s="1" t="s">
        <v>31</v>
      </c>
      <c r="M1" s="1" t="s">
        <v>32</v>
      </c>
      <c r="N1" s="1" t="s">
        <v>33</v>
      </c>
      <c r="O1" s="1" t="s">
        <v>34</v>
      </c>
      <c r="P1" s="1" t="s">
        <v>35</v>
      </c>
      <c r="Q1" s="1" t="s">
        <v>36</v>
      </c>
      <c r="R1" s="1" t="s">
        <v>37</v>
      </c>
      <c r="S1" s="1" t="s">
        <v>38</v>
      </c>
      <c r="T1" s="1" t="s">
        <v>39</v>
      </c>
      <c r="U1" s="66" t="s">
        <v>40</v>
      </c>
    </row>
    <row r="2" spans="1:21" x14ac:dyDescent="0.35">
      <c r="A2" s="72" t="s">
        <v>70</v>
      </c>
      <c r="B2" s="70" t="s">
        <v>71</v>
      </c>
      <c r="C2" s="70" t="s">
        <v>72</v>
      </c>
      <c r="D2" s="70" t="s">
        <v>73</v>
      </c>
      <c r="E2" s="70" t="s">
        <v>74</v>
      </c>
      <c r="F2" s="70">
        <v>12850</v>
      </c>
      <c r="G2" s="70">
        <v>751300</v>
      </c>
      <c r="H2" s="70" t="s">
        <v>42</v>
      </c>
      <c r="I2" s="70" t="s">
        <v>75</v>
      </c>
      <c r="J2" s="70" t="s">
        <v>76</v>
      </c>
      <c r="K2" s="70" t="s">
        <v>77</v>
      </c>
      <c r="L2" s="70" t="s">
        <v>78</v>
      </c>
      <c r="M2" s="70">
        <v>200</v>
      </c>
      <c r="N2" s="70" t="s">
        <v>53</v>
      </c>
      <c r="O2" s="70">
        <v>1</v>
      </c>
      <c r="P2" s="70">
        <v>1988</v>
      </c>
      <c r="Q2" s="70" t="s">
        <v>79</v>
      </c>
      <c r="R2" s="70" t="s">
        <v>80</v>
      </c>
      <c r="S2" s="70" t="s">
        <v>81</v>
      </c>
      <c r="T2" s="70" t="s">
        <v>378</v>
      </c>
      <c r="U2" s="90">
        <v>0</v>
      </c>
    </row>
    <row r="3" spans="1:21" x14ac:dyDescent="0.35">
      <c r="A3" s="72" t="s">
        <v>83</v>
      </c>
      <c r="B3" s="70" t="s">
        <v>84</v>
      </c>
      <c r="C3" s="70" t="s">
        <v>85</v>
      </c>
      <c r="D3" s="70" t="s">
        <v>86</v>
      </c>
      <c r="E3" s="70" t="s">
        <v>74</v>
      </c>
      <c r="F3" s="70">
        <v>19622</v>
      </c>
      <c r="G3" s="70">
        <v>751300</v>
      </c>
      <c r="H3" s="70" t="s">
        <v>42</v>
      </c>
      <c r="I3" s="70" t="s">
        <v>87</v>
      </c>
      <c r="J3" s="70" t="s">
        <v>76</v>
      </c>
      <c r="K3" s="70" t="s">
        <v>88</v>
      </c>
      <c r="L3" s="70" t="s">
        <v>89</v>
      </c>
      <c r="M3" s="70">
        <v>200</v>
      </c>
      <c r="N3" s="70" t="s">
        <v>53</v>
      </c>
      <c r="O3" s="70">
        <v>1</v>
      </c>
      <c r="P3" s="70">
        <v>1997</v>
      </c>
      <c r="Q3" s="70" t="s">
        <v>43</v>
      </c>
      <c r="R3" s="70" t="s">
        <v>80</v>
      </c>
      <c r="S3" s="70" t="s">
        <v>90</v>
      </c>
      <c r="T3" s="70" t="s">
        <v>82</v>
      </c>
      <c r="U3" s="90">
        <v>0</v>
      </c>
    </row>
    <row r="4" spans="1:21" x14ac:dyDescent="0.35">
      <c r="A4" s="72" t="s">
        <v>91</v>
      </c>
      <c r="B4" s="70" t="s">
        <v>92</v>
      </c>
      <c r="C4" s="70" t="s">
        <v>93</v>
      </c>
      <c r="D4" s="70" t="s">
        <v>94</v>
      </c>
      <c r="E4" s="70" t="s">
        <v>95</v>
      </c>
      <c r="F4" s="70">
        <v>0</v>
      </c>
      <c r="G4" s="70">
        <v>751300</v>
      </c>
      <c r="H4" s="70" t="s">
        <v>42</v>
      </c>
      <c r="I4" s="70" t="s">
        <v>96</v>
      </c>
      <c r="J4" s="70" t="s">
        <v>76</v>
      </c>
      <c r="K4" s="70" t="s">
        <v>97</v>
      </c>
      <c r="L4" s="70" t="s">
        <v>98</v>
      </c>
      <c r="M4" s="70">
        <v>120</v>
      </c>
      <c r="N4" s="70" t="s">
        <v>53</v>
      </c>
      <c r="O4" s="70">
        <v>1</v>
      </c>
      <c r="P4" s="70">
        <v>2015</v>
      </c>
      <c r="Q4" s="70" t="s">
        <v>99</v>
      </c>
      <c r="R4" s="70" t="s">
        <v>80</v>
      </c>
      <c r="S4" s="70" t="s">
        <v>100</v>
      </c>
      <c r="T4" s="70" t="s">
        <v>82</v>
      </c>
      <c r="U4" s="90">
        <v>0</v>
      </c>
    </row>
    <row r="5" spans="1:21" x14ac:dyDescent="0.35">
      <c r="A5" s="72" t="s">
        <v>101</v>
      </c>
      <c r="B5" s="70" t="s">
        <v>92</v>
      </c>
      <c r="C5" s="70" t="s">
        <v>93</v>
      </c>
      <c r="D5" s="70" t="s">
        <v>94</v>
      </c>
      <c r="E5" s="70" t="s">
        <v>95</v>
      </c>
      <c r="F5" s="70">
        <v>0</v>
      </c>
      <c r="G5" s="70">
        <v>751300</v>
      </c>
      <c r="H5" s="70" t="s">
        <v>42</v>
      </c>
      <c r="I5" s="70" t="s">
        <v>102</v>
      </c>
      <c r="J5" s="70" t="s">
        <v>76</v>
      </c>
      <c r="K5" s="70" t="s">
        <v>97</v>
      </c>
      <c r="L5" s="70" t="s">
        <v>103</v>
      </c>
      <c r="M5" s="70">
        <v>120</v>
      </c>
      <c r="N5" s="70" t="s">
        <v>53</v>
      </c>
      <c r="O5" s="70">
        <v>1</v>
      </c>
      <c r="P5" s="70">
        <v>2015</v>
      </c>
      <c r="Q5" s="70" t="s">
        <v>104</v>
      </c>
      <c r="R5" s="70" t="s">
        <v>80</v>
      </c>
      <c r="S5" s="70" t="s">
        <v>105</v>
      </c>
      <c r="T5" s="70" t="s">
        <v>82</v>
      </c>
      <c r="U5" s="90">
        <v>0</v>
      </c>
    </row>
    <row r="6" spans="1:21" x14ac:dyDescent="0.35">
      <c r="A6" s="72" t="s">
        <v>106</v>
      </c>
      <c r="B6" s="70" t="s">
        <v>92</v>
      </c>
      <c r="C6" s="70" t="s">
        <v>93</v>
      </c>
      <c r="D6" s="70" t="s">
        <v>94</v>
      </c>
      <c r="E6" s="70" t="s">
        <v>95</v>
      </c>
      <c r="F6" s="70">
        <v>0</v>
      </c>
      <c r="G6" s="70">
        <v>751300</v>
      </c>
      <c r="H6" s="70" t="s">
        <v>42</v>
      </c>
      <c r="I6" s="70" t="s">
        <v>107</v>
      </c>
      <c r="J6" s="70" t="s">
        <v>76</v>
      </c>
      <c r="K6" s="70" t="s">
        <v>108</v>
      </c>
      <c r="L6" s="70" t="s">
        <v>103</v>
      </c>
      <c r="M6" s="70">
        <v>120</v>
      </c>
      <c r="N6" s="70" t="s">
        <v>53</v>
      </c>
      <c r="O6" s="70">
        <v>1</v>
      </c>
      <c r="P6" s="70">
        <v>2015</v>
      </c>
      <c r="Q6" s="70" t="s">
        <v>109</v>
      </c>
      <c r="R6" s="70" t="s">
        <v>80</v>
      </c>
      <c r="S6" s="70" t="s">
        <v>110</v>
      </c>
      <c r="T6" s="70" t="s">
        <v>82</v>
      </c>
      <c r="U6" s="90">
        <v>0</v>
      </c>
    </row>
    <row r="7" spans="1:21" x14ac:dyDescent="0.35">
      <c r="A7" s="72" t="s">
        <v>111</v>
      </c>
      <c r="B7" s="70" t="s">
        <v>112</v>
      </c>
      <c r="C7" s="70" t="s">
        <v>113</v>
      </c>
      <c r="D7" s="70" t="s">
        <v>114</v>
      </c>
      <c r="E7" s="70" t="s">
        <v>74</v>
      </c>
      <c r="F7" s="70">
        <v>7059</v>
      </c>
      <c r="G7" s="70">
        <v>751300</v>
      </c>
      <c r="H7" s="70" t="s">
        <v>42</v>
      </c>
      <c r="I7" s="70" t="s">
        <v>115</v>
      </c>
      <c r="J7" s="70" t="s">
        <v>76</v>
      </c>
      <c r="K7" s="70" t="s">
        <v>116</v>
      </c>
      <c r="L7" s="70" t="s">
        <v>117</v>
      </c>
      <c r="M7" s="70">
        <v>240</v>
      </c>
      <c r="N7" s="70" t="s">
        <v>53</v>
      </c>
      <c r="O7" s="70">
        <v>1</v>
      </c>
      <c r="P7" s="70">
        <v>2004</v>
      </c>
      <c r="Q7" s="70"/>
      <c r="R7" s="70" t="s">
        <v>80</v>
      </c>
      <c r="S7" s="70" t="s">
        <v>118</v>
      </c>
      <c r="T7" s="70" t="s">
        <v>82</v>
      </c>
      <c r="U7" s="90">
        <v>0</v>
      </c>
    </row>
    <row r="8" spans="1:21" x14ac:dyDescent="0.35">
      <c r="A8" s="72" t="s">
        <v>119</v>
      </c>
      <c r="B8" s="70" t="s">
        <v>112</v>
      </c>
      <c r="C8" s="70" t="s">
        <v>113</v>
      </c>
      <c r="D8" s="70" t="s">
        <v>114</v>
      </c>
      <c r="E8" s="70" t="s">
        <v>74</v>
      </c>
      <c r="F8" s="70">
        <v>7059</v>
      </c>
      <c r="G8" s="70">
        <v>751300</v>
      </c>
      <c r="H8" s="70" t="s">
        <v>42</v>
      </c>
      <c r="I8" s="70" t="s">
        <v>120</v>
      </c>
      <c r="J8" s="70" t="s">
        <v>76</v>
      </c>
      <c r="K8" s="70" t="s">
        <v>116</v>
      </c>
      <c r="L8" s="70" t="s">
        <v>121</v>
      </c>
      <c r="M8" s="70">
        <v>240</v>
      </c>
      <c r="N8" s="70" t="s">
        <v>53</v>
      </c>
      <c r="O8" s="70">
        <v>1</v>
      </c>
      <c r="P8" s="70">
        <v>2004</v>
      </c>
      <c r="Q8" s="70"/>
      <c r="R8" s="70" t="s">
        <v>80</v>
      </c>
      <c r="S8" s="70" t="s">
        <v>122</v>
      </c>
      <c r="T8" s="70" t="s">
        <v>82</v>
      </c>
      <c r="U8" s="90">
        <v>0</v>
      </c>
    </row>
    <row r="9" spans="1:21" x14ac:dyDescent="0.35">
      <c r="A9" s="72" t="s">
        <v>123</v>
      </c>
      <c r="B9" s="70" t="s">
        <v>124</v>
      </c>
      <c r="C9" s="70" t="s">
        <v>125</v>
      </c>
      <c r="D9" s="70" t="s">
        <v>126</v>
      </c>
      <c r="E9" s="70" t="s">
        <v>127</v>
      </c>
      <c r="F9" s="70">
        <v>16479</v>
      </c>
      <c r="G9" s="70">
        <v>751300</v>
      </c>
      <c r="H9" s="70" t="s">
        <v>42</v>
      </c>
      <c r="I9" s="70" t="s">
        <v>128</v>
      </c>
      <c r="J9" s="70" t="s">
        <v>76</v>
      </c>
      <c r="K9" s="70" t="s">
        <v>129</v>
      </c>
      <c r="L9" s="70" t="s">
        <v>98</v>
      </c>
      <c r="M9" s="70">
        <v>200</v>
      </c>
      <c r="N9" s="70" t="s">
        <v>53</v>
      </c>
      <c r="O9" s="70">
        <v>1</v>
      </c>
      <c r="P9" s="70">
        <v>1967</v>
      </c>
      <c r="Q9" s="70" t="s">
        <v>43</v>
      </c>
      <c r="R9" s="70" t="s">
        <v>80</v>
      </c>
      <c r="S9" s="70" t="s">
        <v>130</v>
      </c>
      <c r="T9" s="70" t="s">
        <v>82</v>
      </c>
      <c r="U9" s="90">
        <v>0</v>
      </c>
    </row>
    <row r="10" spans="1:21" x14ac:dyDescent="0.35">
      <c r="A10" s="72" t="s">
        <v>131</v>
      </c>
      <c r="B10" s="70" t="s">
        <v>132</v>
      </c>
      <c r="C10" s="70" t="s">
        <v>133</v>
      </c>
      <c r="D10" s="70" t="s">
        <v>134</v>
      </c>
      <c r="E10" s="70" t="s">
        <v>135</v>
      </c>
      <c r="F10" s="70">
        <v>37448</v>
      </c>
      <c r="G10" s="70">
        <v>751300</v>
      </c>
      <c r="H10" s="70" t="s">
        <v>42</v>
      </c>
      <c r="I10" s="70" t="s">
        <v>136</v>
      </c>
      <c r="J10" s="70" t="s">
        <v>76</v>
      </c>
      <c r="K10" s="70" t="s">
        <v>137</v>
      </c>
      <c r="L10" s="70" t="s">
        <v>138</v>
      </c>
      <c r="M10" s="70"/>
      <c r="N10" s="70" t="s">
        <v>53</v>
      </c>
      <c r="O10" s="70">
        <v>1</v>
      </c>
      <c r="P10" s="70">
        <v>1998</v>
      </c>
      <c r="Q10" s="70"/>
      <c r="R10" s="70" t="s">
        <v>80</v>
      </c>
      <c r="S10" s="70" t="s">
        <v>139</v>
      </c>
      <c r="T10" s="70" t="s">
        <v>82</v>
      </c>
      <c r="U10" s="90">
        <v>0</v>
      </c>
    </row>
    <row r="11" spans="1:21" x14ac:dyDescent="0.35">
      <c r="A11" s="72" t="s">
        <v>140</v>
      </c>
      <c r="B11" s="70" t="s">
        <v>132</v>
      </c>
      <c r="C11" s="70" t="s">
        <v>133</v>
      </c>
      <c r="D11" s="70" t="s">
        <v>134</v>
      </c>
      <c r="E11" s="70" t="s">
        <v>135</v>
      </c>
      <c r="F11" s="70">
        <v>37448</v>
      </c>
      <c r="G11" s="70">
        <v>751300</v>
      </c>
      <c r="H11" s="70" t="s">
        <v>42</v>
      </c>
      <c r="I11" s="70" t="s">
        <v>141</v>
      </c>
      <c r="J11" s="70" t="s">
        <v>76</v>
      </c>
      <c r="K11" s="70" t="s">
        <v>142</v>
      </c>
      <c r="L11" s="70" t="s">
        <v>138</v>
      </c>
      <c r="M11" s="70">
        <v>120</v>
      </c>
      <c r="N11" s="70" t="s">
        <v>53</v>
      </c>
      <c r="O11" s="70">
        <v>1</v>
      </c>
      <c r="P11" s="70">
        <v>1997</v>
      </c>
      <c r="Q11" s="70"/>
      <c r="R11" s="70" t="s">
        <v>80</v>
      </c>
      <c r="S11" s="70" t="s">
        <v>143</v>
      </c>
      <c r="T11" s="70" t="s">
        <v>82</v>
      </c>
      <c r="U11" s="90">
        <v>0</v>
      </c>
    </row>
    <row r="12" spans="1:21" x14ac:dyDescent="0.35">
      <c r="A12" s="73" t="s">
        <v>144</v>
      </c>
      <c r="B12" s="70" t="s">
        <v>132</v>
      </c>
      <c r="C12" s="70" t="s">
        <v>133</v>
      </c>
      <c r="D12" s="70" t="s">
        <v>134</v>
      </c>
      <c r="E12" s="70" t="s">
        <v>135</v>
      </c>
      <c r="F12" s="70">
        <v>37448</v>
      </c>
      <c r="G12" s="70">
        <v>751300</v>
      </c>
      <c r="H12" s="70" t="s">
        <v>42</v>
      </c>
      <c r="I12" s="70" t="s">
        <v>145</v>
      </c>
      <c r="J12" s="70" t="s">
        <v>76</v>
      </c>
      <c r="K12" s="70" t="s">
        <v>137</v>
      </c>
      <c r="L12" s="70" t="s">
        <v>60</v>
      </c>
      <c r="M12" s="70"/>
      <c r="N12" s="70" t="s">
        <v>53</v>
      </c>
      <c r="O12" s="70">
        <v>1</v>
      </c>
      <c r="P12" s="70">
        <v>1998</v>
      </c>
      <c r="Q12" s="70"/>
      <c r="R12" s="70" t="s">
        <v>80</v>
      </c>
      <c r="S12" s="70" t="s">
        <v>146</v>
      </c>
      <c r="T12" s="70" t="s">
        <v>82</v>
      </c>
      <c r="U12" s="90">
        <v>0</v>
      </c>
    </row>
    <row r="13" spans="1:21" x14ac:dyDescent="0.35">
      <c r="A13" s="72" t="s">
        <v>147</v>
      </c>
      <c r="B13" s="70" t="s">
        <v>132</v>
      </c>
      <c r="C13" s="70" t="s">
        <v>133</v>
      </c>
      <c r="D13" s="70" t="s">
        <v>134</v>
      </c>
      <c r="E13" s="70" t="s">
        <v>135</v>
      </c>
      <c r="F13" s="70">
        <v>37448</v>
      </c>
      <c r="G13" s="70">
        <v>751300</v>
      </c>
      <c r="H13" s="70" t="s">
        <v>42</v>
      </c>
      <c r="I13" s="70" t="s">
        <v>148</v>
      </c>
      <c r="J13" s="70" t="s">
        <v>76</v>
      </c>
      <c r="K13" s="70" t="s">
        <v>142</v>
      </c>
      <c r="L13" s="70" t="s">
        <v>138</v>
      </c>
      <c r="M13" s="70">
        <v>120</v>
      </c>
      <c r="N13" s="70" t="s">
        <v>53</v>
      </c>
      <c r="O13" s="70">
        <v>1</v>
      </c>
      <c r="P13" s="70">
        <v>1997</v>
      </c>
      <c r="Q13" s="70"/>
      <c r="R13" s="70" t="s">
        <v>80</v>
      </c>
      <c r="S13" s="70" t="s">
        <v>149</v>
      </c>
      <c r="T13" s="70" t="s">
        <v>82</v>
      </c>
      <c r="U13" s="90">
        <v>0</v>
      </c>
    </row>
    <row r="14" spans="1:21" x14ac:dyDescent="0.35">
      <c r="A14" s="72" t="s">
        <v>150</v>
      </c>
      <c r="B14" s="70" t="s">
        <v>132</v>
      </c>
      <c r="C14" s="70" t="s">
        <v>133</v>
      </c>
      <c r="D14" s="70" t="s">
        <v>134</v>
      </c>
      <c r="E14" s="70" t="s">
        <v>135</v>
      </c>
      <c r="F14" s="70">
        <v>37448</v>
      </c>
      <c r="G14" s="70">
        <v>751300</v>
      </c>
      <c r="H14" s="70" t="s">
        <v>42</v>
      </c>
      <c r="I14" s="70" t="s">
        <v>151</v>
      </c>
      <c r="J14" s="70" t="s">
        <v>76</v>
      </c>
      <c r="K14" s="70" t="s">
        <v>142</v>
      </c>
      <c r="L14" s="70" t="s">
        <v>152</v>
      </c>
      <c r="M14" s="70">
        <v>120</v>
      </c>
      <c r="N14" s="70" t="s">
        <v>53</v>
      </c>
      <c r="O14" s="70">
        <v>1</v>
      </c>
      <c r="P14" s="70">
        <v>1997</v>
      </c>
      <c r="Q14" s="70"/>
      <c r="R14" s="70" t="s">
        <v>80</v>
      </c>
      <c r="S14" s="70" t="s">
        <v>153</v>
      </c>
      <c r="T14" s="70" t="s">
        <v>82</v>
      </c>
      <c r="U14" s="90">
        <v>0</v>
      </c>
    </row>
    <row r="15" spans="1:21" x14ac:dyDescent="0.35">
      <c r="A15" s="72" t="s">
        <v>154</v>
      </c>
      <c r="B15" s="70" t="s">
        <v>132</v>
      </c>
      <c r="C15" s="70" t="s">
        <v>133</v>
      </c>
      <c r="D15" s="70" t="s">
        <v>134</v>
      </c>
      <c r="E15" s="70" t="s">
        <v>135</v>
      </c>
      <c r="F15" s="70">
        <v>37448</v>
      </c>
      <c r="G15" s="70">
        <v>751300</v>
      </c>
      <c r="H15" s="70" t="s">
        <v>42</v>
      </c>
      <c r="I15" s="70" t="s">
        <v>155</v>
      </c>
      <c r="J15" s="70" t="s">
        <v>76</v>
      </c>
      <c r="K15" s="70" t="s">
        <v>142</v>
      </c>
      <c r="L15" s="70" t="s">
        <v>138</v>
      </c>
      <c r="M15" s="70">
        <v>120</v>
      </c>
      <c r="N15" s="70" t="s">
        <v>53</v>
      </c>
      <c r="O15" s="70">
        <v>1</v>
      </c>
      <c r="P15" s="70">
        <v>1997</v>
      </c>
      <c r="Q15" s="70"/>
      <c r="R15" s="70" t="s">
        <v>80</v>
      </c>
      <c r="S15" s="70" t="s">
        <v>156</v>
      </c>
      <c r="T15" s="70" t="s">
        <v>82</v>
      </c>
      <c r="U15" s="90">
        <v>0</v>
      </c>
    </row>
    <row r="16" spans="1:21" x14ac:dyDescent="0.35">
      <c r="A16" s="73" t="s">
        <v>157</v>
      </c>
      <c r="B16" s="70" t="s">
        <v>132</v>
      </c>
      <c r="C16" s="70" t="s">
        <v>133</v>
      </c>
      <c r="D16" s="70" t="s">
        <v>134</v>
      </c>
      <c r="E16" s="70" t="s">
        <v>135</v>
      </c>
      <c r="F16" s="70">
        <v>37448</v>
      </c>
      <c r="G16" s="70">
        <v>751300</v>
      </c>
      <c r="H16" s="70" t="s">
        <v>42</v>
      </c>
      <c r="I16" s="70" t="s">
        <v>158</v>
      </c>
      <c r="J16" s="70" t="s">
        <v>76</v>
      </c>
      <c r="K16" s="70" t="s">
        <v>142</v>
      </c>
      <c r="L16" s="70" t="s">
        <v>138</v>
      </c>
      <c r="M16" s="70">
        <v>120</v>
      </c>
      <c r="N16" s="70" t="s">
        <v>53</v>
      </c>
      <c r="O16" s="70">
        <v>1</v>
      </c>
      <c r="P16" s="70">
        <v>1997</v>
      </c>
      <c r="Q16" s="70"/>
      <c r="R16" s="70" t="s">
        <v>80</v>
      </c>
      <c r="S16" s="70" t="s">
        <v>159</v>
      </c>
      <c r="T16" s="70" t="s">
        <v>82</v>
      </c>
      <c r="U16" s="90">
        <v>0</v>
      </c>
    </row>
    <row r="17" spans="1:21" x14ac:dyDescent="0.35">
      <c r="A17" s="72" t="s">
        <v>160</v>
      </c>
      <c r="B17" s="70" t="s">
        <v>132</v>
      </c>
      <c r="C17" s="70" t="s">
        <v>133</v>
      </c>
      <c r="D17" s="70" t="s">
        <v>134</v>
      </c>
      <c r="E17" s="70" t="s">
        <v>135</v>
      </c>
      <c r="F17" s="70">
        <v>37448</v>
      </c>
      <c r="G17" s="70">
        <v>751300</v>
      </c>
      <c r="H17" s="70" t="s">
        <v>42</v>
      </c>
      <c r="I17" s="70" t="s">
        <v>161</v>
      </c>
      <c r="J17" s="70" t="s">
        <v>76</v>
      </c>
      <c r="K17" s="70" t="s">
        <v>142</v>
      </c>
      <c r="L17" s="70" t="s">
        <v>138</v>
      </c>
      <c r="M17" s="70">
        <v>120</v>
      </c>
      <c r="N17" s="70" t="s">
        <v>53</v>
      </c>
      <c r="O17" s="70">
        <v>1</v>
      </c>
      <c r="P17" s="70">
        <v>1997</v>
      </c>
      <c r="Q17" s="70"/>
      <c r="R17" s="70" t="s">
        <v>80</v>
      </c>
      <c r="S17" s="70" t="s">
        <v>162</v>
      </c>
      <c r="T17" s="70" t="s">
        <v>82</v>
      </c>
      <c r="U17" s="90">
        <v>0</v>
      </c>
    </row>
    <row r="18" spans="1:21" x14ac:dyDescent="0.35">
      <c r="A18" s="72" t="s">
        <v>163</v>
      </c>
      <c r="B18" s="70" t="s">
        <v>132</v>
      </c>
      <c r="C18" s="70" t="s">
        <v>133</v>
      </c>
      <c r="D18" s="70" t="s">
        <v>134</v>
      </c>
      <c r="E18" s="70" t="s">
        <v>135</v>
      </c>
      <c r="F18" s="70">
        <v>37448</v>
      </c>
      <c r="G18" s="70">
        <v>751300</v>
      </c>
      <c r="H18" s="70" t="s">
        <v>42</v>
      </c>
      <c r="I18" s="70" t="s">
        <v>164</v>
      </c>
      <c r="J18" s="70" t="s">
        <v>76</v>
      </c>
      <c r="K18" s="70" t="s">
        <v>142</v>
      </c>
      <c r="L18" s="70" t="s">
        <v>138</v>
      </c>
      <c r="M18" s="70"/>
      <c r="N18" s="70" t="s">
        <v>53</v>
      </c>
      <c r="O18" s="70">
        <v>1</v>
      </c>
      <c r="P18" s="70">
        <v>1997</v>
      </c>
      <c r="Q18" s="70"/>
      <c r="R18" s="70" t="s">
        <v>80</v>
      </c>
      <c r="S18" s="70" t="s">
        <v>165</v>
      </c>
      <c r="T18" s="70" t="s">
        <v>82</v>
      </c>
      <c r="U18" s="90">
        <v>0</v>
      </c>
    </row>
    <row r="19" spans="1:21" x14ac:dyDescent="0.35">
      <c r="A19" s="72" t="s">
        <v>166</v>
      </c>
      <c r="B19" s="70" t="s">
        <v>132</v>
      </c>
      <c r="C19" s="70" t="s">
        <v>133</v>
      </c>
      <c r="D19" s="70" t="s">
        <v>134</v>
      </c>
      <c r="E19" s="70" t="s">
        <v>135</v>
      </c>
      <c r="F19" s="70">
        <v>37448</v>
      </c>
      <c r="G19" s="70">
        <v>751300</v>
      </c>
      <c r="H19" s="70" t="s">
        <v>42</v>
      </c>
      <c r="I19" s="70" t="s">
        <v>167</v>
      </c>
      <c r="J19" s="70" t="s">
        <v>76</v>
      </c>
      <c r="K19" s="70" t="s">
        <v>142</v>
      </c>
      <c r="L19" s="70" t="s">
        <v>138</v>
      </c>
      <c r="M19" s="70">
        <v>120</v>
      </c>
      <c r="N19" s="70" t="s">
        <v>53</v>
      </c>
      <c r="O19" s="70">
        <v>1</v>
      </c>
      <c r="P19" s="70">
        <v>1997</v>
      </c>
      <c r="Q19" s="70"/>
      <c r="R19" s="70" t="s">
        <v>80</v>
      </c>
      <c r="S19" s="70" t="s">
        <v>168</v>
      </c>
      <c r="T19" s="70" t="s">
        <v>82</v>
      </c>
      <c r="U19" s="90">
        <v>0</v>
      </c>
    </row>
    <row r="20" spans="1:21" x14ac:dyDescent="0.35">
      <c r="A20" s="72" t="s">
        <v>169</v>
      </c>
      <c r="B20" s="70" t="s">
        <v>54</v>
      </c>
      <c r="C20" s="70" t="s">
        <v>55</v>
      </c>
      <c r="D20" s="70" t="s">
        <v>56</v>
      </c>
      <c r="E20" s="70" t="s">
        <v>41</v>
      </c>
      <c r="F20" s="70">
        <v>10357</v>
      </c>
      <c r="G20" s="70">
        <v>751300</v>
      </c>
      <c r="H20" s="70" t="s">
        <v>42</v>
      </c>
      <c r="I20" s="70" t="s">
        <v>170</v>
      </c>
      <c r="J20" s="70" t="s">
        <v>76</v>
      </c>
      <c r="K20" s="70" t="s">
        <v>88</v>
      </c>
      <c r="L20" s="70" t="s">
        <v>98</v>
      </c>
      <c r="M20" s="70">
        <v>200</v>
      </c>
      <c r="N20" s="70" t="s">
        <v>53</v>
      </c>
      <c r="O20" s="70">
        <v>1</v>
      </c>
      <c r="P20" s="70">
        <v>1996</v>
      </c>
      <c r="Q20" s="70" t="s">
        <v>79</v>
      </c>
      <c r="R20" s="70" t="s">
        <v>80</v>
      </c>
      <c r="S20" s="70" t="s">
        <v>171</v>
      </c>
      <c r="T20" s="70" t="s">
        <v>82</v>
      </c>
      <c r="U20" s="90">
        <v>0</v>
      </c>
    </row>
    <row r="21" spans="1:21" x14ac:dyDescent="0.35">
      <c r="A21" s="72" t="s">
        <v>172</v>
      </c>
      <c r="B21" s="70" t="s">
        <v>54</v>
      </c>
      <c r="C21" s="70" t="s">
        <v>55</v>
      </c>
      <c r="D21" s="70" t="s">
        <v>56</v>
      </c>
      <c r="E21" s="70" t="s">
        <v>41</v>
      </c>
      <c r="F21" s="70">
        <v>10357</v>
      </c>
      <c r="G21" s="70">
        <v>751300</v>
      </c>
      <c r="H21" s="70" t="s">
        <v>42</v>
      </c>
      <c r="I21" s="70" t="s">
        <v>173</v>
      </c>
      <c r="J21" s="70" t="s">
        <v>76</v>
      </c>
      <c r="K21" s="70" t="s">
        <v>88</v>
      </c>
      <c r="L21" s="70" t="s">
        <v>98</v>
      </c>
      <c r="M21" s="70">
        <v>200</v>
      </c>
      <c r="N21" s="70" t="s">
        <v>53</v>
      </c>
      <c r="O21" s="70">
        <v>1</v>
      </c>
      <c r="P21" s="70">
        <v>1996</v>
      </c>
      <c r="Q21" s="70" t="s">
        <v>174</v>
      </c>
      <c r="R21" s="70" t="s">
        <v>80</v>
      </c>
      <c r="S21" s="70" t="s">
        <v>175</v>
      </c>
      <c r="T21" s="70" t="s">
        <v>82</v>
      </c>
      <c r="U21" s="90">
        <v>0</v>
      </c>
    </row>
    <row r="22" spans="1:21" x14ac:dyDescent="0.35">
      <c r="A22" s="72" t="s">
        <v>176</v>
      </c>
      <c r="B22" s="70" t="s">
        <v>44</v>
      </c>
      <c r="C22" s="70" t="s">
        <v>45</v>
      </c>
      <c r="D22" s="70" t="s">
        <v>46</v>
      </c>
      <c r="E22" s="70" t="s">
        <v>41</v>
      </c>
      <c r="F22" s="70">
        <v>10214</v>
      </c>
      <c r="G22" s="70">
        <v>751300</v>
      </c>
      <c r="H22" s="70" t="s">
        <v>42</v>
      </c>
      <c r="I22" s="70" t="s">
        <v>177</v>
      </c>
      <c r="J22" s="70" t="s">
        <v>76</v>
      </c>
      <c r="K22" s="70" t="s">
        <v>178</v>
      </c>
      <c r="L22" s="70" t="s">
        <v>179</v>
      </c>
      <c r="M22" s="70">
        <v>120</v>
      </c>
      <c r="N22" s="70" t="s">
        <v>53</v>
      </c>
      <c r="O22" s="70">
        <v>1</v>
      </c>
      <c r="P22" s="70">
        <v>2011</v>
      </c>
      <c r="Q22" s="70" t="s">
        <v>43</v>
      </c>
      <c r="R22" s="70" t="s">
        <v>80</v>
      </c>
      <c r="S22" s="70" t="s">
        <v>180</v>
      </c>
      <c r="T22" s="70" t="s">
        <v>82</v>
      </c>
      <c r="U22" s="90">
        <v>0</v>
      </c>
    </row>
    <row r="23" spans="1:21" x14ac:dyDescent="0.35">
      <c r="A23" s="72" t="s">
        <v>181</v>
      </c>
      <c r="B23" s="70" t="s">
        <v>44</v>
      </c>
      <c r="C23" s="70" t="s">
        <v>45</v>
      </c>
      <c r="D23" s="70" t="s">
        <v>46</v>
      </c>
      <c r="E23" s="70" t="s">
        <v>41</v>
      </c>
      <c r="F23" s="70">
        <v>10214</v>
      </c>
      <c r="G23" s="70">
        <v>751300</v>
      </c>
      <c r="H23" s="70" t="s">
        <v>42</v>
      </c>
      <c r="I23" s="70" t="s">
        <v>182</v>
      </c>
      <c r="J23" s="70" t="s">
        <v>76</v>
      </c>
      <c r="K23" s="70" t="s">
        <v>178</v>
      </c>
      <c r="L23" s="70" t="s">
        <v>98</v>
      </c>
      <c r="M23" s="70">
        <v>240</v>
      </c>
      <c r="N23" s="70" t="s">
        <v>53</v>
      </c>
      <c r="O23" s="70">
        <v>1</v>
      </c>
      <c r="P23" s="70">
        <v>2012</v>
      </c>
      <c r="Q23" s="70" t="s">
        <v>174</v>
      </c>
      <c r="R23" s="70" t="s">
        <v>80</v>
      </c>
      <c r="S23" s="70" t="s">
        <v>183</v>
      </c>
      <c r="T23" s="70" t="s">
        <v>82</v>
      </c>
      <c r="U23" s="90">
        <v>0</v>
      </c>
    </row>
    <row r="24" spans="1:21" x14ac:dyDescent="0.35">
      <c r="A24" s="72" t="s">
        <v>184</v>
      </c>
      <c r="B24" s="70" t="s">
        <v>48</v>
      </c>
      <c r="C24" s="70" t="s">
        <v>49</v>
      </c>
      <c r="D24" s="70" t="s">
        <v>50</v>
      </c>
      <c r="E24" s="70" t="s">
        <v>51</v>
      </c>
      <c r="F24" s="70">
        <v>10840</v>
      </c>
      <c r="G24" s="70">
        <v>751300</v>
      </c>
      <c r="H24" s="70" t="s">
        <v>42</v>
      </c>
      <c r="I24" s="70" t="s">
        <v>185</v>
      </c>
      <c r="J24" s="70" t="s">
        <v>76</v>
      </c>
      <c r="K24" s="70" t="s">
        <v>116</v>
      </c>
      <c r="L24" s="70" t="s">
        <v>103</v>
      </c>
      <c r="M24" s="70">
        <v>120</v>
      </c>
      <c r="N24" s="70" t="s">
        <v>53</v>
      </c>
      <c r="O24" s="70">
        <v>1</v>
      </c>
      <c r="P24" s="70">
        <v>1998</v>
      </c>
      <c r="Q24" s="70" t="s">
        <v>186</v>
      </c>
      <c r="R24" s="70" t="s">
        <v>80</v>
      </c>
      <c r="S24" s="70" t="s">
        <v>187</v>
      </c>
      <c r="T24" s="70" t="s">
        <v>82</v>
      </c>
      <c r="U24" s="90">
        <v>0</v>
      </c>
    </row>
    <row r="25" spans="1:21" x14ac:dyDescent="0.35">
      <c r="A25" s="72" t="s">
        <v>188</v>
      </c>
      <c r="B25" s="70" t="s">
        <v>48</v>
      </c>
      <c r="C25" s="70" t="s">
        <v>49</v>
      </c>
      <c r="D25" s="70" t="s">
        <v>50</v>
      </c>
      <c r="E25" s="70" t="s">
        <v>51</v>
      </c>
      <c r="F25" s="70">
        <v>10840</v>
      </c>
      <c r="G25" s="70">
        <v>751300</v>
      </c>
      <c r="H25" s="70" t="s">
        <v>42</v>
      </c>
      <c r="I25" s="70" t="s">
        <v>189</v>
      </c>
      <c r="J25" s="70" t="s">
        <v>76</v>
      </c>
      <c r="K25" s="70" t="s">
        <v>116</v>
      </c>
      <c r="L25" s="70" t="s">
        <v>190</v>
      </c>
      <c r="M25" s="70">
        <v>100</v>
      </c>
      <c r="N25" s="70" t="s">
        <v>53</v>
      </c>
      <c r="O25" s="70">
        <v>1</v>
      </c>
      <c r="P25" s="70">
        <v>1998</v>
      </c>
      <c r="Q25" s="70" t="s">
        <v>191</v>
      </c>
      <c r="R25" s="70" t="s">
        <v>80</v>
      </c>
      <c r="S25" s="70" t="s">
        <v>192</v>
      </c>
      <c r="T25" s="70" t="s">
        <v>82</v>
      </c>
      <c r="U25" s="90">
        <v>0</v>
      </c>
    </row>
    <row r="26" spans="1:21" x14ac:dyDescent="0.35">
      <c r="A26" s="72" t="s">
        <v>193</v>
      </c>
      <c r="B26" s="70" t="s">
        <v>194</v>
      </c>
      <c r="C26" s="70" t="s">
        <v>195</v>
      </c>
      <c r="D26" s="70" t="s">
        <v>196</v>
      </c>
      <c r="E26" s="70" t="s">
        <v>74</v>
      </c>
      <c r="F26" s="70">
        <v>10792</v>
      </c>
      <c r="G26" s="70">
        <v>751300</v>
      </c>
      <c r="H26" s="70" t="s">
        <v>42</v>
      </c>
      <c r="I26" s="70" t="s">
        <v>197</v>
      </c>
      <c r="J26" s="70" t="s">
        <v>76</v>
      </c>
      <c r="K26" s="70" t="s">
        <v>178</v>
      </c>
      <c r="L26" s="70" t="s">
        <v>98</v>
      </c>
      <c r="M26" s="70">
        <v>200</v>
      </c>
      <c r="N26" s="70" t="s">
        <v>53</v>
      </c>
      <c r="O26" s="70">
        <v>1</v>
      </c>
      <c r="P26" s="70">
        <v>2008</v>
      </c>
      <c r="Q26" s="70" t="s">
        <v>79</v>
      </c>
      <c r="R26" s="70" t="s">
        <v>80</v>
      </c>
      <c r="S26" s="70" t="s">
        <v>198</v>
      </c>
      <c r="T26" s="70" t="s">
        <v>82</v>
      </c>
      <c r="U26" s="90">
        <v>0</v>
      </c>
    </row>
    <row r="27" spans="1:21" x14ac:dyDescent="0.35">
      <c r="A27" s="72" t="s">
        <v>199</v>
      </c>
      <c r="B27" s="70" t="s">
        <v>194</v>
      </c>
      <c r="C27" s="70" t="s">
        <v>195</v>
      </c>
      <c r="D27" s="70" t="s">
        <v>196</v>
      </c>
      <c r="E27" s="70" t="s">
        <v>74</v>
      </c>
      <c r="F27" s="70">
        <v>10792</v>
      </c>
      <c r="G27" s="70">
        <v>751300</v>
      </c>
      <c r="H27" s="70" t="s">
        <v>42</v>
      </c>
      <c r="I27" s="70" t="s">
        <v>200</v>
      </c>
      <c r="J27" s="70" t="s">
        <v>76</v>
      </c>
      <c r="K27" s="70" t="s">
        <v>178</v>
      </c>
      <c r="L27" s="70" t="s">
        <v>98</v>
      </c>
      <c r="M27" s="70">
        <v>200</v>
      </c>
      <c r="N27" s="70" t="s">
        <v>53</v>
      </c>
      <c r="O27" s="70">
        <v>1</v>
      </c>
      <c r="P27" s="70">
        <v>2008</v>
      </c>
      <c r="Q27" s="70" t="s">
        <v>174</v>
      </c>
      <c r="R27" s="70" t="s">
        <v>80</v>
      </c>
      <c r="S27" s="70" t="s">
        <v>201</v>
      </c>
      <c r="T27" s="70" t="s">
        <v>82</v>
      </c>
      <c r="U27" s="90">
        <v>0</v>
      </c>
    </row>
    <row r="28" spans="1:21" x14ac:dyDescent="0.35">
      <c r="A28" s="72" t="s">
        <v>202</v>
      </c>
      <c r="B28" s="70" t="s">
        <v>194</v>
      </c>
      <c r="C28" s="70" t="s">
        <v>195</v>
      </c>
      <c r="D28" s="70" t="s">
        <v>196</v>
      </c>
      <c r="E28" s="70" t="s">
        <v>74</v>
      </c>
      <c r="F28" s="70">
        <v>10792</v>
      </c>
      <c r="G28" s="70">
        <v>751300</v>
      </c>
      <c r="H28" s="70" t="s">
        <v>42</v>
      </c>
      <c r="I28" s="70" t="s">
        <v>203</v>
      </c>
      <c r="J28" s="70" t="s">
        <v>76</v>
      </c>
      <c r="K28" s="70" t="s">
        <v>178</v>
      </c>
      <c r="L28" s="70" t="s">
        <v>98</v>
      </c>
      <c r="M28" s="70">
        <v>200</v>
      </c>
      <c r="N28" s="70" t="s">
        <v>53</v>
      </c>
      <c r="O28" s="70">
        <v>1</v>
      </c>
      <c r="P28" s="70">
        <v>2008</v>
      </c>
      <c r="Q28" s="70" t="s">
        <v>174</v>
      </c>
      <c r="R28" s="70" t="s">
        <v>80</v>
      </c>
      <c r="S28" s="70" t="s">
        <v>204</v>
      </c>
      <c r="T28" s="70" t="s">
        <v>82</v>
      </c>
      <c r="U28" s="90">
        <v>0</v>
      </c>
    </row>
    <row r="29" spans="1:21" x14ac:dyDescent="0.35">
      <c r="A29" s="72" t="s">
        <v>205</v>
      </c>
      <c r="B29" s="70" t="s">
        <v>206</v>
      </c>
      <c r="C29" s="70" t="s">
        <v>207</v>
      </c>
      <c r="D29" s="70" t="s">
        <v>208</v>
      </c>
      <c r="E29" s="70" t="s">
        <v>209</v>
      </c>
      <c r="F29" s="70">
        <v>10331</v>
      </c>
      <c r="G29" s="70">
        <v>751300</v>
      </c>
      <c r="H29" s="70" t="s">
        <v>42</v>
      </c>
      <c r="I29" s="70" t="s">
        <v>210</v>
      </c>
      <c r="J29" s="70" t="s">
        <v>76</v>
      </c>
      <c r="K29" s="70" t="s">
        <v>88</v>
      </c>
      <c r="L29" s="70" t="s">
        <v>211</v>
      </c>
      <c r="M29" s="70">
        <v>100</v>
      </c>
      <c r="N29" s="70" t="s">
        <v>53</v>
      </c>
      <c r="O29" s="70">
        <v>1</v>
      </c>
      <c r="P29" s="70">
        <v>1996</v>
      </c>
      <c r="Q29" s="74">
        <v>2433342</v>
      </c>
      <c r="R29" s="70" t="s">
        <v>80</v>
      </c>
      <c r="S29" s="70" t="s">
        <v>212</v>
      </c>
      <c r="T29" s="70" t="s">
        <v>82</v>
      </c>
      <c r="U29" s="90">
        <v>0</v>
      </c>
    </row>
    <row r="30" spans="1:21" x14ac:dyDescent="0.35">
      <c r="A30" s="72" t="s">
        <v>213</v>
      </c>
      <c r="B30" s="70" t="s">
        <v>206</v>
      </c>
      <c r="C30" s="70" t="s">
        <v>207</v>
      </c>
      <c r="D30" s="70" t="s">
        <v>208</v>
      </c>
      <c r="E30" s="70" t="s">
        <v>209</v>
      </c>
      <c r="F30" s="70">
        <v>10331</v>
      </c>
      <c r="G30" s="70">
        <v>751300</v>
      </c>
      <c r="H30" s="70" t="s">
        <v>42</v>
      </c>
      <c r="I30" s="70" t="s">
        <v>214</v>
      </c>
      <c r="J30" s="70" t="s">
        <v>76</v>
      </c>
      <c r="K30" s="70" t="s">
        <v>97</v>
      </c>
      <c r="L30" s="70" t="s">
        <v>103</v>
      </c>
      <c r="M30" s="70"/>
      <c r="N30" s="70" t="s">
        <v>53</v>
      </c>
      <c r="O30" s="70">
        <v>1</v>
      </c>
      <c r="P30" s="70">
        <v>2007</v>
      </c>
      <c r="Q30" s="70" t="s">
        <v>215</v>
      </c>
      <c r="R30" s="70" t="s">
        <v>80</v>
      </c>
      <c r="S30" s="70" t="s">
        <v>216</v>
      </c>
      <c r="T30" s="70" t="s">
        <v>82</v>
      </c>
      <c r="U30" s="90">
        <v>0</v>
      </c>
    </row>
    <row r="31" spans="1:21" x14ac:dyDescent="0.35">
      <c r="A31" s="72" t="s">
        <v>217</v>
      </c>
      <c r="B31" s="70" t="s">
        <v>206</v>
      </c>
      <c r="C31" s="70" t="s">
        <v>207</v>
      </c>
      <c r="D31" s="70" t="s">
        <v>208</v>
      </c>
      <c r="E31" s="70" t="s">
        <v>209</v>
      </c>
      <c r="F31" s="70">
        <v>10331</v>
      </c>
      <c r="G31" s="70">
        <v>751300</v>
      </c>
      <c r="H31" s="70" t="s">
        <v>42</v>
      </c>
      <c r="I31" s="70" t="s">
        <v>218</v>
      </c>
      <c r="J31" s="70" t="s">
        <v>76</v>
      </c>
      <c r="K31" s="70" t="s">
        <v>178</v>
      </c>
      <c r="L31" s="70" t="s">
        <v>219</v>
      </c>
      <c r="M31" s="70">
        <v>240</v>
      </c>
      <c r="N31" s="70" t="s">
        <v>53</v>
      </c>
      <c r="O31" s="70">
        <v>1</v>
      </c>
      <c r="P31" s="70">
        <v>2002</v>
      </c>
      <c r="Q31" s="70" t="s">
        <v>43</v>
      </c>
      <c r="R31" s="70" t="s">
        <v>80</v>
      </c>
      <c r="S31" s="70" t="s">
        <v>220</v>
      </c>
      <c r="T31" s="70" t="s">
        <v>82</v>
      </c>
      <c r="U31" s="90">
        <v>0</v>
      </c>
    </row>
    <row r="32" spans="1:21" x14ac:dyDescent="0.35">
      <c r="A32" s="72" t="s">
        <v>221</v>
      </c>
      <c r="B32" s="70" t="s">
        <v>206</v>
      </c>
      <c r="C32" s="70" t="s">
        <v>207</v>
      </c>
      <c r="D32" s="70" t="s">
        <v>208</v>
      </c>
      <c r="E32" s="70" t="s">
        <v>209</v>
      </c>
      <c r="F32" s="70">
        <v>10331</v>
      </c>
      <c r="G32" s="70">
        <v>751300</v>
      </c>
      <c r="H32" s="70" t="s">
        <v>42</v>
      </c>
      <c r="I32" s="70" t="s">
        <v>222</v>
      </c>
      <c r="J32" s="70" t="s">
        <v>76</v>
      </c>
      <c r="K32" s="70" t="s">
        <v>88</v>
      </c>
      <c r="L32" s="70" t="s">
        <v>223</v>
      </c>
      <c r="M32" s="70">
        <v>100</v>
      </c>
      <c r="N32" s="70" t="s">
        <v>53</v>
      </c>
      <c r="O32" s="70">
        <v>1</v>
      </c>
      <c r="P32" s="70">
        <v>2002</v>
      </c>
      <c r="Q32" s="70"/>
      <c r="R32" s="70" t="s">
        <v>80</v>
      </c>
      <c r="S32" s="70" t="s">
        <v>224</v>
      </c>
      <c r="T32" s="70" t="s">
        <v>82</v>
      </c>
      <c r="U32" s="90">
        <v>0</v>
      </c>
    </row>
    <row r="33" spans="1:21" x14ac:dyDescent="0.35">
      <c r="A33" s="72" t="s">
        <v>225</v>
      </c>
      <c r="B33" s="70" t="s">
        <v>206</v>
      </c>
      <c r="C33" s="70" t="s">
        <v>207</v>
      </c>
      <c r="D33" s="70" t="s">
        <v>208</v>
      </c>
      <c r="E33" s="70" t="s">
        <v>209</v>
      </c>
      <c r="F33" s="70">
        <v>10331</v>
      </c>
      <c r="G33" s="70">
        <v>751300</v>
      </c>
      <c r="H33" s="70" t="s">
        <v>42</v>
      </c>
      <c r="I33" s="70" t="s">
        <v>226</v>
      </c>
      <c r="J33" s="70" t="s">
        <v>76</v>
      </c>
      <c r="K33" s="70" t="s">
        <v>88</v>
      </c>
      <c r="L33" s="70" t="s">
        <v>211</v>
      </c>
      <c r="M33" s="70">
        <v>100</v>
      </c>
      <c r="N33" s="70" t="s">
        <v>53</v>
      </c>
      <c r="O33" s="70">
        <v>1</v>
      </c>
      <c r="P33" s="70">
        <v>1996</v>
      </c>
      <c r="Q33" s="70" t="s">
        <v>227</v>
      </c>
      <c r="R33" s="70" t="s">
        <v>80</v>
      </c>
      <c r="S33" s="70" t="s">
        <v>228</v>
      </c>
      <c r="T33" s="70" t="s">
        <v>82</v>
      </c>
      <c r="U33" s="90">
        <v>0</v>
      </c>
    </row>
    <row r="34" spans="1:21" x14ac:dyDescent="0.35">
      <c r="A34" s="72" t="s">
        <v>229</v>
      </c>
      <c r="B34" s="70" t="s">
        <v>230</v>
      </c>
      <c r="C34" s="70" t="s">
        <v>231</v>
      </c>
      <c r="D34" s="70" t="s">
        <v>232</v>
      </c>
      <c r="E34" s="70" t="s">
        <v>233</v>
      </c>
      <c r="F34" s="70">
        <v>30693</v>
      </c>
      <c r="G34" s="70">
        <v>751300</v>
      </c>
      <c r="H34" s="70" t="s">
        <v>42</v>
      </c>
      <c r="I34" s="70" t="s">
        <v>234</v>
      </c>
      <c r="J34" s="70" t="s">
        <v>76</v>
      </c>
      <c r="K34" s="70" t="s">
        <v>77</v>
      </c>
      <c r="L34" s="70" t="s">
        <v>211</v>
      </c>
      <c r="M34" s="70"/>
      <c r="N34" s="70" t="s">
        <v>53</v>
      </c>
      <c r="O34" s="70">
        <v>1</v>
      </c>
      <c r="P34" s="70">
        <v>1999</v>
      </c>
      <c r="Q34" s="70" t="s">
        <v>43</v>
      </c>
      <c r="R34" s="70" t="s">
        <v>80</v>
      </c>
      <c r="S34" s="70" t="s">
        <v>235</v>
      </c>
      <c r="T34" s="70" t="s">
        <v>82</v>
      </c>
      <c r="U34" s="90">
        <v>0</v>
      </c>
    </row>
    <row r="35" spans="1:21" x14ac:dyDescent="0.35">
      <c r="A35" s="72" t="s">
        <v>236</v>
      </c>
      <c r="B35" s="70" t="s">
        <v>230</v>
      </c>
      <c r="C35" s="70" t="s">
        <v>231</v>
      </c>
      <c r="D35" s="70" t="s">
        <v>232</v>
      </c>
      <c r="E35" s="70" t="s">
        <v>233</v>
      </c>
      <c r="F35" s="70">
        <v>30693</v>
      </c>
      <c r="G35" s="70">
        <v>751300</v>
      </c>
      <c r="H35" s="70" t="s">
        <v>42</v>
      </c>
      <c r="I35" s="70" t="s">
        <v>237</v>
      </c>
      <c r="J35" s="70" t="s">
        <v>76</v>
      </c>
      <c r="K35" s="70" t="s">
        <v>77</v>
      </c>
      <c r="L35" s="70" t="s">
        <v>98</v>
      </c>
      <c r="M35" s="70"/>
      <c r="N35" s="70" t="s">
        <v>53</v>
      </c>
      <c r="O35" s="70">
        <v>1</v>
      </c>
      <c r="P35" s="70">
        <v>1976</v>
      </c>
      <c r="Q35" s="70" t="s">
        <v>79</v>
      </c>
      <c r="R35" s="70" t="s">
        <v>80</v>
      </c>
      <c r="S35" s="70" t="s">
        <v>238</v>
      </c>
      <c r="T35" s="70" t="s">
        <v>82</v>
      </c>
      <c r="U35" s="90">
        <v>0</v>
      </c>
    </row>
    <row r="36" spans="1:21" x14ac:dyDescent="0.35">
      <c r="A36" s="72" t="s">
        <v>239</v>
      </c>
      <c r="B36" s="70" t="s">
        <v>230</v>
      </c>
      <c r="C36" s="70" t="s">
        <v>231</v>
      </c>
      <c r="D36" s="70" t="s">
        <v>232</v>
      </c>
      <c r="E36" s="70" t="s">
        <v>233</v>
      </c>
      <c r="F36" s="70">
        <v>30693</v>
      </c>
      <c r="G36" s="70">
        <v>751300</v>
      </c>
      <c r="H36" s="70" t="s">
        <v>42</v>
      </c>
      <c r="I36" s="70" t="s">
        <v>240</v>
      </c>
      <c r="J36" s="70" t="s">
        <v>76</v>
      </c>
      <c r="K36" s="70" t="s">
        <v>77</v>
      </c>
      <c r="L36" s="70" t="s">
        <v>98</v>
      </c>
      <c r="M36" s="70"/>
      <c r="N36" s="70" t="s">
        <v>53</v>
      </c>
      <c r="O36" s="70">
        <v>1</v>
      </c>
      <c r="P36" s="70">
        <v>1976</v>
      </c>
      <c r="Q36" s="70" t="s">
        <v>79</v>
      </c>
      <c r="R36" s="70" t="s">
        <v>80</v>
      </c>
      <c r="S36" s="70" t="s">
        <v>241</v>
      </c>
      <c r="T36" s="70" t="s">
        <v>82</v>
      </c>
      <c r="U36" s="90">
        <v>0</v>
      </c>
    </row>
    <row r="37" spans="1:21" x14ac:dyDescent="0.35">
      <c r="A37" s="72" t="s">
        <v>242</v>
      </c>
      <c r="B37" s="70" t="s">
        <v>230</v>
      </c>
      <c r="C37" s="70" t="s">
        <v>231</v>
      </c>
      <c r="D37" s="70" t="s">
        <v>232</v>
      </c>
      <c r="E37" s="70" t="s">
        <v>233</v>
      </c>
      <c r="F37" s="70">
        <v>30693</v>
      </c>
      <c r="G37" s="70">
        <v>751300</v>
      </c>
      <c r="H37" s="70" t="s">
        <v>42</v>
      </c>
      <c r="I37" s="70" t="s">
        <v>243</v>
      </c>
      <c r="J37" s="70" t="s">
        <v>76</v>
      </c>
      <c r="K37" s="70" t="s">
        <v>178</v>
      </c>
      <c r="L37" s="70" t="s">
        <v>244</v>
      </c>
      <c r="M37" s="70"/>
      <c r="N37" s="70" t="s">
        <v>53</v>
      </c>
      <c r="O37" s="70">
        <v>1</v>
      </c>
      <c r="P37" s="70">
        <v>2006</v>
      </c>
      <c r="Q37" s="70" t="s">
        <v>174</v>
      </c>
      <c r="R37" s="70" t="s">
        <v>80</v>
      </c>
      <c r="S37" s="70" t="s">
        <v>245</v>
      </c>
      <c r="T37" s="70" t="s">
        <v>82</v>
      </c>
      <c r="U37" s="90">
        <v>0</v>
      </c>
    </row>
    <row r="38" spans="1:21" x14ac:dyDescent="0.35">
      <c r="A38" s="72" t="s">
        <v>246</v>
      </c>
      <c r="B38" s="70" t="s">
        <v>247</v>
      </c>
      <c r="C38" s="70" t="s">
        <v>248</v>
      </c>
      <c r="D38" s="70" t="s">
        <v>249</v>
      </c>
      <c r="E38" s="70" t="s">
        <v>233</v>
      </c>
      <c r="F38" s="70">
        <v>3282</v>
      </c>
      <c r="G38" s="70">
        <v>751300</v>
      </c>
      <c r="H38" s="70" t="s">
        <v>42</v>
      </c>
      <c r="I38" s="70" t="s">
        <v>250</v>
      </c>
      <c r="J38" s="70" t="s">
        <v>76</v>
      </c>
      <c r="K38" s="70" t="s">
        <v>178</v>
      </c>
      <c r="L38" s="70" t="s">
        <v>251</v>
      </c>
      <c r="M38" s="70">
        <v>240</v>
      </c>
      <c r="N38" s="70" t="s">
        <v>53</v>
      </c>
      <c r="O38" s="70">
        <v>1</v>
      </c>
      <c r="P38" s="70">
        <v>2003</v>
      </c>
      <c r="Q38" s="70" t="s">
        <v>79</v>
      </c>
      <c r="R38" s="70" t="s">
        <v>80</v>
      </c>
      <c r="S38" s="70" t="s">
        <v>252</v>
      </c>
      <c r="T38" s="70" t="s">
        <v>82</v>
      </c>
      <c r="U38" s="90">
        <v>0</v>
      </c>
    </row>
    <row r="39" spans="1:21" x14ac:dyDescent="0.35">
      <c r="A39" s="72" t="s">
        <v>253</v>
      </c>
      <c r="B39" s="70" t="s">
        <v>254</v>
      </c>
      <c r="C39" s="70" t="s">
        <v>255</v>
      </c>
      <c r="D39" s="70" t="s">
        <v>249</v>
      </c>
      <c r="E39" s="70" t="s">
        <v>233</v>
      </c>
      <c r="F39" s="70">
        <v>4489</v>
      </c>
      <c r="G39" s="70">
        <v>751300</v>
      </c>
      <c r="H39" s="70" t="s">
        <v>42</v>
      </c>
      <c r="I39" s="70" t="s">
        <v>256</v>
      </c>
      <c r="J39" s="70" t="s">
        <v>76</v>
      </c>
      <c r="K39" s="70" t="s">
        <v>178</v>
      </c>
      <c r="L39" s="70" t="s">
        <v>257</v>
      </c>
      <c r="M39" s="70">
        <v>240</v>
      </c>
      <c r="N39" s="70" t="s">
        <v>53</v>
      </c>
      <c r="O39" s="70">
        <v>1</v>
      </c>
      <c r="P39" s="70">
        <v>2009</v>
      </c>
      <c r="Q39" s="70" t="s">
        <v>174</v>
      </c>
      <c r="R39" s="70" t="s">
        <v>80</v>
      </c>
      <c r="S39" s="70" t="s">
        <v>258</v>
      </c>
      <c r="T39" s="70" t="s">
        <v>82</v>
      </c>
      <c r="U39" s="90">
        <v>0</v>
      </c>
    </row>
    <row r="40" spans="1:21" x14ac:dyDescent="0.35">
      <c r="A40" s="72" t="s">
        <v>259</v>
      </c>
      <c r="B40" s="70" t="s">
        <v>57</v>
      </c>
      <c r="C40" s="70" t="s">
        <v>58</v>
      </c>
      <c r="D40" s="70" t="s">
        <v>59</v>
      </c>
      <c r="E40" s="70" t="s">
        <v>52</v>
      </c>
      <c r="F40" s="70">
        <v>10175</v>
      </c>
      <c r="G40" s="70">
        <v>751300</v>
      </c>
      <c r="H40" s="70" t="s">
        <v>42</v>
      </c>
      <c r="I40" s="70" t="s">
        <v>260</v>
      </c>
      <c r="J40" s="70" t="s">
        <v>76</v>
      </c>
      <c r="K40" s="70"/>
      <c r="L40" s="70"/>
      <c r="M40" s="70"/>
      <c r="N40" s="70" t="s">
        <v>53</v>
      </c>
      <c r="O40" s="70">
        <v>1</v>
      </c>
      <c r="P40" s="70">
        <v>2020</v>
      </c>
      <c r="Q40" s="70"/>
      <c r="R40" s="70" t="s">
        <v>80</v>
      </c>
      <c r="S40" s="70" t="s">
        <v>261</v>
      </c>
      <c r="T40" s="70" t="s">
        <v>82</v>
      </c>
      <c r="U40" s="90">
        <v>0</v>
      </c>
    </row>
    <row r="41" spans="1:21" x14ac:dyDescent="0.35">
      <c r="A41" s="72" t="s">
        <v>262</v>
      </c>
      <c r="B41" s="70" t="s">
        <v>57</v>
      </c>
      <c r="C41" s="70" t="s">
        <v>58</v>
      </c>
      <c r="D41" s="70" t="s">
        <v>59</v>
      </c>
      <c r="E41" s="70" t="s">
        <v>52</v>
      </c>
      <c r="F41" s="70">
        <v>10175</v>
      </c>
      <c r="G41" s="70">
        <v>751300</v>
      </c>
      <c r="H41" s="70" t="s">
        <v>42</v>
      </c>
      <c r="I41" s="70" t="s">
        <v>263</v>
      </c>
      <c r="J41" s="70" t="s">
        <v>76</v>
      </c>
      <c r="K41" s="70"/>
      <c r="L41" s="70"/>
      <c r="M41" s="70"/>
      <c r="N41" s="70" t="s">
        <v>53</v>
      </c>
      <c r="O41" s="70">
        <v>1</v>
      </c>
      <c r="P41" s="70">
        <v>2020</v>
      </c>
      <c r="Q41" s="70"/>
      <c r="R41" s="70" t="s">
        <v>80</v>
      </c>
      <c r="S41" s="70" t="s">
        <v>261</v>
      </c>
      <c r="T41" s="70" t="s">
        <v>82</v>
      </c>
      <c r="U41" s="90">
        <v>0</v>
      </c>
    </row>
    <row r="42" spans="1:21" x14ac:dyDescent="0.35">
      <c r="A42" s="72" t="s">
        <v>264</v>
      </c>
      <c r="B42" s="70" t="s">
        <v>265</v>
      </c>
      <c r="C42" s="70" t="s">
        <v>266</v>
      </c>
      <c r="D42" s="70" t="s">
        <v>267</v>
      </c>
      <c r="E42" s="70" t="s">
        <v>268</v>
      </c>
      <c r="F42" s="70">
        <v>8534</v>
      </c>
      <c r="G42" s="70">
        <v>751300</v>
      </c>
      <c r="H42" s="70" t="s">
        <v>42</v>
      </c>
      <c r="I42" s="70" t="s">
        <v>269</v>
      </c>
      <c r="J42" s="70" t="s">
        <v>76</v>
      </c>
      <c r="K42" s="70" t="s">
        <v>97</v>
      </c>
      <c r="L42" s="70" t="s">
        <v>270</v>
      </c>
      <c r="M42" s="70">
        <v>120</v>
      </c>
      <c r="N42" s="70" t="s">
        <v>53</v>
      </c>
      <c r="O42" s="70">
        <v>1</v>
      </c>
      <c r="P42" s="70">
        <v>2006</v>
      </c>
      <c r="Q42" s="70" t="s">
        <v>271</v>
      </c>
      <c r="R42" s="70" t="s">
        <v>80</v>
      </c>
      <c r="S42" s="70" t="s">
        <v>272</v>
      </c>
      <c r="T42" s="70" t="s">
        <v>82</v>
      </c>
      <c r="U42" s="90">
        <v>0</v>
      </c>
    </row>
    <row r="43" spans="1:21" x14ac:dyDescent="0.35">
      <c r="A43" s="72" t="s">
        <v>273</v>
      </c>
      <c r="B43" s="70" t="s">
        <v>265</v>
      </c>
      <c r="C43" s="70" t="s">
        <v>266</v>
      </c>
      <c r="D43" s="70" t="s">
        <v>267</v>
      </c>
      <c r="E43" s="70" t="s">
        <v>268</v>
      </c>
      <c r="F43" s="70">
        <v>8534</v>
      </c>
      <c r="G43" s="70">
        <v>751300</v>
      </c>
      <c r="H43" s="70" t="s">
        <v>42</v>
      </c>
      <c r="I43" s="70" t="s">
        <v>274</v>
      </c>
      <c r="J43" s="70" t="s">
        <v>76</v>
      </c>
      <c r="K43" s="70" t="s">
        <v>97</v>
      </c>
      <c r="L43" s="70" t="s">
        <v>270</v>
      </c>
      <c r="M43" s="70">
        <v>120</v>
      </c>
      <c r="N43" s="70" t="s">
        <v>53</v>
      </c>
      <c r="O43" s="70">
        <v>1</v>
      </c>
      <c r="P43" s="70">
        <v>2006</v>
      </c>
      <c r="Q43" s="70" t="s">
        <v>271</v>
      </c>
      <c r="R43" s="70" t="s">
        <v>80</v>
      </c>
      <c r="S43" s="70" t="s">
        <v>275</v>
      </c>
      <c r="T43" s="70" t="s">
        <v>82</v>
      </c>
      <c r="U43" s="90">
        <v>0</v>
      </c>
    </row>
    <row r="44" spans="1:21" x14ac:dyDescent="0.35">
      <c r="A44" s="72" t="s">
        <v>276</v>
      </c>
      <c r="B44" s="70" t="s">
        <v>265</v>
      </c>
      <c r="C44" s="70" t="s">
        <v>266</v>
      </c>
      <c r="D44" s="70" t="s">
        <v>267</v>
      </c>
      <c r="E44" s="70" t="s">
        <v>268</v>
      </c>
      <c r="F44" s="70">
        <v>8534</v>
      </c>
      <c r="G44" s="70">
        <v>751300</v>
      </c>
      <c r="H44" s="70" t="s">
        <v>42</v>
      </c>
      <c r="I44" s="70" t="s">
        <v>277</v>
      </c>
      <c r="J44" s="70" t="s">
        <v>76</v>
      </c>
      <c r="K44" s="70" t="s">
        <v>97</v>
      </c>
      <c r="L44" s="70" t="s">
        <v>270</v>
      </c>
      <c r="M44" s="70">
        <v>120</v>
      </c>
      <c r="N44" s="70" t="s">
        <v>53</v>
      </c>
      <c r="O44" s="70">
        <v>1</v>
      </c>
      <c r="P44" s="70">
        <v>2006</v>
      </c>
      <c r="Q44" s="70" t="s">
        <v>79</v>
      </c>
      <c r="R44" s="70" t="s">
        <v>80</v>
      </c>
      <c r="S44" s="70" t="s">
        <v>278</v>
      </c>
      <c r="T44" s="70" t="s">
        <v>82</v>
      </c>
      <c r="U44" s="90">
        <v>0</v>
      </c>
    </row>
    <row r="45" spans="1:21" x14ac:dyDescent="0.35">
      <c r="A45" s="72" t="s">
        <v>279</v>
      </c>
      <c r="B45" s="70" t="s">
        <v>265</v>
      </c>
      <c r="C45" s="70" t="s">
        <v>266</v>
      </c>
      <c r="D45" s="70" t="s">
        <v>267</v>
      </c>
      <c r="E45" s="70" t="s">
        <v>268</v>
      </c>
      <c r="F45" s="70">
        <v>8534</v>
      </c>
      <c r="G45" s="70">
        <v>751300</v>
      </c>
      <c r="H45" s="70" t="s">
        <v>42</v>
      </c>
      <c r="I45" s="70" t="s">
        <v>280</v>
      </c>
      <c r="J45" s="70" t="s">
        <v>76</v>
      </c>
      <c r="K45" s="70" t="s">
        <v>97</v>
      </c>
      <c r="L45" s="70" t="s">
        <v>270</v>
      </c>
      <c r="M45" s="70">
        <v>120</v>
      </c>
      <c r="N45" s="70" t="s">
        <v>53</v>
      </c>
      <c r="O45" s="70">
        <v>1</v>
      </c>
      <c r="P45" s="70">
        <v>2006</v>
      </c>
      <c r="Q45" s="70" t="s">
        <v>271</v>
      </c>
      <c r="R45" s="70" t="s">
        <v>80</v>
      </c>
      <c r="S45" s="70" t="s">
        <v>281</v>
      </c>
      <c r="T45" s="70" t="s">
        <v>82</v>
      </c>
      <c r="U45" s="90">
        <v>0</v>
      </c>
    </row>
    <row r="46" spans="1:21" x14ac:dyDescent="0.35">
      <c r="A46" s="72" t="s">
        <v>282</v>
      </c>
      <c r="B46" s="70" t="s">
        <v>265</v>
      </c>
      <c r="C46" s="70" t="s">
        <v>266</v>
      </c>
      <c r="D46" s="70" t="s">
        <v>267</v>
      </c>
      <c r="E46" s="70" t="s">
        <v>268</v>
      </c>
      <c r="F46" s="70">
        <v>8534</v>
      </c>
      <c r="G46" s="70">
        <v>751300</v>
      </c>
      <c r="H46" s="70" t="s">
        <v>42</v>
      </c>
      <c r="I46" s="70" t="s">
        <v>283</v>
      </c>
      <c r="J46" s="70" t="s">
        <v>76</v>
      </c>
      <c r="K46" s="70" t="s">
        <v>97</v>
      </c>
      <c r="L46" s="70" t="s">
        <v>270</v>
      </c>
      <c r="M46" s="70">
        <v>120</v>
      </c>
      <c r="N46" s="70" t="s">
        <v>53</v>
      </c>
      <c r="O46" s="70">
        <v>1</v>
      </c>
      <c r="P46" s="70">
        <v>2006</v>
      </c>
      <c r="Q46" s="70" t="s">
        <v>271</v>
      </c>
      <c r="R46" s="70" t="s">
        <v>80</v>
      </c>
      <c r="S46" s="70" t="s">
        <v>284</v>
      </c>
      <c r="T46" s="70" t="s">
        <v>82</v>
      </c>
      <c r="U46" s="90">
        <v>0</v>
      </c>
    </row>
    <row r="47" spans="1:21" x14ac:dyDescent="0.35">
      <c r="A47" s="72" t="s">
        <v>285</v>
      </c>
      <c r="B47" s="70" t="s">
        <v>265</v>
      </c>
      <c r="C47" s="70" t="s">
        <v>266</v>
      </c>
      <c r="D47" s="70" t="s">
        <v>267</v>
      </c>
      <c r="E47" s="70" t="s">
        <v>268</v>
      </c>
      <c r="F47" s="70">
        <v>8534</v>
      </c>
      <c r="G47" s="70">
        <v>751300</v>
      </c>
      <c r="H47" s="70" t="s">
        <v>42</v>
      </c>
      <c r="I47" s="70" t="s">
        <v>286</v>
      </c>
      <c r="J47" s="70" t="s">
        <v>76</v>
      </c>
      <c r="K47" s="70" t="s">
        <v>97</v>
      </c>
      <c r="L47" s="70" t="s">
        <v>270</v>
      </c>
      <c r="M47" s="70">
        <v>120</v>
      </c>
      <c r="N47" s="70" t="s">
        <v>53</v>
      </c>
      <c r="O47" s="70">
        <v>1</v>
      </c>
      <c r="P47" s="70">
        <v>2006</v>
      </c>
      <c r="Q47" s="70" t="s">
        <v>271</v>
      </c>
      <c r="R47" s="70" t="s">
        <v>80</v>
      </c>
      <c r="S47" s="70" t="s">
        <v>287</v>
      </c>
      <c r="T47" s="70" t="s">
        <v>82</v>
      </c>
      <c r="U47" s="90">
        <v>0</v>
      </c>
    </row>
    <row r="48" spans="1:21" x14ac:dyDescent="0.35">
      <c r="A48" s="72" t="s">
        <v>288</v>
      </c>
      <c r="B48" s="70" t="s">
        <v>265</v>
      </c>
      <c r="C48" s="70" t="s">
        <v>266</v>
      </c>
      <c r="D48" s="70" t="s">
        <v>267</v>
      </c>
      <c r="E48" s="70" t="s">
        <v>268</v>
      </c>
      <c r="F48" s="70">
        <v>8534</v>
      </c>
      <c r="G48" s="70">
        <v>751300</v>
      </c>
      <c r="H48" s="70" t="s">
        <v>42</v>
      </c>
      <c r="I48" s="70" t="s">
        <v>289</v>
      </c>
      <c r="J48" s="70" t="s">
        <v>76</v>
      </c>
      <c r="K48" s="70" t="s">
        <v>97</v>
      </c>
      <c r="L48" s="70" t="s">
        <v>290</v>
      </c>
      <c r="M48" s="70">
        <v>120</v>
      </c>
      <c r="N48" s="70" t="s">
        <v>53</v>
      </c>
      <c r="O48" s="70">
        <v>1</v>
      </c>
      <c r="P48" s="70">
        <v>2006</v>
      </c>
      <c r="Q48" s="70" t="s">
        <v>271</v>
      </c>
      <c r="R48" s="70" t="s">
        <v>80</v>
      </c>
      <c r="S48" s="70" t="s">
        <v>291</v>
      </c>
      <c r="T48" s="70" t="s">
        <v>82</v>
      </c>
      <c r="U48" s="90">
        <v>0</v>
      </c>
    </row>
    <row r="49" spans="1:21" x14ac:dyDescent="0.35">
      <c r="A49" s="72" t="s">
        <v>292</v>
      </c>
      <c r="B49" s="70" t="s">
        <v>265</v>
      </c>
      <c r="C49" s="70" t="s">
        <v>266</v>
      </c>
      <c r="D49" s="70" t="s">
        <v>267</v>
      </c>
      <c r="E49" s="70" t="s">
        <v>268</v>
      </c>
      <c r="F49" s="70">
        <v>8534</v>
      </c>
      <c r="G49" s="70">
        <v>751300</v>
      </c>
      <c r="H49" s="70" t="s">
        <v>42</v>
      </c>
      <c r="I49" s="70" t="s">
        <v>293</v>
      </c>
      <c r="J49" s="70" t="s">
        <v>76</v>
      </c>
      <c r="K49" s="70" t="s">
        <v>97</v>
      </c>
      <c r="L49" s="70" t="s">
        <v>290</v>
      </c>
      <c r="M49" s="70"/>
      <c r="N49" s="70" t="s">
        <v>53</v>
      </c>
      <c r="O49" s="70">
        <v>1</v>
      </c>
      <c r="P49" s="70">
        <v>2006</v>
      </c>
      <c r="Q49" s="70" t="s">
        <v>271</v>
      </c>
      <c r="R49" s="70" t="s">
        <v>80</v>
      </c>
      <c r="S49" s="70" t="s">
        <v>294</v>
      </c>
      <c r="T49" s="70" t="s">
        <v>82</v>
      </c>
      <c r="U49" s="90">
        <v>0</v>
      </c>
    </row>
    <row r="50" spans="1:21" x14ac:dyDescent="0.35">
      <c r="A50" s="72" t="s">
        <v>295</v>
      </c>
      <c r="B50" s="70" t="s">
        <v>265</v>
      </c>
      <c r="C50" s="70" t="s">
        <v>266</v>
      </c>
      <c r="D50" s="70" t="s">
        <v>267</v>
      </c>
      <c r="E50" s="70" t="s">
        <v>268</v>
      </c>
      <c r="F50" s="70">
        <v>8534</v>
      </c>
      <c r="G50" s="70">
        <v>751300</v>
      </c>
      <c r="H50" s="70" t="s">
        <v>42</v>
      </c>
      <c r="I50" s="70" t="s">
        <v>296</v>
      </c>
      <c r="J50" s="70" t="s">
        <v>76</v>
      </c>
      <c r="K50" s="70" t="s">
        <v>297</v>
      </c>
      <c r="L50" s="70" t="s">
        <v>270</v>
      </c>
      <c r="M50" s="70">
        <v>120</v>
      </c>
      <c r="N50" s="70" t="s">
        <v>53</v>
      </c>
      <c r="O50" s="70">
        <v>1</v>
      </c>
      <c r="P50" s="70">
        <v>2006</v>
      </c>
      <c r="Q50" s="70" t="s">
        <v>271</v>
      </c>
      <c r="R50" s="70" t="s">
        <v>80</v>
      </c>
      <c r="S50" s="70" t="s">
        <v>298</v>
      </c>
      <c r="T50" s="70" t="s">
        <v>82</v>
      </c>
      <c r="U50" s="90">
        <v>0</v>
      </c>
    </row>
    <row r="51" spans="1:21" x14ac:dyDescent="0.35">
      <c r="A51" s="72" t="s">
        <v>299</v>
      </c>
      <c r="B51" s="70" t="s">
        <v>265</v>
      </c>
      <c r="C51" s="70" t="s">
        <v>266</v>
      </c>
      <c r="D51" s="70" t="s">
        <v>267</v>
      </c>
      <c r="E51" s="70" t="s">
        <v>268</v>
      </c>
      <c r="F51" s="70">
        <v>8534</v>
      </c>
      <c r="G51" s="70">
        <v>751300</v>
      </c>
      <c r="H51" s="70" t="s">
        <v>42</v>
      </c>
      <c r="I51" s="70" t="s">
        <v>300</v>
      </c>
      <c r="J51" s="70" t="s">
        <v>76</v>
      </c>
      <c r="K51" s="70" t="s">
        <v>97</v>
      </c>
      <c r="L51" s="70" t="s">
        <v>270</v>
      </c>
      <c r="M51" s="70">
        <v>120</v>
      </c>
      <c r="N51" s="70" t="s">
        <v>53</v>
      </c>
      <c r="O51" s="70">
        <v>1</v>
      </c>
      <c r="P51" s="70">
        <v>2006</v>
      </c>
      <c r="Q51" s="70" t="s">
        <v>271</v>
      </c>
      <c r="R51" s="70" t="s">
        <v>80</v>
      </c>
      <c r="S51" s="70" t="s">
        <v>301</v>
      </c>
      <c r="T51" s="70" t="s">
        <v>82</v>
      </c>
      <c r="U51" s="90">
        <v>0</v>
      </c>
    </row>
    <row r="52" spans="1:21" x14ac:dyDescent="0.35">
      <c r="A52" s="72" t="s">
        <v>302</v>
      </c>
      <c r="B52" s="70" t="s">
        <v>265</v>
      </c>
      <c r="C52" s="70" t="s">
        <v>266</v>
      </c>
      <c r="D52" s="70" t="s">
        <v>267</v>
      </c>
      <c r="E52" s="70" t="s">
        <v>268</v>
      </c>
      <c r="F52" s="70">
        <v>8534</v>
      </c>
      <c r="G52" s="70">
        <v>751300</v>
      </c>
      <c r="H52" s="70" t="s">
        <v>42</v>
      </c>
      <c r="I52" s="70" t="s">
        <v>303</v>
      </c>
      <c r="J52" s="70" t="s">
        <v>76</v>
      </c>
      <c r="K52" s="70" t="s">
        <v>97</v>
      </c>
      <c r="L52" s="70" t="s">
        <v>290</v>
      </c>
      <c r="M52" s="70">
        <v>120</v>
      </c>
      <c r="N52" s="70" t="s">
        <v>53</v>
      </c>
      <c r="O52" s="70">
        <v>1</v>
      </c>
      <c r="P52" s="70">
        <v>2006</v>
      </c>
      <c r="Q52" s="70" t="s">
        <v>271</v>
      </c>
      <c r="R52" s="70" t="s">
        <v>80</v>
      </c>
      <c r="S52" s="70" t="s">
        <v>304</v>
      </c>
      <c r="T52" s="70" t="s">
        <v>82</v>
      </c>
      <c r="U52" s="90">
        <v>0</v>
      </c>
    </row>
    <row r="53" spans="1:21" x14ac:dyDescent="0.35">
      <c r="A53" s="72" t="s">
        <v>305</v>
      </c>
      <c r="B53" s="70" t="s">
        <v>265</v>
      </c>
      <c r="C53" s="70" t="s">
        <v>266</v>
      </c>
      <c r="D53" s="70" t="s">
        <v>267</v>
      </c>
      <c r="E53" s="70" t="s">
        <v>268</v>
      </c>
      <c r="F53" s="70">
        <v>8534</v>
      </c>
      <c r="G53" s="70">
        <v>751300</v>
      </c>
      <c r="H53" s="70" t="s">
        <v>42</v>
      </c>
      <c r="I53" s="70" t="s">
        <v>306</v>
      </c>
      <c r="J53" s="70" t="s">
        <v>76</v>
      </c>
      <c r="K53" s="70" t="s">
        <v>97</v>
      </c>
      <c r="L53" s="70" t="s">
        <v>290</v>
      </c>
      <c r="M53" s="70">
        <v>120</v>
      </c>
      <c r="N53" s="70" t="s">
        <v>53</v>
      </c>
      <c r="O53" s="70">
        <v>1</v>
      </c>
      <c r="P53" s="70">
        <v>2006</v>
      </c>
      <c r="Q53" s="70" t="s">
        <v>271</v>
      </c>
      <c r="R53" s="70" t="s">
        <v>80</v>
      </c>
      <c r="S53" s="70" t="s">
        <v>307</v>
      </c>
      <c r="T53" s="70" t="s">
        <v>82</v>
      </c>
      <c r="U53" s="90">
        <v>0</v>
      </c>
    </row>
    <row r="54" spans="1:21" x14ac:dyDescent="0.35">
      <c r="A54" s="72" t="s">
        <v>308</v>
      </c>
      <c r="B54" s="70" t="s">
        <v>309</v>
      </c>
      <c r="C54" s="70" t="s">
        <v>310</v>
      </c>
      <c r="D54" s="70" t="s">
        <v>311</v>
      </c>
      <c r="E54" s="70" t="s">
        <v>312</v>
      </c>
      <c r="F54" s="70">
        <v>11794</v>
      </c>
      <c r="G54" s="70">
        <v>751300</v>
      </c>
      <c r="H54" s="70" t="s">
        <v>42</v>
      </c>
      <c r="I54" s="70" t="s">
        <v>313</v>
      </c>
      <c r="J54" s="70" t="s">
        <v>76</v>
      </c>
      <c r="K54" s="70" t="s">
        <v>116</v>
      </c>
      <c r="L54" s="70" t="s">
        <v>314</v>
      </c>
      <c r="M54" s="70">
        <v>120</v>
      </c>
      <c r="N54" s="70" t="s">
        <v>53</v>
      </c>
      <c r="O54" s="70">
        <v>1</v>
      </c>
      <c r="P54" s="70">
        <v>1999</v>
      </c>
      <c r="Q54" s="70" t="s">
        <v>43</v>
      </c>
      <c r="R54" s="70" t="s">
        <v>80</v>
      </c>
      <c r="S54" s="70" t="s">
        <v>315</v>
      </c>
      <c r="T54" s="70" t="s">
        <v>82</v>
      </c>
      <c r="U54" s="90">
        <v>0</v>
      </c>
    </row>
    <row r="55" spans="1:21" x14ac:dyDescent="0.35">
      <c r="A55" s="72" t="s">
        <v>316</v>
      </c>
      <c r="B55" s="70" t="s">
        <v>309</v>
      </c>
      <c r="C55" s="70" t="s">
        <v>310</v>
      </c>
      <c r="D55" s="70" t="s">
        <v>311</v>
      </c>
      <c r="E55" s="70" t="s">
        <v>312</v>
      </c>
      <c r="F55" s="70">
        <v>11794</v>
      </c>
      <c r="G55" s="70">
        <v>751300</v>
      </c>
      <c r="H55" s="70" t="s">
        <v>42</v>
      </c>
      <c r="I55" s="70" t="s">
        <v>317</v>
      </c>
      <c r="J55" s="70" t="s">
        <v>76</v>
      </c>
      <c r="K55" s="70" t="s">
        <v>116</v>
      </c>
      <c r="L55" s="70" t="s">
        <v>314</v>
      </c>
      <c r="M55" s="70">
        <v>120</v>
      </c>
      <c r="N55" s="70" t="s">
        <v>53</v>
      </c>
      <c r="O55" s="70">
        <v>1</v>
      </c>
      <c r="P55" s="70">
        <v>1999</v>
      </c>
      <c r="Q55" s="70" t="s">
        <v>43</v>
      </c>
      <c r="R55" s="70" t="s">
        <v>80</v>
      </c>
      <c r="S55" s="70" t="s">
        <v>318</v>
      </c>
      <c r="T55" s="70" t="s">
        <v>82</v>
      </c>
      <c r="U55" s="90">
        <v>0</v>
      </c>
    </row>
    <row r="56" spans="1:21" x14ac:dyDescent="0.35">
      <c r="A56" s="72" t="s">
        <v>319</v>
      </c>
      <c r="B56" s="70" t="s">
        <v>309</v>
      </c>
      <c r="C56" s="70" t="s">
        <v>310</v>
      </c>
      <c r="D56" s="70" t="s">
        <v>311</v>
      </c>
      <c r="E56" s="70" t="s">
        <v>312</v>
      </c>
      <c r="F56" s="70">
        <v>11794</v>
      </c>
      <c r="G56" s="70">
        <v>751300</v>
      </c>
      <c r="H56" s="70" t="s">
        <v>42</v>
      </c>
      <c r="I56" s="70" t="s">
        <v>320</v>
      </c>
      <c r="J56" s="70" t="s">
        <v>76</v>
      </c>
      <c r="K56" s="70" t="s">
        <v>116</v>
      </c>
      <c r="L56" s="70" t="s">
        <v>321</v>
      </c>
      <c r="M56" s="70">
        <v>120</v>
      </c>
      <c r="N56" s="70" t="s">
        <v>53</v>
      </c>
      <c r="O56" s="70">
        <v>1</v>
      </c>
      <c r="P56" s="70">
        <v>1999</v>
      </c>
      <c r="Q56" s="70" t="s">
        <v>43</v>
      </c>
      <c r="R56" s="70" t="s">
        <v>80</v>
      </c>
      <c r="S56" s="70" t="s">
        <v>322</v>
      </c>
      <c r="T56" s="70" t="s">
        <v>82</v>
      </c>
      <c r="U56" s="90">
        <v>0</v>
      </c>
    </row>
    <row r="57" spans="1:21" x14ac:dyDescent="0.35">
      <c r="A57" s="72" t="s">
        <v>323</v>
      </c>
      <c r="B57" s="70" t="s">
        <v>324</v>
      </c>
      <c r="C57" s="70" t="s">
        <v>325</v>
      </c>
      <c r="D57" s="70" t="s">
        <v>326</v>
      </c>
      <c r="E57" s="70" t="s">
        <v>327</v>
      </c>
      <c r="F57" s="70">
        <v>4082</v>
      </c>
      <c r="G57" s="70">
        <v>751300</v>
      </c>
      <c r="H57" s="70" t="s">
        <v>42</v>
      </c>
      <c r="I57" s="70" t="s">
        <v>328</v>
      </c>
      <c r="J57" s="70" t="s">
        <v>76</v>
      </c>
      <c r="K57" s="70" t="s">
        <v>329</v>
      </c>
      <c r="L57" s="70" t="s">
        <v>330</v>
      </c>
      <c r="M57" s="70">
        <v>250</v>
      </c>
      <c r="N57" s="70" t="s">
        <v>53</v>
      </c>
      <c r="O57" s="70">
        <v>1</v>
      </c>
      <c r="P57" s="70">
        <v>2002</v>
      </c>
      <c r="Q57" s="70" t="s">
        <v>43</v>
      </c>
      <c r="R57" s="70" t="s">
        <v>80</v>
      </c>
      <c r="S57" s="70" t="s">
        <v>331</v>
      </c>
      <c r="T57" s="70" t="s">
        <v>82</v>
      </c>
      <c r="U57" s="90">
        <v>0</v>
      </c>
    </row>
    <row r="58" spans="1:21" x14ac:dyDescent="0.35">
      <c r="A58" s="72" t="s">
        <v>332</v>
      </c>
      <c r="B58" s="70" t="s">
        <v>324</v>
      </c>
      <c r="C58" s="70" t="s">
        <v>325</v>
      </c>
      <c r="D58" s="70" t="s">
        <v>326</v>
      </c>
      <c r="E58" s="70" t="s">
        <v>327</v>
      </c>
      <c r="F58" s="70">
        <v>4082</v>
      </c>
      <c r="G58" s="70">
        <v>751300</v>
      </c>
      <c r="H58" s="70" t="s">
        <v>42</v>
      </c>
      <c r="I58" s="70" t="s">
        <v>333</v>
      </c>
      <c r="J58" s="70" t="s">
        <v>76</v>
      </c>
      <c r="K58" s="70" t="s">
        <v>329</v>
      </c>
      <c r="L58" s="70" t="s">
        <v>330</v>
      </c>
      <c r="M58" s="70">
        <v>250</v>
      </c>
      <c r="N58" s="70" t="s">
        <v>53</v>
      </c>
      <c r="O58" s="70">
        <v>1</v>
      </c>
      <c r="P58" s="70">
        <v>2002</v>
      </c>
      <c r="Q58" s="70" t="s">
        <v>43</v>
      </c>
      <c r="R58" s="70" t="s">
        <v>80</v>
      </c>
      <c r="S58" s="70" t="s">
        <v>334</v>
      </c>
      <c r="T58" s="70" t="s">
        <v>82</v>
      </c>
      <c r="U58" s="90">
        <v>0</v>
      </c>
    </row>
    <row r="59" spans="1:21" x14ac:dyDescent="0.35">
      <c r="A59" s="72" t="s">
        <v>335</v>
      </c>
      <c r="B59" s="70" t="s">
        <v>61</v>
      </c>
      <c r="C59" s="70" t="s">
        <v>62</v>
      </c>
      <c r="D59" s="70" t="s">
        <v>63</v>
      </c>
      <c r="E59" s="70" t="s">
        <v>41</v>
      </c>
      <c r="F59" s="70">
        <v>15527</v>
      </c>
      <c r="G59" s="70">
        <v>751300</v>
      </c>
      <c r="H59" s="70" t="s">
        <v>42</v>
      </c>
      <c r="I59" s="70" t="s">
        <v>336</v>
      </c>
      <c r="J59" s="70" t="s">
        <v>76</v>
      </c>
      <c r="K59" s="70" t="s">
        <v>77</v>
      </c>
      <c r="L59" s="70" t="s">
        <v>211</v>
      </c>
      <c r="M59" s="70">
        <v>250</v>
      </c>
      <c r="N59" s="70" t="s">
        <v>53</v>
      </c>
      <c r="O59" s="70">
        <v>1</v>
      </c>
      <c r="P59" s="70">
        <v>1999</v>
      </c>
      <c r="Q59" s="70"/>
      <c r="R59" s="70" t="s">
        <v>80</v>
      </c>
      <c r="S59" s="70" t="s">
        <v>337</v>
      </c>
      <c r="T59" s="70" t="s">
        <v>82</v>
      </c>
      <c r="U59" s="90">
        <v>0</v>
      </c>
    </row>
    <row r="60" spans="1:21" x14ac:dyDescent="0.35">
      <c r="A60" s="72" t="s">
        <v>338</v>
      </c>
      <c r="B60" s="70" t="s">
        <v>61</v>
      </c>
      <c r="C60" s="70" t="s">
        <v>62</v>
      </c>
      <c r="D60" s="70" t="s">
        <v>63</v>
      </c>
      <c r="E60" s="70" t="s">
        <v>41</v>
      </c>
      <c r="F60" s="70">
        <v>15527</v>
      </c>
      <c r="G60" s="70">
        <v>751300</v>
      </c>
      <c r="H60" s="70" t="s">
        <v>42</v>
      </c>
      <c r="I60" s="70" t="s">
        <v>339</v>
      </c>
      <c r="J60" s="70" t="s">
        <v>76</v>
      </c>
      <c r="K60" s="70" t="s">
        <v>77</v>
      </c>
      <c r="L60" s="70" t="s">
        <v>103</v>
      </c>
      <c r="M60" s="70">
        <v>100</v>
      </c>
      <c r="N60" s="70" t="s">
        <v>53</v>
      </c>
      <c r="O60" s="70">
        <v>1</v>
      </c>
      <c r="P60" s="70">
        <v>1994</v>
      </c>
      <c r="Q60" s="70"/>
      <c r="R60" s="70" t="s">
        <v>80</v>
      </c>
      <c r="S60" s="70" t="s">
        <v>340</v>
      </c>
      <c r="T60" s="70" t="s">
        <v>82</v>
      </c>
      <c r="U60" s="90">
        <v>0</v>
      </c>
    </row>
    <row r="61" spans="1:21" x14ac:dyDescent="0.35">
      <c r="A61" s="72" t="s">
        <v>341</v>
      </c>
      <c r="B61" s="70" t="s">
        <v>61</v>
      </c>
      <c r="C61" s="70" t="s">
        <v>62</v>
      </c>
      <c r="D61" s="70" t="s">
        <v>63</v>
      </c>
      <c r="E61" s="70" t="s">
        <v>41</v>
      </c>
      <c r="F61" s="70">
        <v>15527</v>
      </c>
      <c r="G61" s="70">
        <v>751300</v>
      </c>
      <c r="H61" s="70" t="s">
        <v>42</v>
      </c>
      <c r="I61" s="70" t="s">
        <v>342</v>
      </c>
      <c r="J61" s="70" t="s">
        <v>76</v>
      </c>
      <c r="K61" s="70" t="s">
        <v>77</v>
      </c>
      <c r="L61" s="70" t="s">
        <v>103</v>
      </c>
      <c r="M61" s="70">
        <v>120</v>
      </c>
      <c r="N61" s="70" t="s">
        <v>53</v>
      </c>
      <c r="O61" s="70">
        <v>1</v>
      </c>
      <c r="P61" s="70">
        <v>2015</v>
      </c>
      <c r="Q61" s="70"/>
      <c r="R61" s="70" t="s">
        <v>80</v>
      </c>
      <c r="S61" s="70" t="s">
        <v>343</v>
      </c>
      <c r="T61" s="70" t="s">
        <v>82</v>
      </c>
      <c r="U61" s="90">
        <v>0</v>
      </c>
    </row>
    <row r="62" spans="1:21" x14ac:dyDescent="0.35">
      <c r="A62" s="72" t="s">
        <v>344</v>
      </c>
      <c r="B62" s="70" t="s">
        <v>61</v>
      </c>
      <c r="C62" s="70" t="s">
        <v>62</v>
      </c>
      <c r="D62" s="70" t="s">
        <v>63</v>
      </c>
      <c r="E62" s="70" t="s">
        <v>41</v>
      </c>
      <c r="F62" s="70">
        <v>15527</v>
      </c>
      <c r="G62" s="70">
        <v>751300</v>
      </c>
      <c r="H62" s="70" t="s">
        <v>42</v>
      </c>
      <c r="I62" s="70" t="s">
        <v>345</v>
      </c>
      <c r="J62" s="70" t="s">
        <v>76</v>
      </c>
      <c r="K62" s="70" t="s">
        <v>77</v>
      </c>
      <c r="L62" s="70" t="s">
        <v>103</v>
      </c>
      <c r="M62" s="70">
        <v>100</v>
      </c>
      <c r="N62" s="70" t="s">
        <v>53</v>
      </c>
      <c r="O62" s="70">
        <v>1</v>
      </c>
      <c r="P62" s="70">
        <v>1994</v>
      </c>
      <c r="Q62" s="70"/>
      <c r="R62" s="70" t="s">
        <v>80</v>
      </c>
      <c r="S62" s="70" t="s">
        <v>346</v>
      </c>
      <c r="T62" s="70" t="s">
        <v>82</v>
      </c>
      <c r="U62" s="90">
        <v>0</v>
      </c>
    </row>
    <row r="63" spans="1:21" x14ac:dyDescent="0.35">
      <c r="A63" s="72" t="s">
        <v>347</v>
      </c>
      <c r="B63" s="70" t="s">
        <v>61</v>
      </c>
      <c r="C63" s="70" t="s">
        <v>62</v>
      </c>
      <c r="D63" s="70" t="s">
        <v>63</v>
      </c>
      <c r="E63" s="70" t="s">
        <v>41</v>
      </c>
      <c r="F63" s="70">
        <v>15527</v>
      </c>
      <c r="G63" s="70">
        <v>751300</v>
      </c>
      <c r="H63" s="70" t="s">
        <v>42</v>
      </c>
      <c r="I63" s="70" t="s">
        <v>348</v>
      </c>
      <c r="J63" s="70" t="s">
        <v>76</v>
      </c>
      <c r="K63" s="70" t="s">
        <v>77</v>
      </c>
      <c r="L63" s="70" t="s">
        <v>211</v>
      </c>
      <c r="M63" s="70">
        <v>250</v>
      </c>
      <c r="N63" s="70" t="s">
        <v>53</v>
      </c>
      <c r="O63" s="70">
        <v>1</v>
      </c>
      <c r="P63" s="70">
        <v>1999</v>
      </c>
      <c r="Q63" s="70"/>
      <c r="R63" s="70" t="s">
        <v>80</v>
      </c>
      <c r="S63" s="70" t="s">
        <v>349</v>
      </c>
      <c r="T63" s="70" t="s">
        <v>82</v>
      </c>
      <c r="U63" s="90">
        <v>0</v>
      </c>
    </row>
    <row r="64" spans="1:21" x14ac:dyDescent="0.35">
      <c r="A64" s="72" t="s">
        <v>350</v>
      </c>
      <c r="B64" s="70" t="s">
        <v>61</v>
      </c>
      <c r="C64" s="70" t="s">
        <v>62</v>
      </c>
      <c r="D64" s="70" t="s">
        <v>63</v>
      </c>
      <c r="E64" s="70" t="s">
        <v>41</v>
      </c>
      <c r="F64" s="70">
        <v>15527</v>
      </c>
      <c r="G64" s="70">
        <v>751300</v>
      </c>
      <c r="H64" s="70" t="s">
        <v>42</v>
      </c>
      <c r="I64" s="70" t="s">
        <v>351</v>
      </c>
      <c r="J64" s="70" t="s">
        <v>76</v>
      </c>
      <c r="K64" s="70" t="s">
        <v>77</v>
      </c>
      <c r="L64" s="70" t="s">
        <v>352</v>
      </c>
      <c r="M64" s="70">
        <v>100</v>
      </c>
      <c r="N64" s="70" t="s">
        <v>53</v>
      </c>
      <c r="O64" s="70">
        <v>1</v>
      </c>
      <c r="P64" s="70">
        <v>1999</v>
      </c>
      <c r="Q64" s="70"/>
      <c r="R64" s="70" t="s">
        <v>80</v>
      </c>
      <c r="S64" s="70" t="s">
        <v>353</v>
      </c>
      <c r="T64" s="70" t="s">
        <v>82</v>
      </c>
      <c r="U64" s="90">
        <v>0</v>
      </c>
    </row>
    <row r="65" spans="1:21" x14ac:dyDescent="0.35">
      <c r="A65" s="72" t="s">
        <v>354</v>
      </c>
      <c r="B65" s="70" t="s">
        <v>61</v>
      </c>
      <c r="C65" s="70" t="s">
        <v>62</v>
      </c>
      <c r="D65" s="70" t="s">
        <v>63</v>
      </c>
      <c r="E65" s="70" t="s">
        <v>41</v>
      </c>
      <c r="F65" s="70">
        <v>15527</v>
      </c>
      <c r="G65" s="70">
        <v>751300</v>
      </c>
      <c r="H65" s="70" t="s">
        <v>42</v>
      </c>
      <c r="I65" s="70" t="s">
        <v>355</v>
      </c>
      <c r="J65" s="70" t="s">
        <v>76</v>
      </c>
      <c r="K65" s="70" t="s">
        <v>77</v>
      </c>
      <c r="L65" s="70" t="s">
        <v>103</v>
      </c>
      <c r="M65" s="70">
        <v>120</v>
      </c>
      <c r="N65" s="70" t="s">
        <v>53</v>
      </c>
      <c r="O65" s="70">
        <v>1</v>
      </c>
      <c r="P65" s="70">
        <v>2015</v>
      </c>
      <c r="Q65" s="70"/>
      <c r="R65" s="70" t="s">
        <v>80</v>
      </c>
      <c r="S65" s="70" t="s">
        <v>356</v>
      </c>
      <c r="T65" s="70" t="s">
        <v>82</v>
      </c>
      <c r="U65" s="90">
        <v>0</v>
      </c>
    </row>
    <row r="66" spans="1:21" x14ac:dyDescent="0.35">
      <c r="A66" s="72" t="s">
        <v>357</v>
      </c>
      <c r="B66" s="70" t="s">
        <v>64</v>
      </c>
      <c r="C66" s="70" t="s">
        <v>65</v>
      </c>
      <c r="D66" s="70" t="s">
        <v>66</v>
      </c>
      <c r="E66" s="70" t="s">
        <v>52</v>
      </c>
      <c r="F66" s="70">
        <v>16634</v>
      </c>
      <c r="G66" s="70">
        <v>751300</v>
      </c>
      <c r="H66" s="70" t="s">
        <v>42</v>
      </c>
      <c r="I66" s="70" t="s">
        <v>358</v>
      </c>
      <c r="J66" s="70" t="s">
        <v>76</v>
      </c>
      <c r="K66" s="70"/>
      <c r="L66" s="70"/>
      <c r="M66" s="70"/>
      <c r="N66" s="70" t="s">
        <v>53</v>
      </c>
      <c r="O66" s="70">
        <v>1</v>
      </c>
      <c r="P66" s="70">
        <v>1900</v>
      </c>
      <c r="Q66" s="70"/>
      <c r="R66" s="70" t="s">
        <v>80</v>
      </c>
      <c r="S66" s="70" t="s">
        <v>359</v>
      </c>
      <c r="T66" s="70" t="s">
        <v>82</v>
      </c>
      <c r="U66" s="90">
        <v>0</v>
      </c>
    </row>
    <row r="67" spans="1:21" x14ac:dyDescent="0.35">
      <c r="A67" s="72" t="s">
        <v>360</v>
      </c>
      <c r="B67" s="70" t="s">
        <v>64</v>
      </c>
      <c r="C67" s="70" t="s">
        <v>65</v>
      </c>
      <c r="D67" s="70" t="s">
        <v>66</v>
      </c>
      <c r="E67" s="70" t="s">
        <v>52</v>
      </c>
      <c r="F67" s="70">
        <v>16634</v>
      </c>
      <c r="G67" s="70">
        <v>751300</v>
      </c>
      <c r="H67" s="70" t="s">
        <v>42</v>
      </c>
      <c r="I67" s="70" t="s">
        <v>361</v>
      </c>
      <c r="J67" s="70" t="s">
        <v>76</v>
      </c>
      <c r="K67" s="70"/>
      <c r="L67" s="70"/>
      <c r="M67" s="70"/>
      <c r="N67" s="70" t="s">
        <v>53</v>
      </c>
      <c r="O67" s="70">
        <v>1</v>
      </c>
      <c r="P67" s="70">
        <v>1900</v>
      </c>
      <c r="Q67" s="70"/>
      <c r="R67" s="70" t="s">
        <v>80</v>
      </c>
      <c r="S67" s="70" t="s">
        <v>362</v>
      </c>
      <c r="T67" s="70" t="s">
        <v>82</v>
      </c>
      <c r="U67" s="90">
        <v>0</v>
      </c>
    </row>
    <row r="68" spans="1:21" x14ac:dyDescent="0.35">
      <c r="A68" s="72" t="s">
        <v>363</v>
      </c>
      <c r="B68" s="70" t="s">
        <v>64</v>
      </c>
      <c r="C68" s="70" t="s">
        <v>65</v>
      </c>
      <c r="D68" s="70" t="s">
        <v>66</v>
      </c>
      <c r="E68" s="70" t="s">
        <v>52</v>
      </c>
      <c r="F68" s="70">
        <v>16634</v>
      </c>
      <c r="G68" s="70">
        <v>751300</v>
      </c>
      <c r="H68" s="70" t="s">
        <v>42</v>
      </c>
      <c r="I68" s="70" t="s">
        <v>364</v>
      </c>
      <c r="J68" s="70" t="s">
        <v>76</v>
      </c>
      <c r="K68" s="70"/>
      <c r="L68" s="70"/>
      <c r="M68" s="70"/>
      <c r="N68" s="70" t="s">
        <v>53</v>
      </c>
      <c r="O68" s="70">
        <v>1</v>
      </c>
      <c r="P68" s="70">
        <v>1900</v>
      </c>
      <c r="Q68" s="70"/>
      <c r="R68" s="70" t="s">
        <v>80</v>
      </c>
      <c r="S68" s="70" t="s">
        <v>365</v>
      </c>
      <c r="T68" s="70" t="s">
        <v>82</v>
      </c>
      <c r="U68" s="90">
        <v>0</v>
      </c>
    </row>
    <row r="69" spans="1:21" x14ac:dyDescent="0.35">
      <c r="A69" s="72" t="s">
        <v>366</v>
      </c>
      <c r="B69" s="70" t="s">
        <v>64</v>
      </c>
      <c r="C69" s="70" t="s">
        <v>65</v>
      </c>
      <c r="D69" s="70" t="s">
        <v>66</v>
      </c>
      <c r="E69" s="70" t="s">
        <v>52</v>
      </c>
      <c r="F69" s="70">
        <v>16634</v>
      </c>
      <c r="G69" s="70">
        <v>751300</v>
      </c>
      <c r="H69" s="70" t="s">
        <v>42</v>
      </c>
      <c r="I69" s="70" t="s">
        <v>367</v>
      </c>
      <c r="J69" s="70" t="s">
        <v>76</v>
      </c>
      <c r="K69" s="70"/>
      <c r="L69" s="70"/>
      <c r="M69" s="70"/>
      <c r="N69" s="70" t="s">
        <v>53</v>
      </c>
      <c r="O69" s="70">
        <v>1</v>
      </c>
      <c r="P69" s="70">
        <v>1900</v>
      </c>
      <c r="Q69" s="70"/>
      <c r="R69" s="70" t="s">
        <v>80</v>
      </c>
      <c r="S69" s="70" t="s">
        <v>368</v>
      </c>
      <c r="T69" s="70" t="s">
        <v>82</v>
      </c>
      <c r="U69" s="90">
        <v>0</v>
      </c>
    </row>
    <row r="70" spans="1:21" x14ac:dyDescent="0.35">
      <c r="A70" s="72" t="s">
        <v>369</v>
      </c>
      <c r="B70" s="70" t="s">
        <v>64</v>
      </c>
      <c r="C70" s="70" t="s">
        <v>65</v>
      </c>
      <c r="D70" s="70" t="s">
        <v>66</v>
      </c>
      <c r="E70" s="70" t="s">
        <v>52</v>
      </c>
      <c r="F70" s="70">
        <v>16634</v>
      </c>
      <c r="G70" s="70">
        <v>751300</v>
      </c>
      <c r="H70" s="70" t="s">
        <v>42</v>
      </c>
      <c r="I70" s="70" t="s">
        <v>370</v>
      </c>
      <c r="J70" s="70" t="s">
        <v>76</v>
      </c>
      <c r="K70" s="70"/>
      <c r="L70" s="70"/>
      <c r="M70" s="70"/>
      <c r="N70" s="70" t="s">
        <v>53</v>
      </c>
      <c r="O70" s="70">
        <v>1</v>
      </c>
      <c r="P70" s="70">
        <v>1900</v>
      </c>
      <c r="Q70" s="70"/>
      <c r="R70" s="70" t="s">
        <v>80</v>
      </c>
      <c r="S70" s="70" t="s">
        <v>371</v>
      </c>
      <c r="T70" s="70" t="s">
        <v>82</v>
      </c>
      <c r="U70" s="90">
        <v>0</v>
      </c>
    </row>
    <row r="71" spans="1:21" x14ac:dyDescent="0.35">
      <c r="A71" s="72" t="s">
        <v>372</v>
      </c>
      <c r="B71" s="70" t="s">
        <v>64</v>
      </c>
      <c r="C71" s="70" t="s">
        <v>65</v>
      </c>
      <c r="D71" s="70" t="s">
        <v>66</v>
      </c>
      <c r="E71" s="70" t="s">
        <v>52</v>
      </c>
      <c r="F71" s="70">
        <v>16634</v>
      </c>
      <c r="G71" s="70">
        <v>751300</v>
      </c>
      <c r="H71" s="70" t="s">
        <v>42</v>
      </c>
      <c r="I71" s="70" t="s">
        <v>373</v>
      </c>
      <c r="J71" s="70" t="s">
        <v>76</v>
      </c>
      <c r="K71" s="70"/>
      <c r="L71" s="70"/>
      <c r="M71" s="70"/>
      <c r="N71" s="70" t="s">
        <v>53</v>
      </c>
      <c r="O71" s="70">
        <v>1</v>
      </c>
      <c r="P71" s="70">
        <v>1900</v>
      </c>
      <c r="Q71" s="70"/>
      <c r="R71" s="70" t="s">
        <v>80</v>
      </c>
      <c r="S71" s="70" t="s">
        <v>374</v>
      </c>
      <c r="T71" s="70" t="s">
        <v>82</v>
      </c>
      <c r="U71" s="90">
        <v>0</v>
      </c>
    </row>
    <row r="72" spans="1:21" x14ac:dyDescent="0.35">
      <c r="A72" s="72" t="s">
        <v>375</v>
      </c>
      <c r="B72" s="70" t="s">
        <v>64</v>
      </c>
      <c r="C72" s="70" t="s">
        <v>65</v>
      </c>
      <c r="D72" s="70" t="s">
        <v>66</v>
      </c>
      <c r="E72" s="70" t="s">
        <v>52</v>
      </c>
      <c r="F72" s="70">
        <v>16634</v>
      </c>
      <c r="G72" s="70">
        <v>751300</v>
      </c>
      <c r="H72" s="70" t="s">
        <v>42</v>
      </c>
      <c r="I72" s="70" t="s">
        <v>376</v>
      </c>
      <c r="J72" s="70" t="s">
        <v>76</v>
      </c>
      <c r="K72" s="70"/>
      <c r="L72" s="70"/>
      <c r="M72" s="70"/>
      <c r="N72" s="70" t="s">
        <v>53</v>
      </c>
      <c r="O72" s="70">
        <v>1</v>
      </c>
      <c r="P72" s="70">
        <v>1900</v>
      </c>
      <c r="Q72" s="70"/>
      <c r="R72" s="70" t="s">
        <v>80</v>
      </c>
      <c r="S72" s="70" t="s">
        <v>377</v>
      </c>
      <c r="T72" s="70" t="s">
        <v>378</v>
      </c>
      <c r="U72" s="90">
        <v>0</v>
      </c>
    </row>
    <row r="73" spans="1:21" x14ac:dyDescent="0.35">
      <c r="A73" s="72" t="s">
        <v>379</v>
      </c>
      <c r="B73" s="70" t="s">
        <v>380</v>
      </c>
      <c r="C73" s="70" t="s">
        <v>381</v>
      </c>
      <c r="D73" s="70" t="s">
        <v>382</v>
      </c>
      <c r="E73" s="70" t="s">
        <v>383</v>
      </c>
      <c r="F73" s="70">
        <v>11784</v>
      </c>
      <c r="G73" s="70">
        <v>751300</v>
      </c>
      <c r="H73" s="70" t="s">
        <v>42</v>
      </c>
      <c r="I73" s="70" t="s">
        <v>384</v>
      </c>
      <c r="J73" s="70" t="s">
        <v>76</v>
      </c>
      <c r="K73" s="70" t="s">
        <v>77</v>
      </c>
      <c r="L73" s="70" t="s">
        <v>385</v>
      </c>
      <c r="M73" s="70">
        <v>100</v>
      </c>
      <c r="N73" s="70" t="s">
        <v>53</v>
      </c>
      <c r="O73" s="70">
        <v>1</v>
      </c>
      <c r="P73" s="70">
        <v>2004</v>
      </c>
      <c r="Q73" s="70" t="s">
        <v>43</v>
      </c>
      <c r="R73" s="70" t="s">
        <v>80</v>
      </c>
      <c r="S73" s="70" t="s">
        <v>386</v>
      </c>
      <c r="T73" s="70" t="s">
        <v>378</v>
      </c>
      <c r="U73" s="90">
        <v>0</v>
      </c>
    </row>
    <row r="74" spans="1:21" x14ac:dyDescent="0.35">
      <c r="A74" s="72" t="s">
        <v>387</v>
      </c>
      <c r="B74" s="70" t="s">
        <v>380</v>
      </c>
      <c r="C74" s="70" t="s">
        <v>381</v>
      </c>
      <c r="D74" s="70" t="s">
        <v>382</v>
      </c>
      <c r="E74" s="70" t="s">
        <v>383</v>
      </c>
      <c r="F74" s="70">
        <v>11784</v>
      </c>
      <c r="G74" s="70">
        <v>751300</v>
      </c>
      <c r="H74" s="70" t="s">
        <v>42</v>
      </c>
      <c r="I74" s="70" t="s">
        <v>388</v>
      </c>
      <c r="J74" s="70" t="s">
        <v>76</v>
      </c>
      <c r="K74" s="70" t="s">
        <v>77</v>
      </c>
      <c r="L74" s="70" t="s">
        <v>385</v>
      </c>
      <c r="M74" s="70">
        <v>100</v>
      </c>
      <c r="N74" s="70" t="s">
        <v>53</v>
      </c>
      <c r="O74" s="70">
        <v>1</v>
      </c>
      <c r="P74" s="70">
        <v>2004</v>
      </c>
      <c r="Q74" s="70" t="s">
        <v>389</v>
      </c>
      <c r="R74" s="70" t="s">
        <v>80</v>
      </c>
      <c r="S74" s="70" t="s">
        <v>390</v>
      </c>
      <c r="T74" s="70" t="s">
        <v>378</v>
      </c>
      <c r="U74" s="90">
        <v>0</v>
      </c>
    </row>
    <row r="75" spans="1:21" x14ac:dyDescent="0.35">
      <c r="A75" s="72" t="s">
        <v>391</v>
      </c>
      <c r="B75" s="70" t="s">
        <v>392</v>
      </c>
      <c r="C75" s="70" t="s">
        <v>393</v>
      </c>
      <c r="D75" s="70" t="s">
        <v>394</v>
      </c>
      <c r="E75" s="70" t="s">
        <v>395</v>
      </c>
      <c r="F75" s="70">
        <v>53722</v>
      </c>
      <c r="G75" s="70">
        <v>751300</v>
      </c>
      <c r="H75" s="70" t="s">
        <v>42</v>
      </c>
      <c r="I75" s="70" t="s">
        <v>396</v>
      </c>
      <c r="J75" s="70" t="s">
        <v>76</v>
      </c>
      <c r="K75" s="70" t="s">
        <v>129</v>
      </c>
      <c r="L75" s="70" t="s">
        <v>397</v>
      </c>
      <c r="M75" s="70"/>
      <c r="N75" s="70" t="s">
        <v>53</v>
      </c>
      <c r="O75" s="70">
        <v>1</v>
      </c>
      <c r="P75" s="70">
        <v>2007</v>
      </c>
      <c r="Q75" s="70"/>
      <c r="R75" s="70" t="s">
        <v>80</v>
      </c>
      <c r="S75" s="70" t="s">
        <v>398</v>
      </c>
      <c r="T75" s="70" t="s">
        <v>378</v>
      </c>
      <c r="U75" s="90">
        <v>0</v>
      </c>
    </row>
    <row r="76" spans="1:21" x14ac:dyDescent="0.35">
      <c r="A76" s="72" t="s">
        <v>399</v>
      </c>
      <c r="B76" s="70" t="s">
        <v>400</v>
      </c>
      <c r="C76" s="70" t="s">
        <v>401</v>
      </c>
      <c r="D76" s="70" t="s">
        <v>402</v>
      </c>
      <c r="E76" s="70" t="s">
        <v>383</v>
      </c>
      <c r="F76" s="70">
        <v>6306</v>
      </c>
      <c r="G76" s="70">
        <v>751300</v>
      </c>
      <c r="H76" s="70" t="s">
        <v>42</v>
      </c>
      <c r="I76" s="70" t="s">
        <v>403</v>
      </c>
      <c r="J76" s="70" t="s">
        <v>76</v>
      </c>
      <c r="K76" s="70" t="s">
        <v>404</v>
      </c>
      <c r="L76" s="70"/>
      <c r="M76" s="70"/>
      <c r="N76" s="70" t="s">
        <v>53</v>
      </c>
      <c r="O76" s="70">
        <v>1</v>
      </c>
      <c r="P76" s="70">
        <v>2006</v>
      </c>
      <c r="Q76" s="70" t="s">
        <v>405</v>
      </c>
      <c r="R76" s="70" t="s">
        <v>80</v>
      </c>
      <c r="S76" s="70" t="s">
        <v>406</v>
      </c>
      <c r="T76" s="70" t="s">
        <v>378</v>
      </c>
      <c r="U76" s="90">
        <v>0</v>
      </c>
    </row>
    <row r="77" spans="1:21" x14ac:dyDescent="0.35">
      <c r="A77" s="72" t="s">
        <v>407</v>
      </c>
      <c r="B77" s="70" t="s">
        <v>400</v>
      </c>
      <c r="C77" s="70" t="s">
        <v>401</v>
      </c>
      <c r="D77" s="70" t="s">
        <v>402</v>
      </c>
      <c r="E77" s="70" t="s">
        <v>383</v>
      </c>
      <c r="F77" s="70">
        <v>6306</v>
      </c>
      <c r="G77" s="70">
        <v>751300</v>
      </c>
      <c r="H77" s="70" t="s">
        <v>42</v>
      </c>
      <c r="I77" s="70" t="s">
        <v>408</v>
      </c>
      <c r="J77" s="70" t="s">
        <v>76</v>
      </c>
      <c r="K77" s="70" t="s">
        <v>116</v>
      </c>
      <c r="L77" s="70" t="s">
        <v>78</v>
      </c>
      <c r="M77" s="70"/>
      <c r="N77" s="70" t="s">
        <v>53</v>
      </c>
      <c r="O77" s="70">
        <v>1</v>
      </c>
      <c r="P77" s="70">
        <v>2006</v>
      </c>
      <c r="Q77" s="70"/>
      <c r="R77" s="70" t="s">
        <v>80</v>
      </c>
      <c r="S77" s="70" t="s">
        <v>409</v>
      </c>
      <c r="T77" s="70" t="s">
        <v>378</v>
      </c>
      <c r="U77" s="90">
        <v>0</v>
      </c>
    </row>
    <row r="78" spans="1:21" x14ac:dyDescent="0.35">
      <c r="A78" s="72" t="s">
        <v>410</v>
      </c>
      <c r="B78" s="70" t="s">
        <v>400</v>
      </c>
      <c r="C78" s="70" t="s">
        <v>401</v>
      </c>
      <c r="D78" s="70" t="s">
        <v>402</v>
      </c>
      <c r="E78" s="70" t="s">
        <v>383</v>
      </c>
      <c r="F78" s="70">
        <v>6306</v>
      </c>
      <c r="G78" s="70">
        <v>751300</v>
      </c>
      <c r="H78" s="70" t="s">
        <v>42</v>
      </c>
      <c r="I78" s="70" t="s">
        <v>411</v>
      </c>
      <c r="J78" s="70" t="s">
        <v>76</v>
      </c>
      <c r="K78" s="70" t="s">
        <v>116</v>
      </c>
      <c r="L78" s="70" t="s">
        <v>290</v>
      </c>
      <c r="M78" s="70"/>
      <c r="N78" s="70" t="s">
        <v>53</v>
      </c>
      <c r="O78" s="70">
        <v>1</v>
      </c>
      <c r="P78" s="70">
        <v>2006</v>
      </c>
      <c r="Q78" s="70"/>
      <c r="R78" s="70" t="s">
        <v>80</v>
      </c>
      <c r="S78" s="70" t="s">
        <v>412</v>
      </c>
      <c r="T78" s="70" t="s">
        <v>378</v>
      </c>
      <c r="U78" s="90">
        <v>0</v>
      </c>
    </row>
    <row r="79" spans="1:21" x14ac:dyDescent="0.35">
      <c r="A79" s="72" t="s">
        <v>413</v>
      </c>
      <c r="B79" s="70" t="s">
        <v>400</v>
      </c>
      <c r="C79" s="70" t="s">
        <v>401</v>
      </c>
      <c r="D79" s="70" t="s">
        <v>402</v>
      </c>
      <c r="E79" s="70" t="s">
        <v>383</v>
      </c>
      <c r="F79" s="70">
        <v>6306</v>
      </c>
      <c r="G79" s="70">
        <v>751300</v>
      </c>
      <c r="H79" s="70" t="s">
        <v>42</v>
      </c>
      <c r="I79" s="70" t="s">
        <v>414</v>
      </c>
      <c r="J79" s="70" t="s">
        <v>76</v>
      </c>
      <c r="K79" s="70" t="s">
        <v>116</v>
      </c>
      <c r="L79" s="70" t="s">
        <v>290</v>
      </c>
      <c r="M79" s="70"/>
      <c r="N79" s="70" t="s">
        <v>53</v>
      </c>
      <c r="O79" s="70">
        <v>1</v>
      </c>
      <c r="P79" s="70">
        <v>2006</v>
      </c>
      <c r="Q79" s="70"/>
      <c r="R79" s="70" t="s">
        <v>80</v>
      </c>
      <c r="S79" s="70" t="s">
        <v>415</v>
      </c>
      <c r="T79" s="70" t="s">
        <v>378</v>
      </c>
      <c r="U79" s="90">
        <v>0</v>
      </c>
    </row>
    <row r="80" spans="1:21" x14ac:dyDescent="0.35">
      <c r="A80" s="72" t="s">
        <v>416</v>
      </c>
      <c r="B80" s="70" t="s">
        <v>417</v>
      </c>
      <c r="C80" s="70" t="s">
        <v>418</v>
      </c>
      <c r="D80" s="70" t="s">
        <v>419</v>
      </c>
      <c r="E80" s="70" t="s">
        <v>395</v>
      </c>
      <c r="F80" s="70">
        <v>17552</v>
      </c>
      <c r="G80" s="70">
        <v>751300</v>
      </c>
      <c r="H80" s="70" t="s">
        <v>42</v>
      </c>
      <c r="I80" s="70" t="s">
        <v>420</v>
      </c>
      <c r="J80" s="70" t="s">
        <v>76</v>
      </c>
      <c r="K80" s="70" t="s">
        <v>421</v>
      </c>
      <c r="L80" s="70" t="s">
        <v>422</v>
      </c>
      <c r="M80" s="70">
        <v>250</v>
      </c>
      <c r="N80" s="70" t="s">
        <v>53</v>
      </c>
      <c r="O80" s="70">
        <v>1</v>
      </c>
      <c r="P80" s="70">
        <v>2008</v>
      </c>
      <c r="Q80" s="70"/>
      <c r="R80" s="70" t="s">
        <v>80</v>
      </c>
      <c r="S80" s="70" t="s">
        <v>423</v>
      </c>
      <c r="T80" s="70" t="s">
        <v>378</v>
      </c>
      <c r="U80" s="90">
        <v>0</v>
      </c>
    </row>
    <row r="81" spans="1:21" x14ac:dyDescent="0.35">
      <c r="A81" s="72" t="s">
        <v>424</v>
      </c>
      <c r="B81" s="70" t="s">
        <v>425</v>
      </c>
      <c r="C81" s="70" t="s">
        <v>426</v>
      </c>
      <c r="D81" s="70" t="s">
        <v>427</v>
      </c>
      <c r="E81" s="70" t="s">
        <v>428</v>
      </c>
      <c r="F81" s="70">
        <v>19462</v>
      </c>
      <c r="G81" s="70">
        <v>751300</v>
      </c>
      <c r="H81" s="70" t="s">
        <v>42</v>
      </c>
      <c r="I81" s="70" t="s">
        <v>429</v>
      </c>
      <c r="J81" s="70" t="s">
        <v>76</v>
      </c>
      <c r="K81" s="70" t="s">
        <v>178</v>
      </c>
      <c r="L81" s="70" t="s">
        <v>430</v>
      </c>
      <c r="M81" s="70"/>
      <c r="N81" s="70" t="s">
        <v>53</v>
      </c>
      <c r="O81" s="70">
        <v>1</v>
      </c>
      <c r="P81" s="70">
        <v>2009</v>
      </c>
      <c r="Q81" s="70" t="s">
        <v>43</v>
      </c>
      <c r="R81" s="70" t="s">
        <v>80</v>
      </c>
      <c r="S81" s="70" t="s">
        <v>431</v>
      </c>
      <c r="T81" s="70" t="s">
        <v>378</v>
      </c>
      <c r="U81" s="90">
        <v>0</v>
      </c>
    </row>
    <row r="82" spans="1:21" x14ac:dyDescent="0.35">
      <c r="A82" s="72" t="s">
        <v>432</v>
      </c>
      <c r="B82" s="70" t="s">
        <v>425</v>
      </c>
      <c r="C82" s="70" t="s">
        <v>426</v>
      </c>
      <c r="D82" s="70" t="s">
        <v>427</v>
      </c>
      <c r="E82" s="70" t="s">
        <v>428</v>
      </c>
      <c r="F82" s="70">
        <v>19462</v>
      </c>
      <c r="G82" s="70">
        <v>751300</v>
      </c>
      <c r="H82" s="70" t="s">
        <v>42</v>
      </c>
      <c r="I82" s="70" t="s">
        <v>433</v>
      </c>
      <c r="J82" s="70" t="s">
        <v>76</v>
      </c>
      <c r="K82" s="70" t="s">
        <v>178</v>
      </c>
      <c r="L82" s="70" t="s">
        <v>434</v>
      </c>
      <c r="M82" s="70"/>
      <c r="N82" s="70" t="s">
        <v>53</v>
      </c>
      <c r="O82" s="70">
        <v>1</v>
      </c>
      <c r="P82" s="70">
        <v>2009</v>
      </c>
      <c r="Q82" s="70" t="s">
        <v>43</v>
      </c>
      <c r="R82" s="70" t="s">
        <v>80</v>
      </c>
      <c r="S82" s="70" t="s">
        <v>435</v>
      </c>
      <c r="T82" s="70" t="s">
        <v>378</v>
      </c>
      <c r="U82" s="90">
        <v>0</v>
      </c>
    </row>
    <row r="83" spans="1:21" x14ac:dyDescent="0.35">
      <c r="A83" s="72" t="s">
        <v>436</v>
      </c>
      <c r="B83" s="70" t="s">
        <v>425</v>
      </c>
      <c r="C83" s="70" t="s">
        <v>426</v>
      </c>
      <c r="D83" s="70" t="s">
        <v>427</v>
      </c>
      <c r="E83" s="70" t="s">
        <v>428</v>
      </c>
      <c r="F83" s="70">
        <v>19462</v>
      </c>
      <c r="G83" s="70">
        <v>751300</v>
      </c>
      <c r="H83" s="70" t="s">
        <v>42</v>
      </c>
      <c r="I83" s="70" t="s">
        <v>437</v>
      </c>
      <c r="J83" s="70" t="s">
        <v>76</v>
      </c>
      <c r="K83" s="70" t="s">
        <v>178</v>
      </c>
      <c r="L83" s="70" t="s">
        <v>438</v>
      </c>
      <c r="M83" s="70"/>
      <c r="N83" s="70" t="s">
        <v>53</v>
      </c>
      <c r="O83" s="70">
        <v>1</v>
      </c>
      <c r="P83" s="70">
        <v>2008</v>
      </c>
      <c r="Q83" s="70" t="s">
        <v>43</v>
      </c>
      <c r="R83" s="70" t="s">
        <v>80</v>
      </c>
      <c r="S83" s="70" t="s">
        <v>439</v>
      </c>
      <c r="T83" s="70" t="s">
        <v>378</v>
      </c>
      <c r="U83" s="90">
        <v>0</v>
      </c>
    </row>
    <row r="84" spans="1:21" x14ac:dyDescent="0.35">
      <c r="A84" s="72" t="s">
        <v>440</v>
      </c>
      <c r="B84" s="70" t="s">
        <v>441</v>
      </c>
      <c r="C84" s="70" t="s">
        <v>442</v>
      </c>
      <c r="D84" s="70" t="s">
        <v>443</v>
      </c>
      <c r="E84" s="70" t="s">
        <v>383</v>
      </c>
      <c r="F84" s="70">
        <v>16828</v>
      </c>
      <c r="G84" s="70">
        <v>751300</v>
      </c>
      <c r="H84" s="70" t="s">
        <v>42</v>
      </c>
      <c r="I84" s="70" t="s">
        <v>444</v>
      </c>
      <c r="J84" s="70" t="s">
        <v>76</v>
      </c>
      <c r="K84" s="70" t="s">
        <v>445</v>
      </c>
      <c r="L84" s="70"/>
      <c r="M84" s="70"/>
      <c r="N84" s="70" t="s">
        <v>53</v>
      </c>
      <c r="O84" s="70">
        <v>1</v>
      </c>
      <c r="P84" s="70">
        <v>2005</v>
      </c>
      <c r="Q84" s="70"/>
      <c r="R84" s="70" t="s">
        <v>80</v>
      </c>
      <c r="S84" s="70" t="s">
        <v>446</v>
      </c>
      <c r="T84" s="70" t="s">
        <v>378</v>
      </c>
      <c r="U84" s="90">
        <v>0</v>
      </c>
    </row>
    <row r="85" spans="1:21" x14ac:dyDescent="0.35">
      <c r="A85" s="72" t="s">
        <v>447</v>
      </c>
      <c r="B85" s="70" t="s">
        <v>441</v>
      </c>
      <c r="C85" s="70" t="s">
        <v>442</v>
      </c>
      <c r="D85" s="70" t="s">
        <v>443</v>
      </c>
      <c r="E85" s="70" t="s">
        <v>383</v>
      </c>
      <c r="F85" s="70">
        <v>16828</v>
      </c>
      <c r="G85" s="70">
        <v>751300</v>
      </c>
      <c r="H85" s="70" t="s">
        <v>42</v>
      </c>
      <c r="I85" s="70" t="s">
        <v>448</v>
      </c>
      <c r="J85" s="70" t="s">
        <v>76</v>
      </c>
      <c r="K85" s="70" t="s">
        <v>178</v>
      </c>
      <c r="L85" s="70" t="s">
        <v>449</v>
      </c>
      <c r="M85" s="70">
        <v>240</v>
      </c>
      <c r="N85" s="70" t="s">
        <v>53</v>
      </c>
      <c r="O85" s="70">
        <v>1</v>
      </c>
      <c r="P85" s="70">
        <v>2005</v>
      </c>
      <c r="Q85" s="70"/>
      <c r="R85" s="70" t="s">
        <v>80</v>
      </c>
      <c r="S85" s="70" t="s">
        <v>450</v>
      </c>
      <c r="T85" s="70" t="s">
        <v>378</v>
      </c>
      <c r="U85" s="90">
        <v>0</v>
      </c>
    </row>
    <row r="86" spans="1:21" x14ac:dyDescent="0.35">
      <c r="A86" s="72" t="s">
        <v>451</v>
      </c>
      <c r="B86" s="70" t="s">
        <v>441</v>
      </c>
      <c r="C86" s="70" t="s">
        <v>442</v>
      </c>
      <c r="D86" s="70" t="s">
        <v>443</v>
      </c>
      <c r="E86" s="70" t="s">
        <v>383</v>
      </c>
      <c r="F86" s="70">
        <v>16828</v>
      </c>
      <c r="G86" s="70">
        <v>751300</v>
      </c>
      <c r="H86" s="70" t="s">
        <v>42</v>
      </c>
      <c r="I86" s="70" t="s">
        <v>452</v>
      </c>
      <c r="J86" s="70" t="s">
        <v>76</v>
      </c>
      <c r="K86" s="70" t="s">
        <v>178</v>
      </c>
      <c r="L86" s="70" t="s">
        <v>449</v>
      </c>
      <c r="M86" s="70">
        <v>240</v>
      </c>
      <c r="N86" s="70" t="s">
        <v>53</v>
      </c>
      <c r="O86" s="70">
        <v>1</v>
      </c>
      <c r="P86" s="70">
        <v>2005</v>
      </c>
      <c r="Q86" s="70"/>
      <c r="R86" s="70" t="s">
        <v>80</v>
      </c>
      <c r="S86" s="70" t="s">
        <v>453</v>
      </c>
      <c r="T86" s="70" t="s">
        <v>378</v>
      </c>
      <c r="U86" s="90">
        <v>0</v>
      </c>
    </row>
    <row r="87" spans="1:21" x14ac:dyDescent="0.35">
      <c r="A87" s="72" t="s">
        <v>454</v>
      </c>
      <c r="B87" s="70" t="s">
        <v>441</v>
      </c>
      <c r="C87" s="70" t="s">
        <v>442</v>
      </c>
      <c r="D87" s="70" t="s">
        <v>443</v>
      </c>
      <c r="E87" s="70" t="s">
        <v>383</v>
      </c>
      <c r="F87" s="70">
        <v>16828</v>
      </c>
      <c r="G87" s="70">
        <v>751300</v>
      </c>
      <c r="H87" s="70" t="s">
        <v>42</v>
      </c>
      <c r="I87" s="70" t="s">
        <v>455</v>
      </c>
      <c r="J87" s="70" t="s">
        <v>76</v>
      </c>
      <c r="K87" s="70" t="s">
        <v>178</v>
      </c>
      <c r="L87" s="70" t="s">
        <v>456</v>
      </c>
      <c r="M87" s="70">
        <v>240</v>
      </c>
      <c r="N87" s="70" t="s">
        <v>53</v>
      </c>
      <c r="O87" s="70">
        <v>1</v>
      </c>
      <c r="P87" s="70">
        <v>2005</v>
      </c>
      <c r="Q87" s="70"/>
      <c r="R87" s="70" t="s">
        <v>80</v>
      </c>
      <c r="S87" s="70" t="s">
        <v>457</v>
      </c>
      <c r="T87" s="70" t="s">
        <v>378</v>
      </c>
      <c r="U87" s="90">
        <v>0</v>
      </c>
    </row>
    <row r="88" spans="1:21" x14ac:dyDescent="0.35">
      <c r="A88" s="72" t="s">
        <v>458</v>
      </c>
      <c r="B88" s="71" t="s">
        <v>441</v>
      </c>
      <c r="C88" s="71" t="s">
        <v>442</v>
      </c>
      <c r="D88" s="71" t="s">
        <v>443</v>
      </c>
      <c r="E88" s="71" t="s">
        <v>459</v>
      </c>
      <c r="F88" s="70"/>
      <c r="G88" s="70">
        <v>751300</v>
      </c>
      <c r="H88" s="70"/>
      <c r="I88" s="70" t="s">
        <v>460</v>
      </c>
      <c r="J88" s="70" t="s">
        <v>76</v>
      </c>
      <c r="K88" s="70"/>
      <c r="L88" s="70"/>
      <c r="M88" s="70"/>
      <c r="N88" s="70"/>
      <c r="O88" s="70"/>
      <c r="P88" s="70"/>
      <c r="Q88" s="70"/>
      <c r="R88" s="70" t="s">
        <v>80</v>
      </c>
      <c r="S88" s="70" t="s">
        <v>461</v>
      </c>
      <c r="T88" s="70" t="s">
        <v>378</v>
      </c>
      <c r="U88" s="90">
        <v>0</v>
      </c>
    </row>
    <row r="89" spans="1:21" x14ac:dyDescent="0.35">
      <c r="A89" s="72" t="s">
        <v>462</v>
      </c>
      <c r="B89" s="70" t="s">
        <v>463</v>
      </c>
      <c r="C89" s="70" t="s">
        <v>464</v>
      </c>
      <c r="D89" s="70" t="s">
        <v>465</v>
      </c>
      <c r="E89" s="70" t="s">
        <v>466</v>
      </c>
      <c r="F89" s="70">
        <v>11908</v>
      </c>
      <c r="G89" s="70">
        <v>751300</v>
      </c>
      <c r="H89" s="70" t="s">
        <v>42</v>
      </c>
      <c r="I89" s="70" t="s">
        <v>467</v>
      </c>
      <c r="J89" s="70" t="s">
        <v>76</v>
      </c>
      <c r="K89" s="70" t="s">
        <v>116</v>
      </c>
      <c r="L89" s="70" t="s">
        <v>468</v>
      </c>
      <c r="M89" s="70"/>
      <c r="N89" s="70" t="s">
        <v>53</v>
      </c>
      <c r="O89" s="70">
        <v>1</v>
      </c>
      <c r="P89" s="70">
        <v>1999</v>
      </c>
      <c r="Q89" s="70" t="s">
        <v>174</v>
      </c>
      <c r="R89" s="70" t="s">
        <v>80</v>
      </c>
      <c r="S89" s="70" t="s">
        <v>469</v>
      </c>
      <c r="T89" s="70" t="s">
        <v>378</v>
      </c>
      <c r="U89" s="90">
        <v>0</v>
      </c>
    </row>
    <row r="90" spans="1:21" x14ac:dyDescent="0.35">
      <c r="A90" s="72" t="s">
        <v>470</v>
      </c>
      <c r="B90" s="70" t="s">
        <v>463</v>
      </c>
      <c r="C90" s="70" t="s">
        <v>464</v>
      </c>
      <c r="D90" s="70" t="s">
        <v>465</v>
      </c>
      <c r="E90" s="70" t="s">
        <v>466</v>
      </c>
      <c r="F90" s="70">
        <v>11908</v>
      </c>
      <c r="G90" s="70">
        <v>751300</v>
      </c>
      <c r="H90" s="70" t="s">
        <v>42</v>
      </c>
      <c r="I90" s="70" t="s">
        <v>471</v>
      </c>
      <c r="J90" s="70" t="s">
        <v>76</v>
      </c>
      <c r="K90" s="70" t="s">
        <v>116</v>
      </c>
      <c r="L90" s="70" t="s">
        <v>468</v>
      </c>
      <c r="M90" s="70"/>
      <c r="N90" s="70" t="s">
        <v>53</v>
      </c>
      <c r="O90" s="70">
        <v>1</v>
      </c>
      <c r="P90" s="70">
        <v>1999</v>
      </c>
      <c r="Q90" s="70" t="s">
        <v>43</v>
      </c>
      <c r="R90" s="70" t="s">
        <v>80</v>
      </c>
      <c r="S90" s="70" t="s">
        <v>472</v>
      </c>
      <c r="T90" s="70" t="s">
        <v>378</v>
      </c>
      <c r="U90" s="90">
        <v>0</v>
      </c>
    </row>
    <row r="91" spans="1:21" x14ac:dyDescent="0.35">
      <c r="A91" s="72" t="s">
        <v>473</v>
      </c>
      <c r="B91" s="70" t="s">
        <v>474</v>
      </c>
      <c r="C91" s="70" t="s">
        <v>475</v>
      </c>
      <c r="D91" s="70" t="s">
        <v>476</v>
      </c>
      <c r="E91" s="70" t="s">
        <v>395</v>
      </c>
      <c r="F91" s="70">
        <v>32955</v>
      </c>
      <c r="G91" s="70">
        <v>751300</v>
      </c>
      <c r="H91" s="70" t="s">
        <v>42</v>
      </c>
      <c r="I91" s="70" t="s">
        <v>477</v>
      </c>
      <c r="J91" s="70" t="s">
        <v>76</v>
      </c>
      <c r="K91" s="70" t="s">
        <v>178</v>
      </c>
      <c r="L91" s="70" t="s">
        <v>478</v>
      </c>
      <c r="M91" s="70">
        <v>120</v>
      </c>
      <c r="N91" s="70" t="s">
        <v>53</v>
      </c>
      <c r="O91" s="70">
        <v>1</v>
      </c>
      <c r="P91" s="70">
        <v>2003</v>
      </c>
      <c r="Q91" s="70" t="s">
        <v>43</v>
      </c>
      <c r="R91" s="70" t="s">
        <v>80</v>
      </c>
      <c r="S91" s="70" t="s">
        <v>479</v>
      </c>
      <c r="T91" s="70" t="s">
        <v>378</v>
      </c>
      <c r="U91" s="90">
        <v>0</v>
      </c>
    </row>
    <row r="92" spans="1:21" x14ac:dyDescent="0.35">
      <c r="A92" s="72" t="s">
        <v>480</v>
      </c>
      <c r="B92" s="70" t="s">
        <v>474</v>
      </c>
      <c r="C92" s="70" t="s">
        <v>475</v>
      </c>
      <c r="D92" s="70" t="s">
        <v>476</v>
      </c>
      <c r="E92" s="70" t="s">
        <v>395</v>
      </c>
      <c r="F92" s="70">
        <v>32955</v>
      </c>
      <c r="G92" s="70">
        <v>751300</v>
      </c>
      <c r="H92" s="70" t="s">
        <v>42</v>
      </c>
      <c r="I92" s="70" t="s">
        <v>481</v>
      </c>
      <c r="J92" s="70" t="s">
        <v>76</v>
      </c>
      <c r="K92" s="70" t="s">
        <v>178</v>
      </c>
      <c r="L92" s="70" t="s">
        <v>352</v>
      </c>
      <c r="M92" s="70">
        <v>120</v>
      </c>
      <c r="N92" s="70" t="s">
        <v>53</v>
      </c>
      <c r="O92" s="70">
        <v>1</v>
      </c>
      <c r="P92" s="70">
        <v>2000</v>
      </c>
      <c r="Q92" s="70" t="s">
        <v>482</v>
      </c>
      <c r="R92" s="70" t="s">
        <v>80</v>
      </c>
      <c r="S92" s="70" t="s">
        <v>483</v>
      </c>
      <c r="T92" s="70" t="s">
        <v>378</v>
      </c>
      <c r="U92" s="90">
        <v>0</v>
      </c>
    </row>
    <row r="93" spans="1:21" x14ac:dyDescent="0.35">
      <c r="A93" s="72" t="s">
        <v>484</v>
      </c>
      <c r="B93" s="70" t="s">
        <v>474</v>
      </c>
      <c r="C93" s="70" t="s">
        <v>475</v>
      </c>
      <c r="D93" s="70" t="s">
        <v>476</v>
      </c>
      <c r="E93" s="70" t="s">
        <v>395</v>
      </c>
      <c r="F93" s="70">
        <v>32955</v>
      </c>
      <c r="G93" s="70">
        <v>751300</v>
      </c>
      <c r="H93" s="70" t="s">
        <v>42</v>
      </c>
      <c r="I93" s="70" t="s">
        <v>485</v>
      </c>
      <c r="J93" s="70" t="s">
        <v>76</v>
      </c>
      <c r="K93" s="70" t="s">
        <v>178</v>
      </c>
      <c r="L93" s="70" t="s">
        <v>486</v>
      </c>
      <c r="M93" s="70">
        <v>240</v>
      </c>
      <c r="N93" s="70" t="s">
        <v>53</v>
      </c>
      <c r="O93" s="70">
        <v>1</v>
      </c>
      <c r="P93" s="70">
        <v>1999</v>
      </c>
      <c r="Q93" s="70" t="s">
        <v>43</v>
      </c>
      <c r="R93" s="70" t="s">
        <v>80</v>
      </c>
      <c r="S93" s="70" t="s">
        <v>487</v>
      </c>
      <c r="T93" s="70" t="s">
        <v>378</v>
      </c>
      <c r="U93" s="90">
        <v>0</v>
      </c>
    </row>
    <row r="94" spans="1:21" x14ac:dyDescent="0.35">
      <c r="A94" s="72" t="s">
        <v>488</v>
      </c>
      <c r="B94" s="70" t="s">
        <v>474</v>
      </c>
      <c r="C94" s="70" t="s">
        <v>475</v>
      </c>
      <c r="D94" s="70" t="s">
        <v>476</v>
      </c>
      <c r="E94" s="70" t="s">
        <v>395</v>
      </c>
      <c r="F94" s="70">
        <v>32955</v>
      </c>
      <c r="G94" s="70">
        <v>751300</v>
      </c>
      <c r="H94" s="70" t="s">
        <v>42</v>
      </c>
      <c r="I94" s="70" t="s">
        <v>489</v>
      </c>
      <c r="J94" s="70" t="s">
        <v>76</v>
      </c>
      <c r="K94" s="70" t="s">
        <v>178</v>
      </c>
      <c r="L94" s="70" t="s">
        <v>486</v>
      </c>
      <c r="M94" s="70">
        <v>240</v>
      </c>
      <c r="N94" s="70" t="s">
        <v>53</v>
      </c>
      <c r="O94" s="70">
        <v>1</v>
      </c>
      <c r="P94" s="70">
        <v>1999</v>
      </c>
      <c r="Q94" s="70" t="s">
        <v>490</v>
      </c>
      <c r="R94" s="70" t="s">
        <v>80</v>
      </c>
      <c r="S94" s="70" t="s">
        <v>491</v>
      </c>
      <c r="T94" s="70" t="s">
        <v>378</v>
      </c>
      <c r="U94" s="90">
        <v>0</v>
      </c>
    </row>
    <row r="95" spans="1:21" x14ac:dyDescent="0.35">
      <c r="A95" s="72" t="s">
        <v>492</v>
      </c>
      <c r="B95" s="70" t="s">
        <v>474</v>
      </c>
      <c r="C95" s="70" t="s">
        <v>475</v>
      </c>
      <c r="D95" s="70" t="s">
        <v>476</v>
      </c>
      <c r="E95" s="70" t="s">
        <v>395</v>
      </c>
      <c r="F95" s="70">
        <v>32955</v>
      </c>
      <c r="G95" s="70">
        <v>751300</v>
      </c>
      <c r="H95" s="70" t="s">
        <v>42</v>
      </c>
      <c r="I95" s="70" t="s">
        <v>493</v>
      </c>
      <c r="J95" s="70" t="s">
        <v>76</v>
      </c>
      <c r="K95" s="70" t="s">
        <v>178</v>
      </c>
      <c r="L95" s="70" t="s">
        <v>478</v>
      </c>
      <c r="M95" s="70">
        <v>120</v>
      </c>
      <c r="N95" s="70" t="s">
        <v>53</v>
      </c>
      <c r="O95" s="70">
        <v>1</v>
      </c>
      <c r="P95" s="70">
        <v>2009</v>
      </c>
      <c r="Q95" s="70" t="s">
        <v>494</v>
      </c>
      <c r="R95" s="70" t="s">
        <v>80</v>
      </c>
      <c r="S95" s="70" t="s">
        <v>495</v>
      </c>
      <c r="T95" s="70" t="s">
        <v>378</v>
      </c>
      <c r="U95" s="90">
        <v>0</v>
      </c>
    </row>
    <row r="96" spans="1:21" x14ac:dyDescent="0.35">
      <c r="A96" s="72" t="s">
        <v>496</v>
      </c>
      <c r="B96" s="70" t="s">
        <v>474</v>
      </c>
      <c r="C96" s="70" t="s">
        <v>475</v>
      </c>
      <c r="D96" s="70" t="s">
        <v>476</v>
      </c>
      <c r="E96" s="70" t="s">
        <v>395</v>
      </c>
      <c r="F96" s="70">
        <v>32955</v>
      </c>
      <c r="G96" s="70">
        <v>751300</v>
      </c>
      <c r="H96" s="70" t="s">
        <v>42</v>
      </c>
      <c r="I96" s="70" t="s">
        <v>497</v>
      </c>
      <c r="J96" s="70" t="s">
        <v>76</v>
      </c>
      <c r="K96" s="70" t="s">
        <v>178</v>
      </c>
      <c r="L96" s="70" t="s">
        <v>352</v>
      </c>
      <c r="M96" s="70">
        <v>120</v>
      </c>
      <c r="N96" s="70" t="s">
        <v>53</v>
      </c>
      <c r="O96" s="70">
        <v>1</v>
      </c>
      <c r="P96" s="70">
        <v>2000</v>
      </c>
      <c r="Q96" s="70" t="s">
        <v>498</v>
      </c>
      <c r="R96" s="70" t="s">
        <v>80</v>
      </c>
      <c r="S96" s="70" t="s">
        <v>499</v>
      </c>
      <c r="T96" s="70" t="s">
        <v>378</v>
      </c>
      <c r="U96" s="90">
        <v>0</v>
      </c>
    </row>
    <row r="97" spans="1:21" x14ac:dyDescent="0.35">
      <c r="A97" s="72" t="s">
        <v>500</v>
      </c>
      <c r="B97" s="70" t="s">
        <v>474</v>
      </c>
      <c r="C97" s="70" t="s">
        <v>475</v>
      </c>
      <c r="D97" s="70" t="s">
        <v>476</v>
      </c>
      <c r="E97" s="70" t="s">
        <v>395</v>
      </c>
      <c r="F97" s="70">
        <v>32955</v>
      </c>
      <c r="G97" s="70">
        <v>751300</v>
      </c>
      <c r="H97" s="70" t="s">
        <v>42</v>
      </c>
      <c r="I97" s="70" t="s">
        <v>501</v>
      </c>
      <c r="J97" s="70" t="s">
        <v>76</v>
      </c>
      <c r="K97" s="70" t="s">
        <v>178</v>
      </c>
      <c r="L97" s="70" t="s">
        <v>352</v>
      </c>
      <c r="M97" s="70">
        <v>120</v>
      </c>
      <c r="N97" s="70" t="s">
        <v>53</v>
      </c>
      <c r="O97" s="70">
        <v>1</v>
      </c>
      <c r="P97" s="70">
        <v>2000</v>
      </c>
      <c r="Q97" s="70" t="s">
        <v>502</v>
      </c>
      <c r="R97" s="70" t="s">
        <v>80</v>
      </c>
      <c r="S97" s="70" t="s">
        <v>503</v>
      </c>
      <c r="T97" s="70" t="s">
        <v>378</v>
      </c>
      <c r="U97" s="90">
        <v>0</v>
      </c>
    </row>
    <row r="98" spans="1:21" x14ac:dyDescent="0.35">
      <c r="A98" s="72" t="s">
        <v>504</v>
      </c>
      <c r="B98" s="70" t="s">
        <v>474</v>
      </c>
      <c r="C98" s="70" t="s">
        <v>475</v>
      </c>
      <c r="D98" s="70" t="s">
        <v>476</v>
      </c>
      <c r="E98" s="70" t="s">
        <v>395</v>
      </c>
      <c r="F98" s="70">
        <v>32955</v>
      </c>
      <c r="G98" s="70">
        <v>751300</v>
      </c>
      <c r="H98" s="70" t="s">
        <v>42</v>
      </c>
      <c r="I98" s="70" t="s">
        <v>505</v>
      </c>
      <c r="J98" s="70" t="s">
        <v>76</v>
      </c>
      <c r="K98" s="70" t="s">
        <v>178</v>
      </c>
      <c r="L98" s="70" t="s">
        <v>486</v>
      </c>
      <c r="M98" s="70">
        <v>240</v>
      </c>
      <c r="N98" s="70" t="s">
        <v>53</v>
      </c>
      <c r="O98" s="70">
        <v>1</v>
      </c>
      <c r="P98" s="70">
        <v>1999</v>
      </c>
      <c r="Q98" s="70" t="s">
        <v>506</v>
      </c>
      <c r="R98" s="70" t="s">
        <v>80</v>
      </c>
      <c r="S98" s="70" t="s">
        <v>507</v>
      </c>
      <c r="T98" s="70" t="s">
        <v>378</v>
      </c>
      <c r="U98" s="90">
        <v>0</v>
      </c>
    </row>
    <row r="99" spans="1:21" x14ac:dyDescent="0.35">
      <c r="A99" s="72" t="s">
        <v>508</v>
      </c>
      <c r="B99" s="70" t="s">
        <v>474</v>
      </c>
      <c r="C99" s="70" t="s">
        <v>475</v>
      </c>
      <c r="D99" s="70" t="s">
        <v>476</v>
      </c>
      <c r="E99" s="70" t="s">
        <v>395</v>
      </c>
      <c r="F99" s="70">
        <v>32955</v>
      </c>
      <c r="G99" s="70">
        <v>751300</v>
      </c>
      <c r="H99" s="70" t="s">
        <v>42</v>
      </c>
      <c r="I99" s="70" t="s">
        <v>509</v>
      </c>
      <c r="J99" s="70" t="s">
        <v>76</v>
      </c>
      <c r="K99" s="70" t="s">
        <v>178</v>
      </c>
      <c r="L99" s="70" t="s">
        <v>486</v>
      </c>
      <c r="M99" s="70">
        <v>240</v>
      </c>
      <c r="N99" s="70" t="s">
        <v>53</v>
      </c>
      <c r="O99" s="70">
        <v>1</v>
      </c>
      <c r="P99" s="70">
        <v>1999</v>
      </c>
      <c r="Q99" s="70" t="s">
        <v>43</v>
      </c>
      <c r="R99" s="70" t="s">
        <v>80</v>
      </c>
      <c r="S99" s="70" t="s">
        <v>510</v>
      </c>
      <c r="T99" s="70" t="s">
        <v>378</v>
      </c>
      <c r="U99" s="90">
        <v>0</v>
      </c>
    </row>
    <row r="100" spans="1:21" x14ac:dyDescent="0.35">
      <c r="A100" s="72" t="s">
        <v>511</v>
      </c>
      <c r="B100" s="70" t="s">
        <v>474</v>
      </c>
      <c r="C100" s="70" t="s">
        <v>475</v>
      </c>
      <c r="D100" s="70" t="s">
        <v>476</v>
      </c>
      <c r="E100" s="70" t="s">
        <v>395</v>
      </c>
      <c r="F100" s="70">
        <v>32955</v>
      </c>
      <c r="G100" s="70">
        <v>751300</v>
      </c>
      <c r="H100" s="70" t="s">
        <v>42</v>
      </c>
      <c r="I100" s="70" t="s">
        <v>512</v>
      </c>
      <c r="J100" s="70" t="s">
        <v>76</v>
      </c>
      <c r="K100" s="70" t="s">
        <v>178</v>
      </c>
      <c r="L100" s="70" t="s">
        <v>478</v>
      </c>
      <c r="M100" s="70">
        <v>120</v>
      </c>
      <c r="N100" s="70" t="s">
        <v>53</v>
      </c>
      <c r="O100" s="70">
        <v>1</v>
      </c>
      <c r="P100" s="70">
        <v>2007</v>
      </c>
      <c r="Q100" s="70" t="s">
        <v>513</v>
      </c>
      <c r="R100" s="70" t="s">
        <v>80</v>
      </c>
      <c r="S100" s="70" t="s">
        <v>514</v>
      </c>
      <c r="T100" s="70" t="s">
        <v>378</v>
      </c>
      <c r="U100" s="90">
        <v>0</v>
      </c>
    </row>
    <row r="101" spans="1:21" x14ac:dyDescent="0.35">
      <c r="A101" s="72" t="s">
        <v>515</v>
      </c>
      <c r="B101" s="70" t="s">
        <v>474</v>
      </c>
      <c r="C101" s="70" t="s">
        <v>475</v>
      </c>
      <c r="D101" s="70" t="s">
        <v>476</v>
      </c>
      <c r="E101" s="70" t="s">
        <v>395</v>
      </c>
      <c r="F101" s="70">
        <v>32955</v>
      </c>
      <c r="G101" s="70">
        <v>751300</v>
      </c>
      <c r="H101" s="70" t="s">
        <v>42</v>
      </c>
      <c r="I101" s="70" t="s">
        <v>516</v>
      </c>
      <c r="J101" s="70" t="s">
        <v>76</v>
      </c>
      <c r="K101" s="70" t="s">
        <v>178</v>
      </c>
      <c r="L101" s="70" t="s">
        <v>478</v>
      </c>
      <c r="M101" s="70">
        <v>120</v>
      </c>
      <c r="N101" s="70" t="s">
        <v>53</v>
      </c>
      <c r="O101" s="70">
        <v>1</v>
      </c>
      <c r="P101" s="70">
        <v>2009</v>
      </c>
      <c r="Q101" s="70" t="s">
        <v>517</v>
      </c>
      <c r="R101" s="70" t="s">
        <v>80</v>
      </c>
      <c r="S101" s="70" t="s">
        <v>518</v>
      </c>
      <c r="T101" s="70" t="s">
        <v>378</v>
      </c>
      <c r="U101" s="90">
        <v>0</v>
      </c>
    </row>
    <row r="102" spans="1:21" x14ac:dyDescent="0.35">
      <c r="A102" s="72" t="s">
        <v>519</v>
      </c>
      <c r="B102" s="70" t="s">
        <v>474</v>
      </c>
      <c r="C102" s="70" t="s">
        <v>475</v>
      </c>
      <c r="D102" s="70" t="s">
        <v>476</v>
      </c>
      <c r="E102" s="70" t="s">
        <v>395</v>
      </c>
      <c r="F102" s="70">
        <v>32955</v>
      </c>
      <c r="G102" s="70">
        <v>751300</v>
      </c>
      <c r="H102" s="70" t="s">
        <v>42</v>
      </c>
      <c r="I102" s="70" t="s">
        <v>520</v>
      </c>
      <c r="J102" s="70" t="s">
        <v>76</v>
      </c>
      <c r="K102" s="70" t="s">
        <v>178</v>
      </c>
      <c r="L102" s="70" t="s">
        <v>352</v>
      </c>
      <c r="M102" s="70">
        <v>120</v>
      </c>
      <c r="N102" s="70" t="s">
        <v>53</v>
      </c>
      <c r="O102" s="70">
        <v>1</v>
      </c>
      <c r="P102" s="70">
        <v>2000</v>
      </c>
      <c r="Q102" s="70" t="s">
        <v>521</v>
      </c>
      <c r="R102" s="70" t="s">
        <v>80</v>
      </c>
      <c r="S102" s="70" t="s">
        <v>503</v>
      </c>
      <c r="T102" s="70" t="s">
        <v>378</v>
      </c>
      <c r="U102" s="90">
        <v>0</v>
      </c>
    </row>
    <row r="103" spans="1:21" x14ac:dyDescent="0.35">
      <c r="A103" s="72" t="s">
        <v>522</v>
      </c>
      <c r="B103" s="70" t="s">
        <v>474</v>
      </c>
      <c r="C103" s="70" t="s">
        <v>475</v>
      </c>
      <c r="D103" s="70" t="s">
        <v>476</v>
      </c>
      <c r="E103" s="70" t="s">
        <v>395</v>
      </c>
      <c r="F103" s="70">
        <v>32955</v>
      </c>
      <c r="G103" s="70">
        <v>751300</v>
      </c>
      <c r="H103" s="70" t="s">
        <v>42</v>
      </c>
      <c r="I103" s="70" t="s">
        <v>523</v>
      </c>
      <c r="J103" s="70" t="s">
        <v>76</v>
      </c>
      <c r="K103" s="70" t="s">
        <v>178</v>
      </c>
      <c r="L103" s="70" t="s">
        <v>486</v>
      </c>
      <c r="M103" s="70">
        <v>240</v>
      </c>
      <c r="N103" s="70" t="s">
        <v>53</v>
      </c>
      <c r="O103" s="70">
        <v>1</v>
      </c>
      <c r="P103" s="70">
        <v>1999</v>
      </c>
      <c r="Q103" s="70" t="s">
        <v>524</v>
      </c>
      <c r="R103" s="70" t="s">
        <v>80</v>
      </c>
      <c r="S103" s="70" t="s">
        <v>525</v>
      </c>
      <c r="T103" s="70" t="s">
        <v>378</v>
      </c>
      <c r="U103" s="90">
        <v>0</v>
      </c>
    </row>
    <row r="104" spans="1:21" x14ac:dyDescent="0.35">
      <c r="A104" s="72" t="s">
        <v>526</v>
      </c>
      <c r="B104" s="70" t="s">
        <v>474</v>
      </c>
      <c r="C104" s="70" t="s">
        <v>475</v>
      </c>
      <c r="D104" s="70" t="s">
        <v>476</v>
      </c>
      <c r="E104" s="70" t="s">
        <v>395</v>
      </c>
      <c r="F104" s="70">
        <v>32955</v>
      </c>
      <c r="G104" s="70">
        <v>751300</v>
      </c>
      <c r="H104" s="70" t="s">
        <v>42</v>
      </c>
      <c r="I104" s="70" t="s">
        <v>527</v>
      </c>
      <c r="J104" s="70" t="s">
        <v>76</v>
      </c>
      <c r="K104" s="70" t="s">
        <v>178</v>
      </c>
      <c r="L104" s="70" t="s">
        <v>270</v>
      </c>
      <c r="M104" s="70">
        <v>120</v>
      </c>
      <c r="N104" s="70" t="s">
        <v>53</v>
      </c>
      <c r="O104" s="70">
        <v>1</v>
      </c>
      <c r="P104" s="70">
        <v>2000</v>
      </c>
      <c r="Q104" s="70" t="s">
        <v>528</v>
      </c>
      <c r="R104" s="70" t="s">
        <v>80</v>
      </c>
      <c r="S104" s="70" t="s">
        <v>529</v>
      </c>
      <c r="T104" s="70" t="s">
        <v>378</v>
      </c>
      <c r="U104" s="90">
        <v>0</v>
      </c>
    </row>
    <row r="105" spans="1:21" x14ac:dyDescent="0.35">
      <c r="A105" s="72" t="s">
        <v>530</v>
      </c>
      <c r="B105" s="70" t="s">
        <v>474</v>
      </c>
      <c r="C105" s="70" t="s">
        <v>475</v>
      </c>
      <c r="D105" s="70" t="s">
        <v>476</v>
      </c>
      <c r="E105" s="70" t="s">
        <v>395</v>
      </c>
      <c r="F105" s="70">
        <v>32955</v>
      </c>
      <c r="G105" s="70">
        <v>751300</v>
      </c>
      <c r="H105" s="70" t="s">
        <v>42</v>
      </c>
      <c r="I105" s="70" t="s">
        <v>531</v>
      </c>
      <c r="J105" s="70" t="s">
        <v>76</v>
      </c>
      <c r="K105" s="70" t="s">
        <v>178</v>
      </c>
      <c r="L105" s="70" t="s">
        <v>270</v>
      </c>
      <c r="M105" s="70">
        <v>120</v>
      </c>
      <c r="N105" s="70" t="s">
        <v>53</v>
      </c>
      <c r="O105" s="70">
        <v>1</v>
      </c>
      <c r="P105" s="70">
        <v>2000</v>
      </c>
      <c r="Q105" s="70" t="s">
        <v>532</v>
      </c>
      <c r="R105" s="70" t="s">
        <v>80</v>
      </c>
      <c r="S105" s="70" t="s">
        <v>533</v>
      </c>
      <c r="T105" s="70" t="s">
        <v>378</v>
      </c>
      <c r="U105" s="90">
        <v>0</v>
      </c>
    </row>
    <row r="106" spans="1:21" x14ac:dyDescent="0.35">
      <c r="A106" s="72" t="s">
        <v>534</v>
      </c>
      <c r="B106" s="70" t="s">
        <v>535</v>
      </c>
      <c r="C106" s="70" t="s">
        <v>536</v>
      </c>
      <c r="D106" s="70" t="s">
        <v>537</v>
      </c>
      <c r="E106" s="70" t="s">
        <v>538</v>
      </c>
      <c r="F106" s="70">
        <v>23702</v>
      </c>
      <c r="G106" s="70">
        <v>751300</v>
      </c>
      <c r="H106" s="70" t="s">
        <v>42</v>
      </c>
      <c r="I106" s="70" t="s">
        <v>539</v>
      </c>
      <c r="J106" s="70" t="s">
        <v>76</v>
      </c>
      <c r="K106" s="70"/>
      <c r="L106" s="70" t="s">
        <v>540</v>
      </c>
      <c r="M106" s="70"/>
      <c r="N106" s="70" t="s">
        <v>53</v>
      </c>
      <c r="O106" s="70">
        <v>1</v>
      </c>
      <c r="P106" s="70">
        <v>2011</v>
      </c>
      <c r="Q106" s="70"/>
      <c r="R106" s="70" t="s">
        <v>80</v>
      </c>
      <c r="S106" s="70" t="s">
        <v>541</v>
      </c>
      <c r="T106" s="70" t="s">
        <v>378</v>
      </c>
      <c r="U106" s="90">
        <v>0</v>
      </c>
    </row>
    <row r="107" spans="1:21" x14ac:dyDescent="0.35">
      <c r="A107" s="72" t="s">
        <v>542</v>
      </c>
      <c r="B107" s="70" t="s">
        <v>535</v>
      </c>
      <c r="C107" s="70" t="s">
        <v>536</v>
      </c>
      <c r="D107" s="70" t="s">
        <v>537</v>
      </c>
      <c r="E107" s="70" t="s">
        <v>538</v>
      </c>
      <c r="F107" s="70">
        <v>23702</v>
      </c>
      <c r="G107" s="70">
        <v>751300</v>
      </c>
      <c r="H107" s="70" t="s">
        <v>42</v>
      </c>
      <c r="I107" s="70" t="s">
        <v>543</v>
      </c>
      <c r="J107" s="70" t="s">
        <v>76</v>
      </c>
      <c r="K107" s="70" t="s">
        <v>544</v>
      </c>
      <c r="L107" s="70"/>
      <c r="M107" s="70"/>
      <c r="N107" s="70" t="s">
        <v>53</v>
      </c>
      <c r="O107" s="70">
        <v>1</v>
      </c>
      <c r="P107" s="70">
        <v>2011</v>
      </c>
      <c r="Q107" s="70"/>
      <c r="R107" s="70" t="s">
        <v>80</v>
      </c>
      <c r="S107" s="70" t="s">
        <v>545</v>
      </c>
      <c r="T107" s="70" t="s">
        <v>378</v>
      </c>
      <c r="U107" s="90">
        <v>0</v>
      </c>
    </row>
    <row r="108" spans="1:21" x14ac:dyDescent="0.35">
      <c r="A108" s="72" t="s">
        <v>546</v>
      </c>
      <c r="B108" s="70" t="s">
        <v>547</v>
      </c>
      <c r="C108" s="70" t="s">
        <v>548</v>
      </c>
      <c r="D108" s="70" t="s">
        <v>537</v>
      </c>
      <c r="E108" s="70" t="s">
        <v>538</v>
      </c>
      <c r="F108" s="70">
        <v>10144</v>
      </c>
      <c r="G108" s="70">
        <v>751300</v>
      </c>
      <c r="H108" s="70" t="s">
        <v>42</v>
      </c>
      <c r="I108" s="70" t="s">
        <v>549</v>
      </c>
      <c r="J108" s="70" t="s">
        <v>76</v>
      </c>
      <c r="K108" s="70" t="s">
        <v>178</v>
      </c>
      <c r="L108" s="70"/>
      <c r="M108" s="70"/>
      <c r="N108" s="70" t="s">
        <v>53</v>
      </c>
      <c r="O108" s="70">
        <v>1</v>
      </c>
      <c r="P108" s="70">
        <v>2011</v>
      </c>
      <c r="Q108" s="70" t="s">
        <v>43</v>
      </c>
      <c r="R108" s="70" t="s">
        <v>80</v>
      </c>
      <c r="S108" s="70" t="s">
        <v>550</v>
      </c>
      <c r="T108" s="70" t="s">
        <v>378</v>
      </c>
      <c r="U108" s="90">
        <v>0</v>
      </c>
    </row>
    <row r="109" spans="1:21" x14ac:dyDescent="0.35">
      <c r="A109" s="72" t="s">
        <v>551</v>
      </c>
      <c r="B109" s="70" t="s">
        <v>547</v>
      </c>
      <c r="C109" s="70" t="s">
        <v>548</v>
      </c>
      <c r="D109" s="70" t="s">
        <v>537</v>
      </c>
      <c r="E109" s="70" t="s">
        <v>538</v>
      </c>
      <c r="F109" s="70">
        <v>10144</v>
      </c>
      <c r="G109" s="70">
        <v>751300</v>
      </c>
      <c r="H109" s="70" t="s">
        <v>42</v>
      </c>
      <c r="I109" s="70" t="s">
        <v>552</v>
      </c>
      <c r="J109" s="70" t="s">
        <v>76</v>
      </c>
      <c r="K109" s="70"/>
      <c r="L109" s="70" t="s">
        <v>540</v>
      </c>
      <c r="M109" s="70"/>
      <c r="N109" s="70" t="s">
        <v>53</v>
      </c>
      <c r="O109" s="70">
        <v>1</v>
      </c>
      <c r="P109" s="70">
        <v>2011</v>
      </c>
      <c r="Q109" s="70"/>
      <c r="R109" s="70" t="s">
        <v>80</v>
      </c>
      <c r="S109" s="70" t="s">
        <v>553</v>
      </c>
      <c r="T109" s="70" t="s">
        <v>378</v>
      </c>
      <c r="U109" s="90">
        <v>0</v>
      </c>
    </row>
    <row r="110" spans="1:21" x14ac:dyDescent="0.35">
      <c r="A110" s="72" t="s">
        <v>554</v>
      </c>
      <c r="B110" s="70" t="s">
        <v>555</v>
      </c>
      <c r="C110" s="70" t="s">
        <v>556</v>
      </c>
      <c r="D110" s="70" t="s">
        <v>557</v>
      </c>
      <c r="E110" s="70" t="s">
        <v>538</v>
      </c>
      <c r="F110" s="70"/>
      <c r="G110" s="70">
        <v>751300</v>
      </c>
      <c r="H110" s="70"/>
      <c r="I110" s="70" t="s">
        <v>558</v>
      </c>
      <c r="J110" s="70" t="s">
        <v>76</v>
      </c>
      <c r="K110" s="70" t="s">
        <v>116</v>
      </c>
      <c r="L110" s="70" t="s">
        <v>559</v>
      </c>
      <c r="M110" s="70">
        <v>240</v>
      </c>
      <c r="N110" s="70" t="s">
        <v>53</v>
      </c>
      <c r="O110" s="70">
        <v>1</v>
      </c>
      <c r="P110" s="70">
        <v>2005</v>
      </c>
      <c r="Q110" s="70"/>
      <c r="R110" s="70" t="s">
        <v>80</v>
      </c>
      <c r="S110" s="70" t="s">
        <v>560</v>
      </c>
      <c r="T110" s="70" t="s">
        <v>378</v>
      </c>
      <c r="U110" s="90">
        <v>0</v>
      </c>
    </row>
    <row r="111" spans="1:21" x14ac:dyDescent="0.35">
      <c r="A111" s="72" t="s">
        <v>561</v>
      </c>
      <c r="B111" s="70" t="s">
        <v>555</v>
      </c>
      <c r="C111" s="70" t="s">
        <v>556</v>
      </c>
      <c r="D111" s="70" t="s">
        <v>557</v>
      </c>
      <c r="E111" s="70" t="s">
        <v>538</v>
      </c>
      <c r="F111" s="70"/>
      <c r="G111" s="70">
        <v>751300</v>
      </c>
      <c r="H111" s="70"/>
      <c r="I111" s="70" t="s">
        <v>562</v>
      </c>
      <c r="J111" s="70" t="s">
        <v>76</v>
      </c>
      <c r="K111" s="70" t="s">
        <v>116</v>
      </c>
      <c r="L111" s="70" t="s">
        <v>563</v>
      </c>
      <c r="M111" s="70">
        <v>500</v>
      </c>
      <c r="N111" s="70" t="s">
        <v>53</v>
      </c>
      <c r="O111" s="70">
        <v>1</v>
      </c>
      <c r="P111" s="70">
        <v>1991</v>
      </c>
      <c r="Q111" s="70"/>
      <c r="R111" s="70" t="s">
        <v>80</v>
      </c>
      <c r="S111" s="70" t="s">
        <v>564</v>
      </c>
      <c r="T111" s="70" t="s">
        <v>378</v>
      </c>
      <c r="U111" s="90">
        <v>0</v>
      </c>
    </row>
    <row r="112" spans="1:21" x14ac:dyDescent="0.35">
      <c r="A112" s="72" t="s">
        <v>565</v>
      </c>
      <c r="B112" s="70" t="s">
        <v>555</v>
      </c>
      <c r="C112" s="70" t="s">
        <v>556</v>
      </c>
      <c r="D112" s="70" t="s">
        <v>557</v>
      </c>
      <c r="E112" s="70" t="s">
        <v>538</v>
      </c>
      <c r="F112" s="70"/>
      <c r="G112" s="70">
        <v>751300</v>
      </c>
      <c r="H112" s="70"/>
      <c r="I112" s="70" t="s">
        <v>566</v>
      </c>
      <c r="J112" s="70" t="s">
        <v>76</v>
      </c>
      <c r="K112" s="70" t="s">
        <v>116</v>
      </c>
      <c r="L112" s="70" t="s">
        <v>563</v>
      </c>
      <c r="M112" s="70">
        <v>500</v>
      </c>
      <c r="N112" s="70" t="s">
        <v>53</v>
      </c>
      <c r="O112" s="70">
        <v>1</v>
      </c>
      <c r="P112" s="70">
        <v>1991</v>
      </c>
      <c r="Q112" s="70"/>
      <c r="R112" s="70" t="s">
        <v>80</v>
      </c>
      <c r="S112" s="70" t="s">
        <v>567</v>
      </c>
      <c r="T112" s="70" t="s">
        <v>378</v>
      </c>
      <c r="U112" s="90">
        <v>0</v>
      </c>
    </row>
    <row r="113" spans="1:21" x14ac:dyDescent="0.35">
      <c r="A113" s="72" t="s">
        <v>568</v>
      </c>
      <c r="B113" s="70" t="s">
        <v>569</v>
      </c>
      <c r="C113" s="70" t="s">
        <v>556</v>
      </c>
      <c r="D113" s="70" t="s">
        <v>557</v>
      </c>
      <c r="E113" s="70" t="s">
        <v>538</v>
      </c>
      <c r="F113" s="70"/>
      <c r="G113" s="70">
        <v>751301</v>
      </c>
      <c r="H113" s="70"/>
      <c r="I113" s="70" t="s">
        <v>570</v>
      </c>
      <c r="J113" s="70" t="s">
        <v>76</v>
      </c>
      <c r="K113" s="70" t="s">
        <v>116</v>
      </c>
      <c r="L113" s="70" t="s">
        <v>563</v>
      </c>
      <c r="M113" s="70"/>
      <c r="N113" s="70" t="s">
        <v>53</v>
      </c>
      <c r="O113" s="70">
        <v>1</v>
      </c>
      <c r="P113" s="70"/>
      <c r="Q113" s="70"/>
      <c r="R113" s="70" t="s">
        <v>80</v>
      </c>
      <c r="S113" s="70"/>
      <c r="T113" s="70" t="s">
        <v>378</v>
      </c>
      <c r="U113" s="90">
        <v>0</v>
      </c>
    </row>
    <row r="114" spans="1:21" x14ac:dyDescent="0.35">
      <c r="A114" s="72" t="s">
        <v>571</v>
      </c>
      <c r="B114" s="70" t="s">
        <v>572</v>
      </c>
      <c r="C114" s="70" t="s">
        <v>573</v>
      </c>
      <c r="D114" s="70" t="s">
        <v>574</v>
      </c>
      <c r="E114" s="70" t="s">
        <v>538</v>
      </c>
      <c r="F114" s="70">
        <v>6836</v>
      </c>
      <c r="G114" s="70">
        <v>751300</v>
      </c>
      <c r="H114" s="70" t="s">
        <v>42</v>
      </c>
      <c r="I114" s="70" t="s">
        <v>575</v>
      </c>
      <c r="J114" s="70" t="s">
        <v>76</v>
      </c>
      <c r="K114" s="70"/>
      <c r="L114" s="70"/>
      <c r="M114" s="70"/>
      <c r="N114" s="70" t="s">
        <v>53</v>
      </c>
      <c r="O114" s="70">
        <v>1</v>
      </c>
      <c r="P114" s="70">
        <v>2021</v>
      </c>
      <c r="Q114" s="70"/>
      <c r="R114" s="70" t="s">
        <v>80</v>
      </c>
      <c r="S114" s="70" t="s">
        <v>261</v>
      </c>
      <c r="T114" s="70" t="s">
        <v>378</v>
      </c>
      <c r="U114" s="90">
        <v>0</v>
      </c>
    </row>
    <row r="115" spans="1:21" x14ac:dyDescent="0.35">
      <c r="T115" s="1" t="s">
        <v>67</v>
      </c>
      <c r="U115" s="75">
        <f>SUBTOTAL(109,Tabel13[Aanneemsom excl. BTW])</f>
        <v>0</v>
      </c>
    </row>
    <row r="116" spans="1:21" x14ac:dyDescent="0.35">
      <c r="U116" s="67"/>
    </row>
  </sheetData>
  <sheetProtection algorithmName="SHA-512" hashValue="KAfGn2hOUSfmWzFdK1S6JPk0/xeCjNnr2rgPe06SdkVHHWo95ZBAEWTvrx50pn/1EdqLrK5OYBz6T2lExgY8Pw==" saltValue="nvmq2nRIvnMNkW39XoWn/w==" spinCount="100000" sheet="1" objects="1" scenarios="1"/>
  <pageMargins left="0.7" right="0.7" top="0.75" bottom="0.75" header="0.3" footer="0.3"/>
  <pageSetup paperSize="9" orientation="portrait" horizontalDpi="90" verticalDpi="9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32"/>
  <sheetViews>
    <sheetView workbookViewId="0">
      <selection activeCell="A8" sqref="A8"/>
    </sheetView>
  </sheetViews>
  <sheetFormatPr defaultRowHeight="14.5" x14ac:dyDescent="0.35"/>
  <cols>
    <col min="1" max="1" width="14.7265625" bestFit="1" customWidth="1"/>
    <col min="2" max="2" width="5.54296875" customWidth="1"/>
    <col min="3" max="3" width="26.453125" customWidth="1"/>
    <col min="4" max="4" width="17" bestFit="1" customWidth="1"/>
    <col min="5" max="5" width="35.26953125" bestFit="1" customWidth="1"/>
    <col min="8" max="8" width="34.26953125" bestFit="1" customWidth="1"/>
    <col min="13" max="13" width="38.54296875" bestFit="1" customWidth="1"/>
    <col min="14" max="14" width="35.453125" bestFit="1" customWidth="1"/>
    <col min="15" max="15" width="25.7265625" customWidth="1"/>
    <col min="16" max="16" width="20.54296875" style="88" customWidth="1"/>
    <col min="17" max="17" width="51.6328125" bestFit="1" customWidth="1"/>
    <col min="19" max="19" width="55.7265625" bestFit="1" customWidth="1"/>
    <col min="20" max="20" width="17.54296875" customWidth="1"/>
    <col min="21" max="21" width="23.7265625" bestFit="1" customWidth="1"/>
    <col min="22" max="22" width="23.1796875" style="82" customWidth="1"/>
  </cols>
  <sheetData>
    <row r="1" spans="1:22" x14ac:dyDescent="0.35">
      <c r="A1" s="76" t="s">
        <v>576</v>
      </c>
      <c r="B1" s="76" t="s">
        <v>577</v>
      </c>
      <c r="C1" s="76" t="s">
        <v>578</v>
      </c>
      <c r="D1" s="76" t="s">
        <v>579</v>
      </c>
      <c r="E1" s="76" t="s">
        <v>580</v>
      </c>
      <c r="F1" s="76" t="s">
        <v>581</v>
      </c>
      <c r="G1" s="76" t="s">
        <v>25</v>
      </c>
      <c r="H1" s="76" t="s">
        <v>582</v>
      </c>
      <c r="I1" s="76" t="s">
        <v>583</v>
      </c>
      <c r="J1" s="76" t="s">
        <v>584</v>
      </c>
      <c r="K1" s="76" t="s">
        <v>585</v>
      </c>
      <c r="L1" s="76" t="s">
        <v>586</v>
      </c>
      <c r="M1" s="76" t="s">
        <v>587</v>
      </c>
      <c r="N1" s="76" t="s">
        <v>31</v>
      </c>
      <c r="O1" s="76" t="s">
        <v>588</v>
      </c>
      <c r="P1" s="85" t="s">
        <v>589</v>
      </c>
      <c r="Q1" s="76" t="s">
        <v>590</v>
      </c>
      <c r="R1" s="76" t="s">
        <v>35</v>
      </c>
      <c r="S1" s="76" t="s">
        <v>591</v>
      </c>
      <c r="T1" s="76" t="s">
        <v>592</v>
      </c>
      <c r="U1" s="76" t="s">
        <v>593</v>
      </c>
      <c r="V1" s="76" t="s">
        <v>40</v>
      </c>
    </row>
    <row r="2" spans="1:22" x14ac:dyDescent="0.35">
      <c r="A2" s="77">
        <v>900081529</v>
      </c>
      <c r="B2" s="78">
        <v>37</v>
      </c>
      <c r="C2" s="78" t="s">
        <v>76</v>
      </c>
      <c r="D2" s="78" t="s">
        <v>594</v>
      </c>
      <c r="E2" s="78" t="s">
        <v>595</v>
      </c>
      <c r="F2" s="78">
        <v>1</v>
      </c>
      <c r="G2" s="78">
        <v>11640</v>
      </c>
      <c r="H2" s="78" t="s">
        <v>596</v>
      </c>
      <c r="I2" s="78" t="s">
        <v>597</v>
      </c>
      <c r="J2" s="78" t="s">
        <v>598</v>
      </c>
      <c r="K2" s="78">
        <v>1</v>
      </c>
      <c r="L2" s="78">
        <v>1</v>
      </c>
      <c r="M2" s="78" t="s">
        <v>599</v>
      </c>
      <c r="N2" s="78" t="s">
        <v>600</v>
      </c>
      <c r="O2" s="78" t="s">
        <v>601</v>
      </c>
      <c r="P2" s="84">
        <v>10987058</v>
      </c>
      <c r="Q2" s="78"/>
      <c r="R2" s="78">
        <v>2001</v>
      </c>
      <c r="S2" s="78" t="s">
        <v>602</v>
      </c>
      <c r="T2" s="78" t="s">
        <v>603</v>
      </c>
      <c r="U2" s="78" t="s">
        <v>604</v>
      </c>
      <c r="V2" s="91">
        <v>0</v>
      </c>
    </row>
    <row r="3" spans="1:22" x14ac:dyDescent="0.35">
      <c r="A3" s="78">
        <v>900027713</v>
      </c>
      <c r="B3" s="78">
        <v>37</v>
      </c>
      <c r="C3" s="78" t="s">
        <v>76</v>
      </c>
      <c r="D3" s="79" t="s">
        <v>605</v>
      </c>
      <c r="E3" s="78" t="s">
        <v>606</v>
      </c>
      <c r="F3" s="79" t="s">
        <v>607</v>
      </c>
      <c r="G3" s="78">
        <v>3175</v>
      </c>
      <c r="H3" s="78" t="s">
        <v>596</v>
      </c>
      <c r="I3" s="78" t="s">
        <v>597</v>
      </c>
      <c r="J3" s="78" t="s">
        <v>608</v>
      </c>
      <c r="K3" s="78">
        <v>1</v>
      </c>
      <c r="L3" s="78">
        <v>1</v>
      </c>
      <c r="M3" s="79" t="s">
        <v>609</v>
      </c>
      <c r="N3" s="79" t="s">
        <v>610</v>
      </c>
      <c r="O3" s="79" t="s">
        <v>611</v>
      </c>
      <c r="P3" s="86" t="s">
        <v>612</v>
      </c>
      <c r="Q3" s="79" t="s">
        <v>613</v>
      </c>
      <c r="R3" s="78">
        <v>2003</v>
      </c>
      <c r="S3" s="79" t="s">
        <v>614</v>
      </c>
      <c r="T3" s="79" t="s">
        <v>603</v>
      </c>
      <c r="U3" s="79" t="s">
        <v>604</v>
      </c>
      <c r="V3" s="91">
        <v>0</v>
      </c>
    </row>
    <row r="4" spans="1:22" x14ac:dyDescent="0.35">
      <c r="A4" s="78">
        <v>900028468</v>
      </c>
      <c r="B4" s="78">
        <v>37</v>
      </c>
      <c r="C4" s="78" t="s">
        <v>76</v>
      </c>
      <c r="D4" s="79" t="s">
        <v>615</v>
      </c>
      <c r="E4" s="78" t="s">
        <v>616</v>
      </c>
      <c r="F4" s="79" t="s">
        <v>617</v>
      </c>
      <c r="G4" s="78">
        <v>20687</v>
      </c>
      <c r="H4" s="78" t="s">
        <v>618</v>
      </c>
      <c r="I4" s="78" t="s">
        <v>619</v>
      </c>
      <c r="J4" s="78" t="s">
        <v>608</v>
      </c>
      <c r="K4" s="78">
        <v>1</v>
      </c>
      <c r="L4" s="78">
        <v>1</v>
      </c>
      <c r="M4" s="79" t="s">
        <v>620</v>
      </c>
      <c r="N4" s="79" t="s">
        <v>621</v>
      </c>
      <c r="O4" s="79" t="s">
        <v>622</v>
      </c>
      <c r="P4" s="86" t="s">
        <v>623</v>
      </c>
      <c r="Q4" s="79" t="s">
        <v>624</v>
      </c>
      <c r="R4" s="78">
        <v>1999</v>
      </c>
      <c r="S4" s="79" t="s">
        <v>625</v>
      </c>
      <c r="T4" s="79" t="s">
        <v>603</v>
      </c>
      <c r="U4" s="79" t="s">
        <v>604</v>
      </c>
      <c r="V4" s="91">
        <v>0</v>
      </c>
    </row>
    <row r="5" spans="1:22" x14ac:dyDescent="0.35">
      <c r="A5" s="78">
        <v>900096841</v>
      </c>
      <c r="B5" s="78">
        <v>37</v>
      </c>
      <c r="C5" s="78" t="s">
        <v>76</v>
      </c>
      <c r="D5" s="79" t="s">
        <v>626</v>
      </c>
      <c r="E5" s="78" t="s">
        <v>627</v>
      </c>
      <c r="F5" s="79" t="s">
        <v>628</v>
      </c>
      <c r="G5" s="78">
        <v>6988</v>
      </c>
      <c r="H5" s="78" t="s">
        <v>618</v>
      </c>
      <c r="I5" s="78" t="s">
        <v>619</v>
      </c>
      <c r="J5" s="78" t="s">
        <v>608</v>
      </c>
      <c r="K5" s="78">
        <v>1</v>
      </c>
      <c r="L5" s="78">
        <v>1</v>
      </c>
      <c r="M5" s="79" t="s">
        <v>116</v>
      </c>
      <c r="N5" s="79" t="s">
        <v>629</v>
      </c>
      <c r="O5" s="79" t="s">
        <v>630</v>
      </c>
      <c r="P5" s="86" t="s">
        <v>631</v>
      </c>
      <c r="Q5" s="78"/>
      <c r="R5" s="78">
        <v>2007</v>
      </c>
      <c r="S5" s="79" t="s">
        <v>632</v>
      </c>
      <c r="T5" s="79" t="s">
        <v>603</v>
      </c>
      <c r="U5" s="79" t="s">
        <v>604</v>
      </c>
      <c r="V5" s="91">
        <v>0</v>
      </c>
    </row>
    <row r="6" spans="1:22" x14ac:dyDescent="0.35">
      <c r="A6" s="78">
        <v>900099787</v>
      </c>
      <c r="B6" s="78">
        <v>37</v>
      </c>
      <c r="C6" s="78" t="s">
        <v>76</v>
      </c>
      <c r="D6" s="79" t="s">
        <v>615</v>
      </c>
      <c r="E6" s="78" t="s">
        <v>616</v>
      </c>
      <c r="F6" s="79" t="s">
        <v>633</v>
      </c>
      <c r="G6" s="78">
        <v>7952</v>
      </c>
      <c r="H6" s="78" t="s">
        <v>618</v>
      </c>
      <c r="I6" s="78" t="s">
        <v>619</v>
      </c>
      <c r="J6" s="78" t="s">
        <v>608</v>
      </c>
      <c r="K6" s="78">
        <v>2</v>
      </c>
      <c r="L6" s="78">
        <v>1</v>
      </c>
      <c r="M6" s="79" t="s">
        <v>116</v>
      </c>
      <c r="N6" s="79" t="s">
        <v>634</v>
      </c>
      <c r="O6" s="79" t="s">
        <v>635</v>
      </c>
      <c r="P6" s="86" t="s">
        <v>636</v>
      </c>
      <c r="Q6" s="78"/>
      <c r="R6" s="78">
        <v>2006</v>
      </c>
      <c r="S6" s="79" t="s">
        <v>637</v>
      </c>
      <c r="T6" s="79" t="s">
        <v>603</v>
      </c>
      <c r="U6" s="79" t="s">
        <v>604</v>
      </c>
      <c r="V6" s="91">
        <v>0</v>
      </c>
    </row>
    <row r="7" spans="1:22" x14ac:dyDescent="0.35">
      <c r="A7" s="78">
        <v>900099788</v>
      </c>
      <c r="B7" s="78">
        <v>37</v>
      </c>
      <c r="C7" s="78" t="s">
        <v>76</v>
      </c>
      <c r="D7" s="79" t="s">
        <v>615</v>
      </c>
      <c r="E7" s="78" t="s">
        <v>616</v>
      </c>
      <c r="F7" s="79" t="s">
        <v>633</v>
      </c>
      <c r="G7" s="78">
        <v>7952</v>
      </c>
      <c r="H7" s="78" t="s">
        <v>618</v>
      </c>
      <c r="I7" s="78" t="s">
        <v>619</v>
      </c>
      <c r="J7" s="78" t="s">
        <v>608</v>
      </c>
      <c r="K7" s="78">
        <v>3</v>
      </c>
      <c r="L7" s="78">
        <v>1</v>
      </c>
      <c r="M7" s="79" t="s">
        <v>116</v>
      </c>
      <c r="N7" s="79" t="s">
        <v>638</v>
      </c>
      <c r="O7" s="79" t="s">
        <v>639</v>
      </c>
      <c r="P7" s="86" t="s">
        <v>640</v>
      </c>
      <c r="Q7" s="78"/>
      <c r="R7" s="78">
        <v>2006</v>
      </c>
      <c r="S7" s="79" t="s">
        <v>641</v>
      </c>
      <c r="T7" s="79" t="s">
        <v>603</v>
      </c>
      <c r="U7" s="79" t="s">
        <v>604</v>
      </c>
      <c r="V7" s="91">
        <v>0</v>
      </c>
    </row>
    <row r="8" spans="1:22" x14ac:dyDescent="0.35">
      <c r="A8" s="78">
        <v>900099790</v>
      </c>
      <c r="B8" s="78">
        <v>37</v>
      </c>
      <c r="C8" s="78" t="s">
        <v>76</v>
      </c>
      <c r="D8" s="79" t="s">
        <v>615</v>
      </c>
      <c r="E8" s="78" t="s">
        <v>616</v>
      </c>
      <c r="F8" s="79" t="s">
        <v>642</v>
      </c>
      <c r="G8" s="78">
        <v>7084</v>
      </c>
      <c r="H8" s="78" t="s">
        <v>618</v>
      </c>
      <c r="I8" s="78" t="s">
        <v>619</v>
      </c>
      <c r="J8" s="78" t="s">
        <v>608</v>
      </c>
      <c r="K8" s="78">
        <v>1</v>
      </c>
      <c r="L8" s="78">
        <v>1</v>
      </c>
      <c r="M8" s="79" t="s">
        <v>116</v>
      </c>
      <c r="N8" s="79" t="s">
        <v>643</v>
      </c>
      <c r="O8" s="79" t="s">
        <v>644</v>
      </c>
      <c r="P8" s="86" t="s">
        <v>645</v>
      </c>
      <c r="Q8" s="79" t="s">
        <v>646</v>
      </c>
      <c r="R8" s="78">
        <v>2001</v>
      </c>
      <c r="S8" s="79" t="s">
        <v>647</v>
      </c>
      <c r="T8" s="79" t="s">
        <v>603</v>
      </c>
      <c r="U8" s="79" t="s">
        <v>604</v>
      </c>
      <c r="V8" s="91">
        <v>0</v>
      </c>
    </row>
    <row r="9" spans="1:22" x14ac:dyDescent="0.35">
      <c r="A9" s="78">
        <v>900105499</v>
      </c>
      <c r="B9" s="78">
        <v>37</v>
      </c>
      <c r="C9" s="78" t="s">
        <v>76</v>
      </c>
      <c r="D9" s="79" t="s">
        <v>648</v>
      </c>
      <c r="E9" s="78" t="s">
        <v>649</v>
      </c>
      <c r="F9" s="79" t="s">
        <v>650</v>
      </c>
      <c r="G9" s="78">
        <v>9495</v>
      </c>
      <c r="H9" s="78" t="s">
        <v>651</v>
      </c>
      <c r="I9" s="78" t="s">
        <v>652</v>
      </c>
      <c r="J9" s="78" t="s">
        <v>608</v>
      </c>
      <c r="K9" s="78">
        <v>1</v>
      </c>
      <c r="L9" s="78">
        <v>1</v>
      </c>
      <c r="M9" s="79" t="s">
        <v>653</v>
      </c>
      <c r="N9" s="79" t="s">
        <v>654</v>
      </c>
      <c r="O9" s="78"/>
      <c r="P9" s="84"/>
      <c r="Q9" s="79" t="s">
        <v>655</v>
      </c>
      <c r="R9" s="78">
        <v>2009</v>
      </c>
      <c r="S9" s="79" t="s">
        <v>656</v>
      </c>
      <c r="T9" s="79" t="s">
        <v>603</v>
      </c>
      <c r="U9" s="79" t="s">
        <v>604</v>
      </c>
      <c r="V9" s="91">
        <v>0</v>
      </c>
    </row>
    <row r="10" spans="1:22" x14ac:dyDescent="0.35">
      <c r="A10" s="78">
        <v>900108159</v>
      </c>
      <c r="B10" s="78">
        <v>37</v>
      </c>
      <c r="C10" s="78" t="s">
        <v>76</v>
      </c>
      <c r="D10" s="79" t="s">
        <v>615</v>
      </c>
      <c r="E10" s="78" t="s">
        <v>616</v>
      </c>
      <c r="F10" s="79" t="s">
        <v>657</v>
      </c>
      <c r="G10" s="78">
        <v>8226</v>
      </c>
      <c r="H10" s="78" t="s">
        <v>618</v>
      </c>
      <c r="I10" s="78" t="s">
        <v>619</v>
      </c>
      <c r="J10" s="78" t="s">
        <v>608</v>
      </c>
      <c r="K10" s="78">
        <v>1</v>
      </c>
      <c r="L10" s="78">
        <v>1</v>
      </c>
      <c r="M10" s="79" t="s">
        <v>658</v>
      </c>
      <c r="N10" s="79" t="s">
        <v>659</v>
      </c>
      <c r="O10" s="79" t="s">
        <v>660</v>
      </c>
      <c r="P10" s="84"/>
      <c r="Q10" s="78"/>
      <c r="R10" s="78">
        <v>2013</v>
      </c>
      <c r="S10" s="79" t="s">
        <v>661</v>
      </c>
      <c r="T10" s="79" t="s">
        <v>603</v>
      </c>
      <c r="U10" s="79" t="s">
        <v>604</v>
      </c>
      <c r="V10" s="91">
        <v>0</v>
      </c>
    </row>
    <row r="11" spans="1:22" x14ac:dyDescent="0.35">
      <c r="A11" s="78">
        <v>900122977</v>
      </c>
      <c r="B11" s="78">
        <v>37</v>
      </c>
      <c r="C11" s="78" t="s">
        <v>76</v>
      </c>
      <c r="D11" s="79" t="s">
        <v>605</v>
      </c>
      <c r="E11" s="78" t="s">
        <v>606</v>
      </c>
      <c r="F11" s="79" t="s">
        <v>607</v>
      </c>
      <c r="G11" s="78">
        <v>3175</v>
      </c>
      <c r="H11" s="78" t="s">
        <v>596</v>
      </c>
      <c r="I11" s="78" t="s">
        <v>597</v>
      </c>
      <c r="J11" s="78" t="s">
        <v>608</v>
      </c>
      <c r="K11" s="78">
        <v>2</v>
      </c>
      <c r="L11" s="78">
        <v>1</v>
      </c>
      <c r="M11" s="79" t="s">
        <v>609</v>
      </c>
      <c r="N11" s="79" t="s">
        <v>662</v>
      </c>
      <c r="O11" s="79" t="s">
        <v>663</v>
      </c>
      <c r="P11" s="86" t="s">
        <v>612</v>
      </c>
      <c r="Q11" s="79" t="s">
        <v>664</v>
      </c>
      <c r="R11" s="78">
        <v>2002</v>
      </c>
      <c r="S11" s="79" t="s">
        <v>665</v>
      </c>
      <c r="T11" s="79" t="s">
        <v>603</v>
      </c>
      <c r="U11" s="79" t="s">
        <v>604</v>
      </c>
      <c r="V11" s="91">
        <v>0</v>
      </c>
    </row>
    <row r="12" spans="1:22" x14ac:dyDescent="0.35">
      <c r="A12" s="78">
        <v>900129351</v>
      </c>
      <c r="B12" s="78">
        <v>37</v>
      </c>
      <c r="C12" s="78" t="s">
        <v>76</v>
      </c>
      <c r="D12" s="79" t="s">
        <v>615</v>
      </c>
      <c r="E12" s="78" t="s">
        <v>616</v>
      </c>
      <c r="F12" s="79" t="s">
        <v>642</v>
      </c>
      <c r="G12" s="78">
        <v>7084</v>
      </c>
      <c r="H12" s="78" t="s">
        <v>618</v>
      </c>
      <c r="I12" s="78" t="s">
        <v>619</v>
      </c>
      <c r="J12" s="78" t="s">
        <v>608</v>
      </c>
      <c r="K12" s="78">
        <v>2</v>
      </c>
      <c r="L12" s="78">
        <v>1</v>
      </c>
      <c r="M12" s="79" t="s">
        <v>116</v>
      </c>
      <c r="N12" s="79" t="s">
        <v>666</v>
      </c>
      <c r="O12" s="79" t="s">
        <v>667</v>
      </c>
      <c r="P12" s="84"/>
      <c r="Q12" s="79" t="s">
        <v>668</v>
      </c>
      <c r="R12" s="78">
        <v>2001</v>
      </c>
      <c r="S12" s="79" t="s">
        <v>669</v>
      </c>
      <c r="T12" s="79" t="s">
        <v>603</v>
      </c>
      <c r="U12" s="79" t="s">
        <v>604</v>
      </c>
      <c r="V12" s="91">
        <v>0</v>
      </c>
    </row>
    <row r="13" spans="1:22" x14ac:dyDescent="0.35">
      <c r="A13" s="78">
        <v>900029315</v>
      </c>
      <c r="B13" s="78">
        <v>37</v>
      </c>
      <c r="C13" s="78" t="s">
        <v>76</v>
      </c>
      <c r="D13" s="79" t="s">
        <v>670</v>
      </c>
      <c r="E13" s="78" t="s">
        <v>671</v>
      </c>
      <c r="F13" s="79" t="s">
        <v>672</v>
      </c>
      <c r="G13" s="78">
        <v>5601</v>
      </c>
      <c r="H13" s="78" t="s">
        <v>673</v>
      </c>
      <c r="I13" s="78" t="s">
        <v>674</v>
      </c>
      <c r="J13" s="78" t="s">
        <v>675</v>
      </c>
      <c r="K13" s="78">
        <v>1</v>
      </c>
      <c r="L13" s="78">
        <v>1</v>
      </c>
      <c r="M13" s="79" t="s">
        <v>97</v>
      </c>
      <c r="N13" s="79" t="s">
        <v>676</v>
      </c>
      <c r="O13" s="79" t="s">
        <v>677</v>
      </c>
      <c r="P13" s="84"/>
      <c r="Q13" s="78"/>
      <c r="R13" s="78">
        <v>2000</v>
      </c>
      <c r="S13" s="79" t="s">
        <v>678</v>
      </c>
      <c r="T13" s="79" t="s">
        <v>603</v>
      </c>
      <c r="U13" s="79" t="s">
        <v>604</v>
      </c>
      <c r="V13" s="91">
        <v>0</v>
      </c>
    </row>
    <row r="14" spans="1:22" x14ac:dyDescent="0.35">
      <c r="A14" s="78">
        <v>900029316</v>
      </c>
      <c r="B14" s="78">
        <v>37</v>
      </c>
      <c r="C14" s="78" t="s">
        <v>76</v>
      </c>
      <c r="D14" s="79" t="s">
        <v>670</v>
      </c>
      <c r="E14" s="78" t="s">
        <v>671</v>
      </c>
      <c r="F14" s="79" t="s">
        <v>672</v>
      </c>
      <c r="G14" s="78">
        <v>5601</v>
      </c>
      <c r="H14" s="78" t="s">
        <v>673</v>
      </c>
      <c r="I14" s="78" t="s">
        <v>674</v>
      </c>
      <c r="J14" s="78" t="s">
        <v>675</v>
      </c>
      <c r="K14" s="78">
        <v>2</v>
      </c>
      <c r="L14" s="78">
        <v>1</v>
      </c>
      <c r="M14" s="79" t="s">
        <v>97</v>
      </c>
      <c r="N14" s="79" t="s">
        <v>676</v>
      </c>
      <c r="O14" s="79" t="s">
        <v>679</v>
      </c>
      <c r="P14" s="84"/>
      <c r="Q14" s="78"/>
      <c r="R14" s="78">
        <v>2000</v>
      </c>
      <c r="S14" s="79" t="s">
        <v>678</v>
      </c>
      <c r="T14" s="79" t="s">
        <v>603</v>
      </c>
      <c r="U14" s="79" t="s">
        <v>604</v>
      </c>
      <c r="V14" s="91">
        <v>0</v>
      </c>
    </row>
    <row r="15" spans="1:22" x14ac:dyDescent="0.35">
      <c r="A15" s="78">
        <v>900029317</v>
      </c>
      <c r="B15" s="78">
        <v>37</v>
      </c>
      <c r="C15" s="78" t="s">
        <v>76</v>
      </c>
      <c r="D15" s="79" t="s">
        <v>670</v>
      </c>
      <c r="E15" s="78" t="s">
        <v>671</v>
      </c>
      <c r="F15" s="79" t="s">
        <v>672</v>
      </c>
      <c r="G15" s="78">
        <v>5601</v>
      </c>
      <c r="H15" s="78" t="s">
        <v>673</v>
      </c>
      <c r="I15" s="78" t="s">
        <v>674</v>
      </c>
      <c r="J15" s="78" t="s">
        <v>675</v>
      </c>
      <c r="K15" s="78">
        <v>3</v>
      </c>
      <c r="L15" s="78">
        <v>1</v>
      </c>
      <c r="M15" s="79" t="s">
        <v>97</v>
      </c>
      <c r="N15" s="79" t="s">
        <v>680</v>
      </c>
      <c r="O15" s="79" t="s">
        <v>681</v>
      </c>
      <c r="P15" s="84"/>
      <c r="Q15" s="78"/>
      <c r="R15" s="78">
        <v>2000</v>
      </c>
      <c r="S15" s="79" t="s">
        <v>678</v>
      </c>
      <c r="T15" s="79" t="s">
        <v>603</v>
      </c>
      <c r="U15" s="79" t="s">
        <v>604</v>
      </c>
      <c r="V15" s="91">
        <v>0</v>
      </c>
    </row>
    <row r="16" spans="1:22" x14ac:dyDescent="0.35">
      <c r="A16" s="78">
        <v>900126296</v>
      </c>
      <c r="B16" s="78">
        <v>37</v>
      </c>
      <c r="C16" s="78" t="s">
        <v>76</v>
      </c>
      <c r="D16" s="79" t="s">
        <v>682</v>
      </c>
      <c r="E16" s="78" t="s">
        <v>683</v>
      </c>
      <c r="F16" s="79" t="s">
        <v>684</v>
      </c>
      <c r="G16" s="78">
        <v>800</v>
      </c>
      <c r="H16" s="78" t="s">
        <v>651</v>
      </c>
      <c r="I16" s="78" t="s">
        <v>652</v>
      </c>
      <c r="J16" s="78" t="s">
        <v>675</v>
      </c>
      <c r="K16" s="78">
        <v>1</v>
      </c>
      <c r="L16" s="78">
        <v>1</v>
      </c>
      <c r="M16" s="79" t="s">
        <v>685</v>
      </c>
      <c r="N16" s="78"/>
      <c r="O16" s="78"/>
      <c r="P16" s="84"/>
      <c r="Q16" s="78"/>
      <c r="R16" s="78">
        <v>1995</v>
      </c>
      <c r="S16" s="79" t="s">
        <v>686</v>
      </c>
      <c r="T16" s="79" t="s">
        <v>603</v>
      </c>
      <c r="U16" s="79" t="s">
        <v>604</v>
      </c>
      <c r="V16" s="91">
        <v>0</v>
      </c>
    </row>
    <row r="17" spans="1:22" x14ac:dyDescent="0.35">
      <c r="A17" s="78">
        <v>900072065</v>
      </c>
      <c r="B17" s="78">
        <v>37</v>
      </c>
      <c r="C17" s="78" t="s">
        <v>76</v>
      </c>
      <c r="D17" s="79" t="s">
        <v>687</v>
      </c>
      <c r="E17" s="78" t="s">
        <v>688</v>
      </c>
      <c r="F17" s="79" t="s">
        <v>689</v>
      </c>
      <c r="G17" s="78">
        <v>13424</v>
      </c>
      <c r="H17" s="78" t="s">
        <v>690</v>
      </c>
      <c r="I17" s="78" t="s">
        <v>691</v>
      </c>
      <c r="J17" s="78" t="s">
        <v>692</v>
      </c>
      <c r="K17" s="78">
        <v>1</v>
      </c>
      <c r="L17" s="78">
        <v>1</v>
      </c>
      <c r="M17" s="79" t="s">
        <v>329</v>
      </c>
      <c r="N17" s="78"/>
      <c r="O17" s="79" t="s">
        <v>693</v>
      </c>
      <c r="P17" s="86" t="s">
        <v>694</v>
      </c>
      <c r="Q17" s="79" t="s">
        <v>695</v>
      </c>
      <c r="R17" s="78">
        <v>2001</v>
      </c>
      <c r="S17" s="79" t="s">
        <v>696</v>
      </c>
      <c r="T17" s="79" t="s">
        <v>603</v>
      </c>
      <c r="U17" s="79" t="s">
        <v>604</v>
      </c>
      <c r="V17" s="91">
        <v>0</v>
      </c>
    </row>
    <row r="18" spans="1:22" x14ac:dyDescent="0.35">
      <c r="A18" s="78">
        <v>900072067</v>
      </c>
      <c r="B18" s="78">
        <v>37</v>
      </c>
      <c r="C18" s="78" t="s">
        <v>76</v>
      </c>
      <c r="D18" s="79" t="s">
        <v>697</v>
      </c>
      <c r="E18" s="78" t="s">
        <v>698</v>
      </c>
      <c r="F18" s="79" t="s">
        <v>699</v>
      </c>
      <c r="G18" s="78">
        <v>3730</v>
      </c>
      <c r="H18" s="78" t="s">
        <v>596</v>
      </c>
      <c r="I18" s="78" t="s">
        <v>597</v>
      </c>
      <c r="J18" s="78" t="s">
        <v>692</v>
      </c>
      <c r="K18" s="78">
        <v>1</v>
      </c>
      <c r="L18" s="78">
        <v>1</v>
      </c>
      <c r="M18" s="79" t="s">
        <v>700</v>
      </c>
      <c r="N18" s="79" t="s">
        <v>701</v>
      </c>
      <c r="O18" s="79" t="s">
        <v>702</v>
      </c>
      <c r="P18" s="86" t="s">
        <v>703</v>
      </c>
      <c r="Q18" s="78"/>
      <c r="R18" s="78">
        <v>1997</v>
      </c>
      <c r="S18" s="79" t="s">
        <v>704</v>
      </c>
      <c r="T18" s="79" t="s">
        <v>603</v>
      </c>
      <c r="U18" s="79" t="s">
        <v>604</v>
      </c>
      <c r="V18" s="91">
        <v>0</v>
      </c>
    </row>
    <row r="19" spans="1:22" x14ac:dyDescent="0.35">
      <c r="A19" s="78">
        <v>900072068</v>
      </c>
      <c r="B19" s="78">
        <v>37</v>
      </c>
      <c r="C19" s="78" t="s">
        <v>76</v>
      </c>
      <c r="D19" s="79" t="s">
        <v>697</v>
      </c>
      <c r="E19" s="78" t="s">
        <v>698</v>
      </c>
      <c r="F19" s="79" t="s">
        <v>705</v>
      </c>
      <c r="G19" s="78">
        <v>4836</v>
      </c>
      <c r="H19" s="78" t="s">
        <v>596</v>
      </c>
      <c r="I19" s="78" t="s">
        <v>597</v>
      </c>
      <c r="J19" s="78" t="s">
        <v>692</v>
      </c>
      <c r="K19" s="78">
        <v>1</v>
      </c>
      <c r="L19" s="78">
        <v>1</v>
      </c>
      <c r="M19" s="79" t="s">
        <v>129</v>
      </c>
      <c r="N19" s="78"/>
      <c r="O19" s="79" t="s">
        <v>706</v>
      </c>
      <c r="P19" s="86" t="s">
        <v>707</v>
      </c>
      <c r="Q19" s="79" t="s">
        <v>708</v>
      </c>
      <c r="R19" s="78">
        <v>1997</v>
      </c>
      <c r="S19" s="79" t="s">
        <v>709</v>
      </c>
      <c r="T19" s="79" t="s">
        <v>603</v>
      </c>
      <c r="U19" s="79" t="s">
        <v>604</v>
      </c>
      <c r="V19" s="91">
        <v>0</v>
      </c>
    </row>
    <row r="20" spans="1:22" x14ac:dyDescent="0.35">
      <c r="A20" s="78">
        <v>900072069</v>
      </c>
      <c r="B20" s="78">
        <v>37</v>
      </c>
      <c r="C20" s="78" t="s">
        <v>76</v>
      </c>
      <c r="D20" s="79" t="s">
        <v>697</v>
      </c>
      <c r="E20" s="78" t="s">
        <v>698</v>
      </c>
      <c r="F20" s="79" t="s">
        <v>710</v>
      </c>
      <c r="G20" s="78">
        <v>6390</v>
      </c>
      <c r="H20" s="78" t="s">
        <v>596</v>
      </c>
      <c r="I20" s="78" t="s">
        <v>597</v>
      </c>
      <c r="J20" s="78" t="s">
        <v>692</v>
      </c>
      <c r="K20" s="78">
        <v>3</v>
      </c>
      <c r="L20" s="78">
        <v>1</v>
      </c>
      <c r="M20" s="79" t="s">
        <v>711</v>
      </c>
      <c r="N20" s="79" t="s">
        <v>712</v>
      </c>
      <c r="O20" s="79" t="s">
        <v>713</v>
      </c>
      <c r="P20" s="86" t="s">
        <v>714</v>
      </c>
      <c r="Q20" s="79" t="s">
        <v>715</v>
      </c>
      <c r="R20" s="78">
        <v>2008</v>
      </c>
      <c r="S20" s="79" t="s">
        <v>700</v>
      </c>
      <c r="T20" s="79" t="s">
        <v>603</v>
      </c>
      <c r="U20" s="79" t="s">
        <v>604</v>
      </c>
      <c r="V20" s="91">
        <v>0</v>
      </c>
    </row>
    <row r="21" spans="1:22" x14ac:dyDescent="0.35">
      <c r="A21" s="78">
        <v>900078941</v>
      </c>
      <c r="B21" s="78">
        <v>37</v>
      </c>
      <c r="C21" s="78" t="s">
        <v>76</v>
      </c>
      <c r="D21" s="79" t="s">
        <v>716</v>
      </c>
      <c r="E21" s="78" t="s">
        <v>717</v>
      </c>
      <c r="F21" s="79" t="s">
        <v>718</v>
      </c>
      <c r="G21" s="78">
        <v>5371</v>
      </c>
      <c r="H21" s="78" t="s">
        <v>651</v>
      </c>
      <c r="I21" s="78" t="s">
        <v>652</v>
      </c>
      <c r="J21" s="78" t="s">
        <v>692</v>
      </c>
      <c r="K21" s="78">
        <v>1</v>
      </c>
      <c r="L21" s="78">
        <v>1</v>
      </c>
      <c r="M21" s="79" t="s">
        <v>719</v>
      </c>
      <c r="N21" s="79" t="s">
        <v>720</v>
      </c>
      <c r="O21" s="79" t="s">
        <v>721</v>
      </c>
      <c r="P21" s="86" t="s">
        <v>722</v>
      </c>
      <c r="Q21" s="79" t="s">
        <v>723</v>
      </c>
      <c r="R21" s="78">
        <v>2006</v>
      </c>
      <c r="S21" s="79" t="s">
        <v>724</v>
      </c>
      <c r="T21" s="79" t="s">
        <v>603</v>
      </c>
      <c r="U21" s="79" t="s">
        <v>604</v>
      </c>
      <c r="V21" s="91">
        <v>0</v>
      </c>
    </row>
    <row r="22" spans="1:22" x14ac:dyDescent="0.35">
      <c r="A22" s="78">
        <v>900081296</v>
      </c>
      <c r="B22" s="78">
        <v>37</v>
      </c>
      <c r="C22" s="78" t="s">
        <v>76</v>
      </c>
      <c r="D22" s="79" t="s">
        <v>725</v>
      </c>
      <c r="E22" s="78" t="s">
        <v>726</v>
      </c>
      <c r="F22" s="79" t="s">
        <v>689</v>
      </c>
      <c r="G22" s="78">
        <v>5217</v>
      </c>
      <c r="H22" s="78" t="s">
        <v>673</v>
      </c>
      <c r="I22" s="78" t="s">
        <v>674</v>
      </c>
      <c r="J22" s="78" t="s">
        <v>692</v>
      </c>
      <c r="K22" s="78">
        <v>1</v>
      </c>
      <c r="L22" s="78">
        <v>1</v>
      </c>
      <c r="M22" s="79" t="s">
        <v>47</v>
      </c>
      <c r="N22" s="79" t="s">
        <v>727</v>
      </c>
      <c r="O22" s="79" t="s">
        <v>728</v>
      </c>
      <c r="P22" s="86" t="s">
        <v>729</v>
      </c>
      <c r="Q22" s="79" t="s">
        <v>730</v>
      </c>
      <c r="R22" s="78">
        <v>1989</v>
      </c>
      <c r="S22" s="79" t="s">
        <v>731</v>
      </c>
      <c r="T22" s="79" t="s">
        <v>603</v>
      </c>
      <c r="U22" s="79" t="s">
        <v>604</v>
      </c>
      <c r="V22" s="91">
        <v>0</v>
      </c>
    </row>
    <row r="23" spans="1:22" x14ac:dyDescent="0.35">
      <c r="A23" s="78">
        <v>900085481</v>
      </c>
      <c r="B23" s="78">
        <v>37</v>
      </c>
      <c r="C23" s="78" t="s">
        <v>76</v>
      </c>
      <c r="D23" s="79" t="s">
        <v>687</v>
      </c>
      <c r="E23" s="78" t="s">
        <v>688</v>
      </c>
      <c r="F23" s="79" t="s">
        <v>732</v>
      </c>
      <c r="G23" s="78">
        <v>2482</v>
      </c>
      <c r="H23" s="78" t="s">
        <v>690</v>
      </c>
      <c r="I23" s="78" t="s">
        <v>691</v>
      </c>
      <c r="J23" s="78" t="s">
        <v>692</v>
      </c>
      <c r="K23" s="78">
        <v>2</v>
      </c>
      <c r="L23" s="78">
        <v>1</v>
      </c>
      <c r="M23" s="79" t="s">
        <v>178</v>
      </c>
      <c r="N23" s="79" t="s">
        <v>733</v>
      </c>
      <c r="O23" s="78"/>
      <c r="P23" s="86" t="s">
        <v>734</v>
      </c>
      <c r="Q23" s="79" t="s">
        <v>735</v>
      </c>
      <c r="R23" s="78">
        <v>2002</v>
      </c>
      <c r="S23" s="79" t="s">
        <v>736</v>
      </c>
      <c r="T23" s="79" t="s">
        <v>603</v>
      </c>
      <c r="U23" s="79" t="s">
        <v>604</v>
      </c>
      <c r="V23" s="91">
        <v>0</v>
      </c>
    </row>
    <row r="24" spans="1:22" x14ac:dyDescent="0.35">
      <c r="A24" s="78">
        <v>900086230</v>
      </c>
      <c r="B24" s="78">
        <v>37</v>
      </c>
      <c r="C24" s="78" t="s">
        <v>76</v>
      </c>
      <c r="D24" s="79" t="s">
        <v>697</v>
      </c>
      <c r="E24" s="78" t="s">
        <v>698</v>
      </c>
      <c r="F24" s="79" t="s">
        <v>705</v>
      </c>
      <c r="G24" s="78">
        <v>4836</v>
      </c>
      <c r="H24" s="78" t="s">
        <v>596</v>
      </c>
      <c r="I24" s="78" t="s">
        <v>597</v>
      </c>
      <c r="J24" s="78" t="s">
        <v>692</v>
      </c>
      <c r="K24" s="78">
        <v>2</v>
      </c>
      <c r="L24" s="78">
        <v>1</v>
      </c>
      <c r="M24" s="79" t="s">
        <v>129</v>
      </c>
      <c r="N24" s="78"/>
      <c r="O24" s="79" t="s">
        <v>737</v>
      </c>
      <c r="P24" s="86" t="s">
        <v>738</v>
      </c>
      <c r="Q24" s="79" t="s">
        <v>708</v>
      </c>
      <c r="R24" s="78">
        <v>1997</v>
      </c>
      <c r="S24" s="79" t="s">
        <v>739</v>
      </c>
      <c r="T24" s="79" t="s">
        <v>603</v>
      </c>
      <c r="U24" s="79" t="s">
        <v>604</v>
      </c>
      <c r="V24" s="91">
        <v>0</v>
      </c>
    </row>
    <row r="25" spans="1:22" x14ac:dyDescent="0.35">
      <c r="A25" s="78">
        <v>900086231</v>
      </c>
      <c r="B25" s="78">
        <v>37</v>
      </c>
      <c r="C25" s="78" t="s">
        <v>76</v>
      </c>
      <c r="D25" s="79" t="s">
        <v>697</v>
      </c>
      <c r="E25" s="78" t="s">
        <v>698</v>
      </c>
      <c r="F25" s="79" t="s">
        <v>710</v>
      </c>
      <c r="G25" s="78">
        <v>6390</v>
      </c>
      <c r="H25" s="78" t="s">
        <v>596</v>
      </c>
      <c r="I25" s="78" t="s">
        <v>597</v>
      </c>
      <c r="J25" s="78" t="s">
        <v>692</v>
      </c>
      <c r="K25" s="78">
        <v>2</v>
      </c>
      <c r="L25" s="78">
        <v>1</v>
      </c>
      <c r="M25" s="79" t="s">
        <v>700</v>
      </c>
      <c r="N25" s="79" t="s">
        <v>740</v>
      </c>
      <c r="O25" s="78"/>
      <c r="P25" s="86" t="s">
        <v>741</v>
      </c>
      <c r="Q25" s="79" t="s">
        <v>742</v>
      </c>
      <c r="R25" s="78">
        <v>1997</v>
      </c>
      <c r="S25" s="79" t="s">
        <v>743</v>
      </c>
      <c r="T25" s="79" t="s">
        <v>603</v>
      </c>
      <c r="U25" s="79" t="s">
        <v>604</v>
      </c>
      <c r="V25" s="91">
        <v>0</v>
      </c>
    </row>
    <row r="26" spans="1:22" x14ac:dyDescent="0.35">
      <c r="A26" s="78">
        <v>900086637</v>
      </c>
      <c r="B26" s="78">
        <v>37</v>
      </c>
      <c r="C26" s="78" t="s">
        <v>76</v>
      </c>
      <c r="D26" s="79" t="s">
        <v>697</v>
      </c>
      <c r="E26" s="78" t="s">
        <v>698</v>
      </c>
      <c r="F26" s="79" t="s">
        <v>710</v>
      </c>
      <c r="G26" s="78">
        <v>6390</v>
      </c>
      <c r="H26" s="78" t="s">
        <v>596</v>
      </c>
      <c r="I26" s="78" t="s">
        <v>597</v>
      </c>
      <c r="J26" s="78" t="s">
        <v>692</v>
      </c>
      <c r="K26" s="78">
        <v>1</v>
      </c>
      <c r="L26" s="78">
        <v>1</v>
      </c>
      <c r="M26" s="79" t="s">
        <v>700</v>
      </c>
      <c r="N26" s="78"/>
      <c r="O26" s="79" t="s">
        <v>744</v>
      </c>
      <c r="P26" s="86" t="s">
        <v>745</v>
      </c>
      <c r="Q26" s="79" t="s">
        <v>742</v>
      </c>
      <c r="R26" s="78"/>
      <c r="S26" s="79" t="s">
        <v>746</v>
      </c>
      <c r="T26" s="79" t="s">
        <v>603</v>
      </c>
      <c r="U26" s="79" t="s">
        <v>604</v>
      </c>
      <c r="V26" s="91">
        <v>0</v>
      </c>
    </row>
    <row r="27" spans="1:22" x14ac:dyDescent="0.35">
      <c r="A27" s="78">
        <v>900087024</v>
      </c>
      <c r="B27" s="78">
        <v>37</v>
      </c>
      <c r="C27" s="78" t="s">
        <v>76</v>
      </c>
      <c r="D27" s="79" t="s">
        <v>687</v>
      </c>
      <c r="E27" s="78" t="s">
        <v>688</v>
      </c>
      <c r="F27" s="79" t="s">
        <v>689</v>
      </c>
      <c r="G27" s="78">
        <v>13424</v>
      </c>
      <c r="H27" s="78" t="s">
        <v>690</v>
      </c>
      <c r="I27" s="78" t="s">
        <v>691</v>
      </c>
      <c r="J27" s="78" t="s">
        <v>692</v>
      </c>
      <c r="K27" s="78">
        <v>2</v>
      </c>
      <c r="L27" s="78">
        <v>1</v>
      </c>
      <c r="M27" s="79" t="s">
        <v>329</v>
      </c>
      <c r="N27" s="78"/>
      <c r="O27" s="79" t="s">
        <v>747</v>
      </c>
      <c r="P27" s="86" t="s">
        <v>748</v>
      </c>
      <c r="Q27" s="79" t="s">
        <v>749</v>
      </c>
      <c r="R27" s="78">
        <v>2001</v>
      </c>
      <c r="S27" s="79" t="s">
        <v>750</v>
      </c>
      <c r="T27" s="79" t="s">
        <v>603</v>
      </c>
      <c r="U27" s="79" t="s">
        <v>604</v>
      </c>
      <c r="V27" s="91">
        <v>0</v>
      </c>
    </row>
    <row r="28" spans="1:22" x14ac:dyDescent="0.35">
      <c r="A28" s="78">
        <v>900091294</v>
      </c>
      <c r="B28" s="78">
        <v>37</v>
      </c>
      <c r="C28" s="78" t="s">
        <v>76</v>
      </c>
      <c r="D28" s="79" t="s">
        <v>751</v>
      </c>
      <c r="E28" s="78" t="s">
        <v>752</v>
      </c>
      <c r="F28" s="79" t="s">
        <v>753</v>
      </c>
      <c r="G28" s="78">
        <v>449</v>
      </c>
      <c r="H28" s="78" t="s">
        <v>690</v>
      </c>
      <c r="I28" s="78" t="s">
        <v>691</v>
      </c>
      <c r="J28" s="78" t="s">
        <v>692</v>
      </c>
      <c r="K28" s="78">
        <v>1</v>
      </c>
      <c r="L28" s="78">
        <v>1</v>
      </c>
      <c r="M28" s="79" t="s">
        <v>754</v>
      </c>
      <c r="N28" s="79" t="s">
        <v>755</v>
      </c>
      <c r="O28" s="78"/>
      <c r="P28" s="86" t="s">
        <v>756</v>
      </c>
      <c r="Q28" s="79" t="s">
        <v>757</v>
      </c>
      <c r="R28" s="78">
        <v>2010</v>
      </c>
      <c r="S28" s="79" t="s">
        <v>758</v>
      </c>
      <c r="T28" s="79" t="s">
        <v>603</v>
      </c>
      <c r="U28" s="79" t="s">
        <v>604</v>
      </c>
      <c r="V28" s="91">
        <v>0</v>
      </c>
    </row>
    <row r="29" spans="1:22" x14ac:dyDescent="0.35">
      <c r="A29" s="78">
        <v>900116589</v>
      </c>
      <c r="B29" s="78">
        <v>37</v>
      </c>
      <c r="C29" s="78" t="s">
        <v>76</v>
      </c>
      <c r="D29" s="79" t="s">
        <v>751</v>
      </c>
      <c r="E29" s="78" t="s">
        <v>752</v>
      </c>
      <c r="F29" s="79" t="s">
        <v>759</v>
      </c>
      <c r="G29" s="78">
        <v>5574</v>
      </c>
      <c r="H29" s="78" t="s">
        <v>690</v>
      </c>
      <c r="I29" s="78" t="s">
        <v>691</v>
      </c>
      <c r="J29" s="78" t="s">
        <v>692</v>
      </c>
      <c r="K29" s="78">
        <v>1</v>
      </c>
      <c r="L29" s="78">
        <v>1</v>
      </c>
      <c r="M29" s="78"/>
      <c r="N29" s="79" t="s">
        <v>760</v>
      </c>
      <c r="O29" s="79" t="s">
        <v>761</v>
      </c>
      <c r="P29" s="86" t="s">
        <v>762</v>
      </c>
      <c r="Q29" s="79" t="s">
        <v>763</v>
      </c>
      <c r="R29" s="78"/>
      <c r="S29" s="79" t="s">
        <v>764</v>
      </c>
      <c r="T29" s="79" t="s">
        <v>603</v>
      </c>
      <c r="U29" s="79" t="s">
        <v>604</v>
      </c>
      <c r="V29" s="91">
        <v>0</v>
      </c>
    </row>
    <row r="30" spans="1:22" x14ac:dyDescent="0.35">
      <c r="A30" s="78">
        <v>900116998</v>
      </c>
      <c r="B30" s="78">
        <v>37</v>
      </c>
      <c r="C30" s="78" t="s">
        <v>76</v>
      </c>
      <c r="D30" s="79" t="s">
        <v>765</v>
      </c>
      <c r="E30" s="78" t="s">
        <v>766</v>
      </c>
      <c r="F30" s="79" t="s">
        <v>767</v>
      </c>
      <c r="G30" s="78">
        <v>4129</v>
      </c>
      <c r="H30" s="78" t="s">
        <v>651</v>
      </c>
      <c r="I30" s="78" t="s">
        <v>652</v>
      </c>
      <c r="J30" s="78" t="s">
        <v>692</v>
      </c>
      <c r="K30" s="78">
        <v>1</v>
      </c>
      <c r="L30" s="78">
        <v>1</v>
      </c>
      <c r="M30" s="78"/>
      <c r="N30" s="79" t="s">
        <v>768</v>
      </c>
      <c r="O30" s="78"/>
      <c r="P30" s="86" t="s">
        <v>769</v>
      </c>
      <c r="Q30" s="79" t="s">
        <v>763</v>
      </c>
      <c r="R30" s="78"/>
      <c r="S30" s="79" t="s">
        <v>764</v>
      </c>
      <c r="T30" s="79" t="s">
        <v>603</v>
      </c>
      <c r="U30" s="79" t="s">
        <v>604</v>
      </c>
      <c r="V30" s="91">
        <v>0</v>
      </c>
    </row>
    <row r="31" spans="1:22" x14ac:dyDescent="0.35">
      <c r="A31" s="78"/>
      <c r="B31" s="78"/>
      <c r="C31" s="78"/>
      <c r="D31" s="78"/>
      <c r="E31" s="78"/>
      <c r="F31" s="78"/>
      <c r="G31" s="78"/>
      <c r="H31" s="78"/>
      <c r="I31" s="78"/>
      <c r="J31" s="78"/>
      <c r="K31" s="78"/>
      <c r="L31" s="78"/>
      <c r="M31" s="78"/>
      <c r="N31" s="78"/>
      <c r="O31" s="78"/>
      <c r="P31" s="84"/>
      <c r="Q31" s="78"/>
      <c r="R31" s="78"/>
      <c r="S31" s="78"/>
      <c r="T31" s="78"/>
      <c r="U31" s="80" t="s">
        <v>770</v>
      </c>
      <c r="V31" s="83">
        <f>SUM(V2:V30)</f>
        <v>0</v>
      </c>
    </row>
    <row r="32" spans="1:22" x14ac:dyDescent="0.35">
      <c r="A32" s="81"/>
      <c r="B32" s="81"/>
      <c r="C32" s="81"/>
      <c r="D32" s="81"/>
      <c r="E32" s="81"/>
      <c r="F32" s="81"/>
      <c r="G32" s="81"/>
      <c r="H32" s="81"/>
      <c r="I32" s="81"/>
      <c r="J32" s="81"/>
      <c r="K32" s="81"/>
      <c r="L32" s="81"/>
      <c r="M32" s="81"/>
      <c r="N32" s="81"/>
      <c r="O32" s="81"/>
      <c r="P32" s="87"/>
      <c r="Q32" s="81"/>
      <c r="R32" s="81"/>
      <c r="S32" s="81"/>
      <c r="T32" s="81"/>
      <c r="U32" s="81"/>
    </row>
  </sheetData>
  <sheetProtection algorithmName="SHA-512" hashValue="uzq7eSJUd+tVzm1CWOPBv72tkdauEZhIcQzsFPJ9mtCTBakV437VGQ6eSgk1RKpPHsDU84QGXWQOkZ/khes+WQ==" saltValue="dzmQNfGNlw09oWzvD7F4A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C8"/>
  <sheetViews>
    <sheetView workbookViewId="0">
      <selection activeCell="C17" sqref="C17"/>
    </sheetView>
  </sheetViews>
  <sheetFormatPr defaultRowHeight="14.5" x14ac:dyDescent="0.35"/>
  <cols>
    <col min="1" max="1" width="8.7265625" style="30"/>
    <col min="2" max="2" width="55.6328125" style="30" bestFit="1" customWidth="1"/>
    <col min="3" max="3" width="34.54296875" style="30" customWidth="1"/>
    <col min="4" max="16384" width="8.7265625" style="30"/>
  </cols>
  <sheetData>
    <row r="2" spans="1:3" ht="15" thickBot="1" x14ac:dyDescent="0.4">
      <c r="C2" s="60" t="s">
        <v>14</v>
      </c>
    </row>
    <row r="3" spans="1:3" ht="15" thickBot="1" x14ac:dyDescent="0.4">
      <c r="A3" s="31" t="s">
        <v>8</v>
      </c>
      <c r="B3" s="32" t="s">
        <v>774</v>
      </c>
      <c r="C3" s="36" t="s">
        <v>19</v>
      </c>
    </row>
    <row r="4" spans="1:3" x14ac:dyDescent="0.35">
      <c r="A4" s="37"/>
      <c r="B4" s="38"/>
      <c r="C4" s="39"/>
    </row>
    <row r="5" spans="1:3" x14ac:dyDescent="0.35">
      <c r="A5" s="42">
        <v>1</v>
      </c>
      <c r="B5" s="43" t="s">
        <v>17</v>
      </c>
      <c r="C5" s="59">
        <v>0</v>
      </c>
    </row>
    <row r="6" spans="1:3" ht="15" thickBot="1" x14ac:dyDescent="0.4">
      <c r="A6" s="47"/>
      <c r="B6" s="48" t="s">
        <v>18</v>
      </c>
      <c r="C6" s="53">
        <f>+C5</f>
        <v>0</v>
      </c>
    </row>
    <row r="7" spans="1:3" ht="15" thickBot="1" x14ac:dyDescent="0.4">
      <c r="A7" s="54"/>
      <c r="B7" s="96"/>
      <c r="C7" s="96"/>
    </row>
    <row r="8" spans="1:3" ht="52" customHeight="1" thickBot="1" x14ac:dyDescent="0.4">
      <c r="A8" s="100" t="s">
        <v>778</v>
      </c>
      <c r="B8" s="101"/>
      <c r="C8" s="102"/>
    </row>
  </sheetData>
  <sheetProtection algorithmName="SHA-512" hashValue="SOlOclrV15dV2YS3kJ6+HLDKcY7XIOAuySIDlEGTksCg/2c/5Zve92WwISLM1E+O9VSE+IkZc0NRBUdlHQrnRw==" saltValue="tvsYxYxK4xCF8qJQGpuUew==" spinCount="100000" sheet="1" objects="1" scenarios="1"/>
  <mergeCells count="2">
    <mergeCell ref="B7:C7"/>
    <mergeCell ref="A8:C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5AD10B536B4CD418A4416122A965B00" ma:contentTypeVersion="0" ma:contentTypeDescription="Een nieuw document maken." ma:contentTypeScope="" ma:versionID="407eafd9c053aaa44c6572588cef348e">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68D114-C960-4CA7-BBE9-AF90017AAC6E}">
  <ds:schemaRefs>
    <ds:schemaRef ds:uri="http://schemas.microsoft.com/sharepoint/v3/contenttype/forms"/>
  </ds:schemaRefs>
</ds:datastoreItem>
</file>

<file path=customXml/itemProps2.xml><?xml version="1.0" encoding="utf-8"?>
<ds:datastoreItem xmlns:ds="http://schemas.openxmlformats.org/officeDocument/2006/customXml" ds:itemID="{FEA00009-24AE-4CE3-83A7-A9DE7FB5C2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1E54A33-E49C-4F00-923F-EC9FCAC829BC}">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Kostenberekening per perceel</vt:lpstr>
      <vt:lpstr>2. Prijs Uurtarief</vt:lpstr>
      <vt:lpstr>3a.Vergoeding Rijk p.jr</vt:lpstr>
      <vt:lpstr>3b.Vergoeding Defensie p.jr</vt:lpstr>
      <vt:lpstr>4. Prijs Transitiefase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Stap, Patrick van der</dc:creator>
  <cp:lastModifiedBy>Stekelenburg, Ingrid</cp:lastModifiedBy>
  <dcterms:created xsi:type="dcterms:W3CDTF">2020-01-06T08:22:19Z</dcterms:created>
  <dcterms:modified xsi:type="dcterms:W3CDTF">2022-07-04T12:43:19Z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0x01010015AD10B536B4CD418A4416122A965B00</vt:lpwstr>
  </property>
</Properties>
</file>