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G:\TP\ICM\Projectdossiers\Inkoop VB\OT.23\1. Voorbereiding\1.1 Conceptdocumenten\Berekening inschrijvingssommen\"/>
    </mc:Choice>
  </mc:AlternateContent>
  <xr:revisionPtr revIDLastSave="0" documentId="13_ncr:1_{42CF4AF6-3E74-49A4-9D82-F62597116D8D}" xr6:coauthVersionLast="47" xr6:coauthVersionMax="47" xr10:uidLastSave="{00000000-0000-0000-0000-000000000000}"/>
  <bookViews>
    <workbookView xWindow="-110" yWindow="-110" windowWidth="19420" windowHeight="10420" activeTab="2" xr2:uid="{00000000-000D-0000-FFFF-FFFF00000000}"/>
  </bookViews>
  <sheets>
    <sheet name="1. Kostenberekening per perceel" sheetId="12" r:id="rId1"/>
    <sheet name="2. Prijs Uurtarief" sheetId="14" r:id="rId2"/>
    <sheet name="3. Vergoeding per jaar" sheetId="15" r:id="rId3"/>
    <sheet name="4. Prijs Transitiefase" sheetId="16" r:id="rId4"/>
  </sheets>
  <definedNames>
    <definedName name="A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90" i="15" l="1"/>
  <c r="C10" i="12" s="1"/>
  <c r="G5" i="14" l="1"/>
  <c r="C6" i="16" l="1"/>
  <c r="C11" i="12" s="1"/>
  <c r="G6" i="14" l="1"/>
  <c r="C9" i="12" s="1"/>
  <c r="E5" i="14"/>
  <c r="E11" i="12" l="1"/>
  <c r="E10" i="12"/>
  <c r="E9" i="12"/>
  <c r="E13" i="12" l="1"/>
</calcChain>
</file>

<file path=xl/sharedStrings.xml><?xml version="1.0" encoding="utf-8"?>
<sst xmlns="http://schemas.openxmlformats.org/spreadsheetml/2006/main" count="1360" uniqueCount="483">
  <si>
    <t>Verrekenprijs per uur buiten naast genoemde tijden (=verrekenprijs 07:00 - 19:00 + 25%)</t>
  </si>
  <si>
    <t xml:space="preserve">Berekening Inschrijvingssom </t>
  </si>
  <si>
    <t>Onderdelen:</t>
  </si>
  <si>
    <t>Vermenigvuldigingsfactor</t>
  </si>
  <si>
    <t>Berekening inschrijvingssom</t>
  </si>
  <si>
    <t>Tabblad 2</t>
  </si>
  <si>
    <t>Inschrijvingssom t.b.v. Inschrijvingsbiljet:</t>
  </si>
  <si>
    <t>Nr.</t>
  </si>
  <si>
    <t>Verrekenprijs per uur tussen 07:00 en 19:00 op Werkdagen</t>
  </si>
  <si>
    <t>Uurloon</t>
  </si>
  <si>
    <t>Aantal uur fictief</t>
  </si>
  <si>
    <t>Omvang</t>
  </si>
  <si>
    <t>n.v.t.</t>
  </si>
  <si>
    <t xml:space="preserve">S.v.p. alleen de groene velden invullen  </t>
  </si>
  <si>
    <t>Tabblad 3</t>
  </si>
  <si>
    <t>Tabblad 4</t>
  </si>
  <si>
    <t>Perceelnummer</t>
  </si>
  <si>
    <t>Transitiefase</t>
  </si>
  <si>
    <t>Totaal Waarde Transitiefase</t>
  </si>
  <si>
    <t>Waarde Transitiefase</t>
  </si>
  <si>
    <t>Element ID</t>
  </si>
  <si>
    <t>Objectreferentie</t>
  </si>
  <si>
    <t>Adres</t>
  </si>
  <si>
    <t>Postcode</t>
  </si>
  <si>
    <t>Plaats</t>
  </si>
  <si>
    <t>BVO</t>
  </si>
  <si>
    <t>Elementcode</t>
  </si>
  <si>
    <t>Discipline</t>
  </si>
  <si>
    <t>Volgnummer</t>
  </si>
  <si>
    <t>Element omschrijving</t>
  </si>
  <si>
    <t>Fabrikaat</t>
  </si>
  <si>
    <t>Type</t>
  </si>
  <si>
    <t>Omvang/capaciteit</t>
  </si>
  <si>
    <t>Dimensie</t>
  </si>
  <si>
    <t>Aantal/Hoeveelheid</t>
  </si>
  <si>
    <t>Bouwjaar</t>
  </si>
  <si>
    <t>Lokatie</t>
  </si>
  <si>
    <t>Perceelcode</t>
  </si>
  <si>
    <t>Toelichting</t>
  </si>
  <si>
    <t>Contract periode</t>
  </si>
  <si>
    <t>Aanneemsom excl. BTW</t>
  </si>
  <si>
    <t>T</t>
  </si>
  <si>
    <t>Liftinstallatie</t>
  </si>
  <si>
    <t>Kone</t>
  </si>
  <si>
    <t>kg</t>
  </si>
  <si>
    <t>-</t>
  </si>
  <si>
    <t>Hefplateau personenvervoer</t>
  </si>
  <si>
    <t>Lödige</t>
  </si>
  <si>
    <t>Goederenheffer</t>
  </si>
  <si>
    <t>KONE</t>
  </si>
  <si>
    <t>Tractie</t>
  </si>
  <si>
    <t>Lodige</t>
  </si>
  <si>
    <t>..st stopplaatsen, ..kg hefvermogen, ..m/s</t>
  </si>
  <si>
    <t>Pers.lift</t>
  </si>
  <si>
    <t>pers. lift</t>
  </si>
  <si>
    <t>pers.lift</t>
  </si>
  <si>
    <t>Mijnssen</t>
  </si>
  <si>
    <t>Traplift</t>
  </si>
  <si>
    <t>Schindler</t>
  </si>
  <si>
    <t>Personenlift</t>
  </si>
  <si>
    <t>Starlift</t>
  </si>
  <si>
    <t>Deze waarden worden automatisch gegenereerd uit de volgende Tabbladen</t>
  </si>
  <si>
    <t xml:space="preserve">S.v.p. alleen de groene veld invullen  </t>
  </si>
  <si>
    <t>OT.23.358 Rijk liften, Zuid West ZO</t>
  </si>
  <si>
    <t>9e4141e2-dbc8-45c8-bd1d-855ee335922c</t>
  </si>
  <si>
    <t>100162G01</t>
  </si>
  <si>
    <t>Kerkeplaat 25</t>
  </si>
  <si>
    <t>3313LC</t>
  </si>
  <si>
    <t>Dordrecht</t>
  </si>
  <si>
    <t>Ddt 04-01</t>
  </si>
  <si>
    <t>pers/goede</t>
  </si>
  <si>
    <t>OT.23.358</t>
  </si>
  <si>
    <t>Fabr. Schindler, Hydr. Personenlift. Bouwjaar: 1995; 4 stopplaatsen, 4 schachttoegangen, 1 kooitoegang; hefvermogen 630 kg, snelheid 0.63 m/s, CBI: Aboma, AK14869, Fabrieksnr: 13619, Lift voorgebouw A, Ddt 04-01</t>
  </si>
  <si>
    <t>1-6-2023-1-8-2027</t>
  </si>
  <si>
    <t>e803e52a-6c77-4de1-9794-184f6b75ba45</t>
  </si>
  <si>
    <t>Ddt 04-02</t>
  </si>
  <si>
    <t>Fabr. Schindler, Hydr. Personenlift. Bouwjaar: 1995; 2 stopplaatsen, 2 schachttoegangen, 1 kooitoegang; hefvermogen 630 kg, snelheid 0.63 m/s, CBI: Aboma, AK14801, Fabrieksnr: 13620, Lift voorgebouw B</t>
  </si>
  <si>
    <t>5f14b9e2-4e05-47c5-953d-56c05cd4ba12</t>
  </si>
  <si>
    <t>Ddt 04-03</t>
  </si>
  <si>
    <t>Fabr. Schindler, Tractie. Personenlift. Bouwjaar: 1995; 4 stopplaatsen, 4 schachttoegangen, 1 kooitoegang; hefvermogen 1000 kg, snelheid 1,0 m/s, CBI: Aboma, AK14870, Fabrieksnr: 13621, Lift voorgebouw B</t>
  </si>
  <si>
    <t>36b14aef-fa76-4e1c-ad65-6ff04c911714</t>
  </si>
  <si>
    <t>Ddt 04-04</t>
  </si>
  <si>
    <t>Fabr. Schindler, Tractie. Personenlift. Bouwjaar: 1995; 5 stopplaatsen, 5 schachttoegangen, 1 kooitoegang; hefvermogen 1000 kg, snelheid 1,0 m/s, CBI: Aboma, AK14840, Fabrieksnr: 13622, Lift Vlak G</t>
  </si>
  <si>
    <t>fee0b421-127c-4cac-ba92-c4cc0c7d93b4</t>
  </si>
  <si>
    <t>Ddt 04-05</t>
  </si>
  <si>
    <t>Fabr. Schindler, Tractie. Personenlift. Bouwjaar: 1995; 5 stopplaatsen, 5 schachttoegangen, 1 kooitoegang; hefvermogen 1000 kg, snelheid 1,0 m/s, CBI: Aboma, AK14850, Fabrieksnr: 13623, Lift Vlak H</t>
  </si>
  <si>
    <t>781c040a-0978-467e-841b-151548c50af8</t>
  </si>
  <si>
    <t>Ddt 04-06</t>
  </si>
  <si>
    <t>Kettinglift</t>
  </si>
  <si>
    <t>Fabr. Lodige, Ketting Goederenlift. Bouwjaar: 2002; 2 stopplaatsen, 2 schachttoegangen, 1 kooitoegang; hefvermogen 500 kg, snelheid 0,23 m/s, CBI: Chex,  Fabrieksnr 748/82526, Goederenheffer</t>
  </si>
  <si>
    <t>43d1f16c-1d23-4aa1-b0cf-dc04b4c5b8e3</t>
  </si>
  <si>
    <t>100762G01</t>
  </si>
  <si>
    <t>Steegoversloot 36</t>
  </si>
  <si>
    <t>3311PP</t>
  </si>
  <si>
    <t>Ddt 08-01</t>
  </si>
  <si>
    <t>pers. Lift</t>
  </si>
  <si>
    <t>A</t>
  </si>
  <si>
    <t>Fabr. Schindler, Tractie Personenlift. Bouwjaar: 1983; 6 stopplaatsen, 6 schachttoegangen, 1 kooitoegang; hefvermogen 900 kg, snelheid 0,85 m/s, CBI: Chex, geen  nummer, Fabrieksnr 11033, Lift Duplex Links</t>
  </si>
  <si>
    <t>f7743f18-c536-402f-b7b1-b4bf13715990</t>
  </si>
  <si>
    <t>Ddt 08-02</t>
  </si>
  <si>
    <t>Fabr. Schindler, Tractie Personenlift. Bouwjaar: 1983; 6 stopplaatsen, 6 schachttoegangen, 1 kooitoegang; hefvermogen 900 kg, snelheid 0,85 m/s, CBI: Chex, geen  nummer, Fabrieksnr 11034, Lift Duplex Rechts</t>
  </si>
  <si>
    <t>a537db9d-daa4-4f30-979b-0f246efe3194</t>
  </si>
  <si>
    <t>Ddt 08-03</t>
  </si>
  <si>
    <t>Fabr. Schindler, Tractie Personenlift. Bouwjaar: 1983; 5 stopplaatsen, 5 schachttoegangen, 1 kooitoegang; hefvermogen 900 kg, snelheid 0,85 m/s, CBI: Chex, geen  nummer, Fabrieksnr 11035, Lift Gedetineerde</t>
  </si>
  <si>
    <t>823bf2f7-b11a-4c7a-a017-8333e88f1ac4</t>
  </si>
  <si>
    <t>Ddt 08-04</t>
  </si>
  <si>
    <t>Fabr. Schindler, Tractie Personenlift. Bouwjaar: 1983; 5 stopplaatsen, 5 schachttoegangen, 1 kooitoegang; hefvermogen 900 kg, snelheid 0,85 m/s, CBI: Chex, geen  nummer, Fabrieksnr 11036, Lift Publieke Tribune</t>
  </si>
  <si>
    <t>43fbee6c-1746-412a-918e-43d8a76be78c</t>
  </si>
  <si>
    <t>Ddt 08-05</t>
  </si>
  <si>
    <t>Fabr. Schindler, Hydr.Personenlift. Bouwjaar: 1983; 2 stopplaatsen, 2 schachttoegangen, 1 kooitoegang; hefvermogen 630 kg, snelheid 0,45 m/s, CBI: Chex, geen  nummer, Fabrieksnr 11037, Lift Monument</t>
  </si>
  <si>
    <t>6be35dad-595d-4625-b861-1bada59d4608</t>
  </si>
  <si>
    <t>Ddt 08-15</t>
  </si>
  <si>
    <t>Rolstoelhefplateau</t>
  </si>
  <si>
    <t>Fabr. Lodige, Hydr. Plateau lift. Bouwjaar: 2001; 2 stopplaatsen, 2 schachttoegangen, 2 kooitoegang; hefvermogen 500kg, snelheid 0,06 m/s, CBI: Chex, geen nummer, Fabrieksnr 751/0187, Plateaulift</t>
  </si>
  <si>
    <t>15d07f8c-0261-4627-af66-56e2795336be</t>
  </si>
  <si>
    <t>100150G01</t>
  </si>
  <si>
    <t>Van der Hoopstraat 100</t>
  </si>
  <si>
    <t>2921LD</t>
  </si>
  <si>
    <t>Krimpen aan den IJssel</t>
  </si>
  <si>
    <t>Kij 01-03</t>
  </si>
  <si>
    <t>pers/goed</t>
  </si>
  <si>
    <t>Fabr. Mijnssen, Hydr.Personenlift. Bouwjaar: 1995; 3 stopplaatsen, 3 schachttoegangen, 2 kooitoegang; hefvermogen 1000 kg, snelheid 0,6 m/s, CBI: Aboma, AK14853, Fabrieksnr 0028910, Lift Gedetineerde GHOmbouw 2017:besturing (LCE), tableaus (KSS140)</t>
  </si>
  <si>
    <t>dac748f7-8828-4f9c-97c2-7fcbb62128a1</t>
  </si>
  <si>
    <t>Kij 01-04</t>
  </si>
  <si>
    <t>Fabr. Mijnssen, Hydr.Personenlift. Bouwjaar: 1995; 3 stopplaatsen, 3 schachttoegangen, 2 kooitoegang; hefvermogen 1000 kg, snelheid 0,6 m/s, CBI: Aboma, AK14856, Fabrieksnr LO-2073, Lift Gedetineerde EFOmbouw 2017:besturing (LCE) , Tableaus (KSS 140)</t>
  </si>
  <si>
    <t>49a988ab-34d4-44ed-92f6-40a02ecd71e3</t>
  </si>
  <si>
    <t>Kij 01-05</t>
  </si>
  <si>
    <t xml:space="preserve">Fabr. Mijnssen, Hydr.Personenlift. Bouwjaar: 1995; 3 stopplaatsen, 3 schachttoegangen, 2 kooitoegang; hefvermogen 1000 kg, snelheid 0,6 m/s, CBI: Aboma, AK14854, Fabrieksnr 0028912, Lift Gedetineerde </t>
  </si>
  <si>
    <t>fc6781b0-a629-42bc-a0e7-7769ab1fbb83</t>
  </si>
  <si>
    <t>Kij 01-06</t>
  </si>
  <si>
    <t xml:space="preserve">Fabr. Mijnssen, Hydr.Personenlift. Bouwjaar: 1995; 3 stopplaatsen, 3 schachttoegangen, 2 kooitoegang; hefvermogen 1000 kg, snelheid 0,6 m/s, CBI: Aboma, AK14855, Fabrieksnr LO 2075, Lift Gedetineerde </t>
  </si>
  <si>
    <t>2b1c9365-5993-4724-aa83-e755346e0adc</t>
  </si>
  <si>
    <t>Kij 01-07</t>
  </si>
  <si>
    <t>J</t>
  </si>
  <si>
    <t>Fabr. Lodige, Ketting Goederenheffer. Bouwjaar: 2003; 2 stopplaatsen, 2 schachttoegangen, 1 kooitoegang; hefvermogen 1000 kg, snelheid 0,23m/s, CBI: Chex, geen nummer, Fabrieksnr 0503940, Ketting Goederenheffer J</t>
  </si>
  <si>
    <t>068606fe-0aa5-487e-8c9b-68a09d67ad0f</t>
  </si>
  <si>
    <t>Kij 01-08</t>
  </si>
  <si>
    <t>I</t>
  </si>
  <si>
    <t>Fabr. Lodige, Ketting Goederenheffer. Bouwjaar: 2003; 2 stopplaatsen, 2 schachttoegangen, 1 kooitoegang; hefvermogen 1000 kg, snelheid 0,23m/s,ICBI: Chex, geen nummer, Fabrieksnr 748-82569, Ketting Goederenheffer I</t>
  </si>
  <si>
    <t>02f1d158-cd88-411b-9c70-f4e29dda842d</t>
  </si>
  <si>
    <t>100151G01</t>
  </si>
  <si>
    <t>Torentijdweg 1</t>
  </si>
  <si>
    <t>4337PE</t>
  </si>
  <si>
    <t>Middelburg</t>
  </si>
  <si>
    <t>Mdb 10-01</t>
  </si>
  <si>
    <t>OTIS GEN 2</t>
  </si>
  <si>
    <t>Voorgeb.</t>
  </si>
  <si>
    <t>Personenlift voor arrestanten, installatienummer 11141466, bouwjaar 2004, 2 stopplaatsen, hefvermogen 1000 kg / 13 personen, snelheid 1 m/s, MCS220 besturing, Kollmorgen machine, Confitech banden, Acla buffers, Otis prima/pax deuren, AFV vang, SB AGB, onderhoud in orde</t>
  </si>
  <si>
    <t>9baad7a1-6f9b-4c5a-97b6-018d18e3f184</t>
  </si>
  <si>
    <t>Mdb 10-02</t>
  </si>
  <si>
    <t>OTIS</t>
  </si>
  <si>
    <t>Personen/goederen</t>
  </si>
  <si>
    <t>Goederenlift, installatienummer 11141460, bouwjaar 1994, 3 stopplaatsen, hefvermogen 1000 kg / 13 personen, snelheid 0,63 m/s, GMV martini hefmotor, Acla buffers, Meiller deuren, Otis K0312F vang, Otis Apolo SB, KCE Resolve 200 besturing, Allweiler vloeistofpomp, Olna DS 46 olie, deurrevisie 2008, relais vv 2009, sensorlijst geplaatst 2013,</t>
  </si>
  <si>
    <t>eec5a013-f615-48e0-81b1-64ad334e210c</t>
  </si>
  <si>
    <t>Mdb 10-03</t>
  </si>
  <si>
    <t xml:space="preserve">Otis </t>
  </si>
  <si>
    <t>Personen</t>
  </si>
  <si>
    <t xml:space="preserve">Personenlift, installatienummer 11141472, bouwjaar 1994, 3 stopplaatsen, hefvermogen 630 kg / 8 personen, snelheid 0,63 m/s,Aggegraat Bucher, Gustav Kocks draagkabels,KCE Resolve 200 besturing, Acla buffers, Otis 9691 deuren, Otis B 9691 vang, GMV cilinder, GMV leidingbreukventiel, Allweiler vloeistofpomp, Olna DS 46 olie, deurrevisie 2008, relais vv 2008, sensorlijst vv 2012, </t>
  </si>
  <si>
    <t>2372f231-e483-41f3-83f3-6bc84bc17d3d</t>
  </si>
  <si>
    <t>100839G01</t>
  </si>
  <si>
    <t>Poelendaelesingel 18</t>
  </si>
  <si>
    <t>4335JA</t>
  </si>
  <si>
    <t>Mdb 11-01</t>
  </si>
  <si>
    <t>Eurolift</t>
  </si>
  <si>
    <t>Duplex lift links centrale hal; lift nr 017.084, installatienummer 40330136 (RGD MDB 11-01), bouwjaar 2004, 6 stopplaatsen, hefvermogen 1000 kg / 13 personen, snelheid 1,6 m/s, motor pms 420 vv 2011, regelaar VF22BR vv 2011, SB GPB AGB 081/4, remmodule vv 2011, Oleo buffers, staalkabels 7x10 mm, Varidor deuren, vang AFV556, laatste keuring 4-10-2017, 4x beurt onderhoud in orde, liftboek in orde</t>
  </si>
  <si>
    <t>86e8b3bc-3972-445c-9bf7-71d5667428aa</t>
  </si>
  <si>
    <t>Mdb 11-02</t>
  </si>
  <si>
    <t>Duplex lift rechts centrale hal; lift nr 017.084, installatienummer 40330137 (RGD MDB 11-02), bouwjaar 2004, 6 stopplaatsen, hefvermogen 1000 kg / 13 personen, snelheid 1,6 m/s, motor pms 420 vv 2012, regelaar VF22BR vv 2012, SB GPB AGB 081/4, remmodule vv 2012, Oleo buffers, staalkabels 7x10 mm, Varidor deuren, vang AFV556, laatste keuring 4-10-2017, 4x beurt onderhoud in orde, liftboek in orde</t>
  </si>
  <si>
    <t>d39ce5a8-cdfc-4467-aeec-66e2524ba6e8</t>
  </si>
  <si>
    <t>Mdb 11-03</t>
  </si>
  <si>
    <t>Goederenlift</t>
  </si>
  <si>
    <t>Goederenlift 005-P, lift nr 017.085, installatienummer 40330138 (RGD MDB 11-03), bouwjaar 2004, 7 stopplaatsen, hefvermogen 1600 kg / 21 personen, snelheid 1,6 m/s, besturing 2 knops verzamel (in schacht), machinekamerloze lift, 2x kooitoegang Varidor deuren centraal openend, 9x schachttoegang Varidor centraal openend, motor SM 250 60-20, regelaar VF44BR, staalkabels 6x10 mm, vang AFV 556, SB GPB AGB 081/4, Oleo buffers, laatste keuring 4-10-2017, 4x beurt onderhoud in orde, liftboek in orde</t>
  </si>
  <si>
    <t>829bcc48-63fd-4c38-bbca-fdce5c0f0f5b</t>
  </si>
  <si>
    <t>100881G01</t>
  </si>
  <si>
    <t>Kousteensedijk 2</t>
  </si>
  <si>
    <t>4331JE</t>
  </si>
  <si>
    <t>Mdb 12-01</t>
  </si>
  <si>
    <t>KONE-Starlift</t>
  </si>
  <si>
    <t>hydraulisch</t>
  </si>
  <si>
    <t xml:space="preserve">Hydraulische lift, MK in invalidetoilet, installatienummer 10070250, bouwjaar 1995, 3 stopplaatsen, hefvermogen 1000 kg / 13 personen, snelheid 0,6 m/s, KCE Besturing resolve 200, Hydronic 300 stuurblok, ADL2 schachtdeuren, ADC2 kooideur, Seale 4x13 mm staalkabels, SGB 01 vang, SB Bode, Polyurethan buffers, </t>
  </si>
  <si>
    <t>c74ccbc2-c93a-4d85-bdea-b78083e2e32b</t>
  </si>
  <si>
    <t>Mdb 12-02</t>
  </si>
  <si>
    <t>KONE Starlift</t>
  </si>
  <si>
    <t>elektrische tractie</t>
  </si>
  <si>
    <t xml:space="preserve">Tractielift, gedetineerden lift, installatienummer 10070252, bouwjaar 1995, 3 stopplaatsen, hefvermogen 630 kg / 8 personen, snelheid 0,6 m/s, KCE resolve 400 Besturing,KDM regelaar, MR17R machine, deuren ADL2/ADC2, SB OL35, SGB 05 vang, KONE OB16 buffers, </t>
  </si>
  <si>
    <t>e7f8a77d-6684-4edb-b85d-79957cef5ce2</t>
  </si>
  <si>
    <t>Mdb 12-03</t>
  </si>
  <si>
    <t>Tractielift, installatienummer 10070254, bouwjaar 1995, 3 stopplaatsen, hefvermogen 630 kg / 8 personen, snelheid 0,6 m/s, KCE Resolve 400 besturing, KDM regelaar, MR17R machine, deuren ADL2/ADC2, SB OL35, SGB 05 vang, KONE OB 16 buffers, NVL kooi</t>
  </si>
  <si>
    <t>7d915530-141b-431c-911c-73e84ad958cc</t>
  </si>
  <si>
    <t>Mdb 12-04</t>
  </si>
  <si>
    <t>Hydraulische gedetineerden lift, installatienummer 10070255, bouwjaar 1995, 2 stopplaatsen, hefvermogen 630 kg / 8 personen, snelheid 0,6 m/s, KCE Resolve 200 besturing, Hydronic 300 stuurblok, ADL2 schachtdeuren, ADC2 kooideuren, Seale 4x13 mm staalkabels, SGB 01 vang,  Polyurethan buffers, Sb Bode.</t>
  </si>
  <si>
    <t>4e94292a-9213-497e-8d06-abb0d2594dd4</t>
  </si>
  <si>
    <t>100814G01</t>
  </si>
  <si>
    <t>Reeweg 16</t>
  </si>
  <si>
    <t>3088KA</t>
  </si>
  <si>
    <t>Rotterdam</t>
  </si>
  <si>
    <t>Rt 10-01</t>
  </si>
  <si>
    <t>OTS</t>
  </si>
  <si>
    <t>minderwerk ingaande 1-4-2014 uit contract OT03R inst.nr.  11141446NY 9003-3089-022-02hydr. Lift, 13 pershefsnelheid 0,63 m/shefhoogte 7 m1besturing verzamelstopplaatsen 3groepsgrootte 1enkelzijdige telescoopschuifdeurkooitoegang: 2</t>
  </si>
  <si>
    <t>90044170-ba8c-418a-a967-5887ad3280f3</t>
  </si>
  <si>
    <t>100155G01</t>
  </si>
  <si>
    <t>Professor Jonkersweg 7</t>
  </si>
  <si>
    <t>3041JL</t>
  </si>
  <si>
    <t>Rt 16-01</t>
  </si>
  <si>
    <t>Pieters &amp; zn</t>
  </si>
  <si>
    <t>Pers/goederen</t>
  </si>
  <si>
    <t>Lift A, installatienummer 11141250, bouwjaar 1989 ombouw 2002, 4 stopplaatsen, hefvermogen 1000 kg / 13 personen, snelheid 0,6 m/s, Acla buffers, Selcom deuren, Bucher hydraulisch UD pomp vv 2013, Stuurblok Bucher LRV350-300 vv 2013 Cilinder Leisritz LRS32E, besturing MCS120 hydraulic Otis, laatste keuring 09-11-2016, onderhoud in orde</t>
  </si>
  <si>
    <t>eb520a2b-b14b-4316-8b1f-4f21f283c4bf</t>
  </si>
  <si>
    <t>Rt 16-02</t>
  </si>
  <si>
    <t>Lift B, installatienummer 11141255, bouwjaar 1989 ombouw 2006, 4 stopplaatsen, hefvermogen 1500 kg / 20 personen, snelheid 0,6 m/s, Acla buffers, Selcom TY deuren, MCS120 hydraulic Otis besturing, Leistritz cilinder LZEB 130D, Leistritz leidingbreukventiel LRS50E, laatste keuring 09-11-2016, onderhoud in orde</t>
  </si>
  <si>
    <t>91be4abc-f37b-4b83-a6bd-1d3ef27137e3</t>
  </si>
  <si>
    <t>Rt 16-03</t>
  </si>
  <si>
    <t>Lift C, installatienummer 11141245, bouwjaar 1989 ombouw 2006, 4 stopplaatsen, hefvermogen 1500 kg / 20 personen, snelheid 0,6 m/s, Acla buffers, Selcom TY deuren, MCS120 hydraulic Otis besturing, Leistritz cilinder LZEB 130D, Leistritz leidingbreukventiel LRS50E, laatste keuring 09-11-2016, onderhoud in orde</t>
  </si>
  <si>
    <t>26c6c549-16e9-42e9-aed1-f54c399dee3e</t>
  </si>
  <si>
    <t>100783G01</t>
  </si>
  <si>
    <t>Parklaan 16</t>
  </si>
  <si>
    <t>3016BB</t>
  </si>
  <si>
    <t>Rt 17-01</t>
  </si>
  <si>
    <t>Lohdijk</t>
  </si>
  <si>
    <t>AZH40/206</t>
  </si>
  <si>
    <t>Algemeen</t>
  </si>
  <si>
    <t>Personenlift; install.nr.: LHK931;NIvL-nr.: 3016-078-01;Hefvermogen=1000kg;Hefsnelheid=0,54 m/s;Deuren: Selcom/TY11-900, vd=900x2100mm;Aantal cabinetoegangen: 2;Aantal stopplaatsen: 7;Aantal schachttoegangen: 7;Hefhoogte= 12,18m</t>
  </si>
  <si>
    <t>e8a509df-cc16-45f6-bb7a-208ccea73342</t>
  </si>
  <si>
    <t>Rt 17-02</t>
  </si>
  <si>
    <t>Trametex</t>
  </si>
  <si>
    <t>EVL10-188AG</t>
  </si>
  <si>
    <t>Terrein</t>
  </si>
  <si>
    <t>Install.nr.: 18222;Hefvermogen=500kg;Hefsnelheid=0,05 m/s;Aantal cabinetoegangen: 2;Aantal stopplaatsen: 2;Hefhoogte: 1,1m</t>
  </si>
  <si>
    <t>364a0507-0052-42b8-addc-4a7ead292134</t>
  </si>
  <si>
    <t>100819G01</t>
  </si>
  <si>
    <t>Bosporusstraat 5</t>
  </si>
  <si>
    <t>3199LJ</t>
  </si>
  <si>
    <t>Maasvlakte Rotterdam</t>
  </si>
  <si>
    <t>Rt 18-01</t>
  </si>
  <si>
    <t>W250</t>
  </si>
  <si>
    <t>Kantoor</t>
  </si>
  <si>
    <t>minderwerk ingaande 1-4-2014 uit contract OT03Rinst.nr 11141494, lift nr.: 14557;15 personen;hefsnelheid 2 m/s;hefhoogte 36,3 m1;besturing 2 knops verzamel;stopplaatsen 12;schachttoegangen 12;kooitoegangen 1;groepsgrootte 2;enkelzijdige telescoopschuifdeur;</t>
  </si>
  <si>
    <t>f95546ca-1126-4cc0-bef2-10cf4b5edcdf</t>
  </si>
  <si>
    <t>Rt 18-02</t>
  </si>
  <si>
    <t>minderwerk ingaande 1-4-2014 uit contract OT03R;inst.nr 11141499, Lift nr.: 14558;15 personen;hefsnelheid 2 m/s;hefhoogte 36,3 m1;besturing 2 knops verzamel;stopplaatsen 12;Schachttoegangen 12;Kooitoegangen 1;groepsgrootte 2;enkelzijdige telescoopschuifdeur;</t>
  </si>
  <si>
    <t>75584ea8-e98b-433d-9eed-0c12622a9eca</t>
  </si>
  <si>
    <t>Rt 18-04</t>
  </si>
  <si>
    <t>Gearless</t>
  </si>
  <si>
    <t>Los-laad</t>
  </si>
  <si>
    <t>minderwerk ingaande 1-4-2014 uit contract OT03Rinst.nr 11141490;13 personen;hefsnelheid 1 m/s;besturing 1 knops verzamel;groepsgrootte 1;enkelzijdige telescoopschuifdeur;TMS50S besturing;Hefhoogte 7.5m1;Ophanging: 1:2;</t>
  </si>
  <si>
    <t>9754c517-148a-456f-8ed5-adf0e4662339</t>
  </si>
  <si>
    <t>100944G01</t>
  </si>
  <si>
    <t>Diepenhorstlaan 20</t>
  </si>
  <si>
    <t>2288EW</t>
  </si>
  <si>
    <t>Rijswijk</t>
  </si>
  <si>
    <t>Rwk 07-01</t>
  </si>
  <si>
    <t>Bouwdeel A</t>
  </si>
  <si>
    <t>Fabr. Starlift, Tractie Personenlift. Bouwjaar: 1986; 5 stopplaatsen, 5 schachttoegangen, 1 kooitoegang; hefvermogen 630 kg, snelheid 0,8 m/s, CBI: Aboma, AK 15444, Fabrieksnr L20241,  Lift Bouwdeel A</t>
  </si>
  <si>
    <t>191b7bcd-e4c3-4a1d-8d12-7b296285adf5</t>
  </si>
  <si>
    <t>Rwk 07-02</t>
  </si>
  <si>
    <t>Bouwdeel B</t>
  </si>
  <si>
    <t>Fabr. Starlift, Tractie Personenlift. Bouwjaar: 1986; 5 stopplaatsen, 5 schachttoegangen, 1 kooitoegang; hefvermogen 630 kg, snelheid 0,8 m/s, CBI: Aboma, AK 15445, Fabrieksnr L20242,  Lift Bouwdeel B</t>
  </si>
  <si>
    <t>dd218171-4e10-414f-9121-6877b9803dca</t>
  </si>
  <si>
    <t>Rwk 07-03</t>
  </si>
  <si>
    <t>Fabr. Starlift, Tractie Personenlift. Bouwjaar: 1986; 5 stopplaatsen, 5 schachttoegangen, 1 kooitoegang; hefvermogen 630 kg, snelheid 0,8 m/s, CBI: Aboma, AK 15446, Fabrieksnr L20243,  Lift Bouwdeel C</t>
  </si>
  <si>
    <t>8866536a-d43f-431a-8dfe-c591d32cf24c</t>
  </si>
  <si>
    <t>Rwk 07-04</t>
  </si>
  <si>
    <t>Fabr. Starlift, Tractie Personenlift. Bouwjaar: 1986; 5 stopplaatsen, 5 schachttoegangen, 1 kooitoegang; hefvermogen 630 kg, snelheid 0,8 m/s, CBI: Aboma, AK 15447, Fabrieksnr L20244,  Lift Bouwdeel D</t>
  </si>
  <si>
    <t>2ab40cd2-d942-4340-a391-ec1bff4107ca</t>
  </si>
  <si>
    <t>Rwk 07-05</t>
  </si>
  <si>
    <t>Fabr. Starlift, Tractie Personenlift. Bouwjaar: 1986; 5 stopplaatsen, 5 schachttoegangen, 1 kooitoegang; hefvermogen 630 kg, snelheid 0,8 m/s, CBI: Aboma, AK 15448, Fabrieksnr L20245,  Lift Bouwdeel E</t>
  </si>
  <si>
    <t>8772e2ea-5af1-4e54-be14-580fb3e58164</t>
  </si>
  <si>
    <t>Rwk 07-06</t>
  </si>
  <si>
    <t>Bouwdeel F</t>
  </si>
  <si>
    <t>Fabr. Starlift, Tractie Personenlift. Bouwjaar: 1986; 5 stopplaatsen, 5 schachttoegangen, 1 kooitoegang; hefvermogen 630 kg, snelheid 0,8 m/s, CBI: Aboma, AK 15449, Fabrieksnr L20246,  Lift Bouwdeel F</t>
  </si>
  <si>
    <t>b18245d1-393f-4455-a332-5c7681da19ee</t>
  </si>
  <si>
    <t>Rwk 07-07</t>
  </si>
  <si>
    <t>pers.goed</t>
  </si>
  <si>
    <t>Fabr. Starlift, Tractie Personenlift. Bouwjaar: 1986; 3 stopplaatsen, 3 schachttoegangen, 1 kooitoegang; hefvermogen 2500 kg, snelheid 0,63 m/s,  DraaistroomregelingCBI: Aboma, AK 15435, Fabrieksnr L20247,  Lift Bouwdeel A</t>
  </si>
  <si>
    <t>407ba10c-0da6-4b02-92f3-358791d68332</t>
  </si>
  <si>
    <t>Rwk 07-08</t>
  </si>
  <si>
    <t>Personen Goederen Brancard</t>
  </si>
  <si>
    <t>Fabr. Starlift, Tractie Personenlift. Bouwjaar: 1986; 3 stopplaatsen, 3 schachttoegangen, 1 kooitoegang; hefvermogen 2500 kg, snelheid 0,63 m/s, CBI: Aboma, AK 15221, Fabrieksnr L20248,  Lift Bouwdeel CBesturing, sb, deuren en machinerevisie 2016</t>
  </si>
  <si>
    <t>3af1b181-afc1-47e9-bde6-67918fbe9011</t>
  </si>
  <si>
    <t>Rwk 07-09</t>
  </si>
  <si>
    <t>Fabr. Starlift, Tractie Personenlift. Bouwjaar: 1986; 3 stopplaatsen, 3 schachttoegangen, 1 kooitoegang; hefvermogen 2500 kg, snelheid 0,63 m/s,  DraaistroomregelingCBI: Aboma, AK 15347, Fabrieksnr L20249,  Lift Bouwdeel E</t>
  </si>
  <si>
    <t>837b5ac9-19db-49e7-bab5-4dbc9d7f7fbf</t>
  </si>
  <si>
    <t>Rwk 07-50</t>
  </si>
  <si>
    <t>Wolter en Dros</t>
  </si>
  <si>
    <t>Fabr. Wolter en Dros, Tractie Personen Goederen lift. Bouwjaar: 1994; 4 stopplaatsen, 4 schachttoegangen, 1 kooitoegang; hefvermogen 2500 kg, snelheid 0,63 m/s,  DraaistroomregelingCBI: Aboma, AK 15442, Fabrieksnr SO93141-1,  Lift 1 Visseringlaan</t>
  </si>
  <si>
    <t>ed44d921-d3bd-40b5-9e47-f4507ce95b4a</t>
  </si>
  <si>
    <t>Rwk 07-51</t>
  </si>
  <si>
    <t>vissln 1/3</t>
  </si>
  <si>
    <t>Fabr. Wolter en Dros, Tractie Personenlift. Bouwjaar: 1994; 4 stopplaatsen, 4 schachttoegangen, 1 kooitoegang; hefvermogen 630 kg, snelheid 1,0 m/s,  DraaistroomregelingCBI: Aboma, AK 15619, Fabrieksnr SO 94254-2,  Lift 2 Visseringlaan</t>
  </si>
  <si>
    <t>19f893d5-7dca-4320-99dd-a1af9420aecb</t>
  </si>
  <si>
    <t>Rwk 07-52</t>
  </si>
  <si>
    <t>Wolter en dros</t>
  </si>
  <si>
    <t>Fabr. Wolter en Dros, Tractie Personenlift. Bouwjaar: 1994; 4 stopplaatsen, 4 schachttoegangen, 1 kooitoegang; hefvermogen 630 kg, snelheid 0,6 m/s,  DraaistroomregelingCBI: Aboma, AK 15452, Fabrieksnr SO 94254-3,  Lift 3 Visseringlaan</t>
  </si>
  <si>
    <t>dd15435e-cc78-4e03-802a-46bc99d03d71</t>
  </si>
  <si>
    <t>100998G01</t>
  </si>
  <si>
    <t>Lange Kleiweg 34</t>
  </si>
  <si>
    <t>2288GK</t>
  </si>
  <si>
    <t>Rwk 08-01</t>
  </si>
  <si>
    <t>RITALIFTEN</t>
  </si>
  <si>
    <t>Tractie pers/brandweer</t>
  </si>
  <si>
    <t>Duplex lift links, installatienummer 11141126, bouwjaar 2003 ombouw 2009 Mohringer, brandweerlift, 9 stopplaatsen, hefvermogen 1600 kg / 21 personen, snelheid 1,6 m/s, Kollmorgen MPK 400MRL liftbesturing, regelaar Ziehl Abegg Gearless SM250, staalkabels 6x10 mm Drako 250T, SB PFB AGB 183, Haushahn BF 2D-1 vang, Sematic H153AALX deuren, laatste keuring 03-03-2017, onderhoud in orde</t>
  </si>
  <si>
    <t>7ed8538a-1a39-44e8-b77c-73997b7146b8</t>
  </si>
  <si>
    <t>Rwk 08-02</t>
  </si>
  <si>
    <t>Tractie personen</t>
  </si>
  <si>
    <t>Duplex lift rechts, installatienummer 11141124, bouwjaar 2003 ombouw 2009 Mohringer, brandweerlift, 9 stopplaatsen, hefvermogen 1600 kg / 21 personen, snelheid 1,6 m/s, Kollmorgen MPK 400MRL liftbesturing, regelaar Ziehl Abegg Gearless SM250, staalkabels 6x10 mm Drako 250T, SB PFB AGB 183, Haushahn BF 2D-1 vang, Sematic H153AALX deuren, laatste keuring 03-03-2017, onderhoud in orde</t>
  </si>
  <si>
    <t>fe915819-bec2-4597-ac3a-430c860082ce</t>
  </si>
  <si>
    <t>100157G01</t>
  </si>
  <si>
    <t>Borgtweg 1</t>
  </si>
  <si>
    <t>3202LJ</t>
  </si>
  <si>
    <t>Spijkenisse</t>
  </si>
  <si>
    <t>Spk 01-01</t>
  </si>
  <si>
    <t>Mohringer</t>
  </si>
  <si>
    <t>Installatienummer 11141435, bouwjaar 1995, Mohringer liften, 3 stopplaatsen, hefvermogen 1000 kg / 13 personen, snelheid 0,62 m/s, Sassi MF58 7,3 KW machine, Sematic 2000 deuren, Gustav Wolf PAWO F3 staalkabels, Furini A-RF 2000 vang, SB Bode Type 8, Cellasto buffers, onderhoud in orde, laatste keuring 06-11-2017, 2011 sensorlijst geplaatst, 2014 alle deurrollen vv</t>
  </si>
  <si>
    <t>2f07f524-5903-4d1c-a30e-ebe164904753</t>
  </si>
  <si>
    <t>Spk 01-02</t>
  </si>
  <si>
    <t>Gearless Monospace</t>
  </si>
  <si>
    <t>Installatienummer 10498814, Kone lift, bouwjaar 2005, 2 stopplaatsen, hefvermogen 630 kg / 8 personen, snelheid 1 m/s, LCE besturing, MX06/10 machine, Warrington staalkabels, AMDL2 deuren, SGB08 vang, SB OL35, AP002 buffers, V3F16L regelaar, onderhoud in orde, laatste keuring 06-11-2017, 2011 SPL Elseco gemonteerd</t>
  </si>
  <si>
    <t>80e804cb-5c9d-4ace-a230-61015625f783</t>
  </si>
  <si>
    <t>100795G01</t>
  </si>
  <si>
    <t>Duitslandweg 1</t>
  </si>
  <si>
    <t>4389PJ</t>
  </si>
  <si>
    <t>Ritthem</t>
  </si>
  <si>
    <t>Vs 01-01</t>
  </si>
  <si>
    <t>Otis</t>
  </si>
  <si>
    <t xml:space="preserve">Hydraulische lift, fabricaat Pieters, installatienummer 11141423, bouwjaar 1990, 2 stopplaatsen, hefvermogen 630 kg / 8 personen, snelheid 0,55 m/s, KCE Resolve 200besturing, Selcom TY 12 deuren, Acla buffer, Leistritz LRS 16E leidingbreukventiel, ESB-LC softstarter, </t>
  </si>
  <si>
    <t>8e26bf55-cd59-46e4-9dd6-d1cf15419d48</t>
  </si>
  <si>
    <t>100833G01</t>
  </si>
  <si>
    <t>Westelijke Parallelweg 4</t>
  </si>
  <si>
    <t>3331EW</t>
  </si>
  <si>
    <t>Zwijndrecht</t>
  </si>
  <si>
    <t>Zdt 01-01</t>
  </si>
  <si>
    <t>Hydraulisch/goederen</t>
  </si>
  <si>
    <t xml:space="preserve">Fabr. Kone, Tractie Personenlift. Bouwjaar: 2002; 8 stopplaatsen, 8 schachttoegangen,21 kooitoegang; hefvermogen 1000 kg, snelheid 0,63 m/s, CBI: Aboma Keboma, AK 28211, Fabrieksnr 016 055, Lift hoofd ingang _x0003_ </t>
  </si>
  <si>
    <t>b91dc91a-49cf-4e09-856c-72c10f7bab46</t>
  </si>
  <si>
    <t>Zdt 01-02</t>
  </si>
  <si>
    <t>Fabr. Schindler, Hydraulische Personenlift. Bouwjaar: 2003; 5 stopplaatsen, 5 schachttoegangen, 2 kooitoegang; hefvermogen 1000 kg, snelheid 0,63 m/s, CBI:Aboma Keboma, AK 28212, Fabrieksnr 016 056, Lift achterin kantoor</t>
  </si>
  <si>
    <t>91db8888-6469-4c6a-973d-6c5cd1875049</t>
  </si>
  <si>
    <t>Zdt 01-03</t>
  </si>
  <si>
    <t>Buiten</t>
  </si>
  <si>
    <t xml:space="preserve">Fabr. Lödige, Hydraulische Schaarheffer. Bouwjaar: 2003; 2 stopplaatsen, 2 schachttoegangen, 2 kooitoegang; hefvermogen 2500 kg, snelheid 0,05 m/s, CBI: Aboma Keboma,AK 28213, Fabrieksnr 705 / 12574, Schaarheffer buiten </t>
  </si>
  <si>
    <t>a6e6508f-1d65-43c5-b455-08ebd5294c41</t>
  </si>
  <si>
    <t>100822G01</t>
  </si>
  <si>
    <t>Posthumalaan 74</t>
  </si>
  <si>
    <t>3072AG</t>
  </si>
  <si>
    <t>Rt 15-02</t>
  </si>
  <si>
    <t>SCH</t>
  </si>
  <si>
    <t>pers</t>
  </si>
  <si>
    <t>In: 14737; Ty: tractie /mk-boven/ personen; Ln:   1600 kg/  21 pers; Vn:  1,6 m/s; St: 12 ; Kt: 1 ; Hh: 38,46 m; Rs: Freq.reg. VF70  ; Nn: Schindler ; As: Wormkast W250 Bs: Miconic SX ; Ds: Selcom CO;  Spl: Elseco ; Bz: Brandweerlift</t>
  </si>
  <si>
    <t>a590636e-7424-4db0-bbc9-1290aae23f96</t>
  </si>
  <si>
    <t>Rt 15-03</t>
  </si>
  <si>
    <t>In: 14738; Ty: Hydraulisch/mk-beneden/personen; Ln:   1000 kg/  13 pers; Vn:  0.63 m/s; St: 2 ; Kt: 1 ; Hh: 3,3 m; Rs: softstarter ; Nn: Schindler; As: GMV Bs: Miconic SX verzamelbesturing ; Ds: QKS9 TO;  Spl: Elseco, Intercom ; Bz: Tussendeur met glas en knopsluiting in kooi</t>
  </si>
  <si>
    <t>16db4f11-8bb4-4e8f-b8f7-67144d9d5dcf</t>
  </si>
  <si>
    <t>Rt 15-01</t>
  </si>
  <si>
    <t>In: 14736; Ty: tractie /mk-boven/ personen; Ln:   1600 kg/  21 pers; Vn:  1,6 m/s; St: 12 ; Kt: 1 ; Hh: 38,46 m; Rs: Freq.reg. VF70  ; Nn: Schindler ; As: Wormkast W163 Bs: Miconic SX ; Ds: Selcom CO;  Spl: Elseco ; Bz: -</t>
  </si>
  <si>
    <t>a511a792-5a5a-4a6e-ac44-4261f87fee99</t>
  </si>
  <si>
    <t>Rt 15-04</t>
  </si>
  <si>
    <t>LOD</t>
  </si>
  <si>
    <t>heftableau</t>
  </si>
  <si>
    <t>ingang</t>
  </si>
  <si>
    <t xml:space="preserve">In: 750/1392; Ty: Hydraulisch /mk-beneden achter/ hefplateau; Ln:   1500 kg/  - pers; Vn:  4,75 cm/s; St: 2 ; Kt: 2 ; Hh: 0,8 m; Rs: 1 snelheid  ; Nn: Lödige ; As: Elektrisch-hydraulisch Bs: Dodemansknop ; Ds: -;  Spl: - ; Bz: </t>
  </si>
  <si>
    <t>30c95641-b477-4848-8db3-0d4f95521d13</t>
  </si>
  <si>
    <t>100887G01</t>
  </si>
  <si>
    <t>Wilhelminaplein 125</t>
  </si>
  <si>
    <t>3072AK</t>
  </si>
  <si>
    <t>Rt 01-04</t>
  </si>
  <si>
    <t>Goods Passenger Lift</t>
  </si>
  <si>
    <t>In: 13739; Ty: tractie /mk-boven/ personen; Ln: 1000 kg/ 13 pers; Vn: 1,0  m/s; St: 5; Kt: 1; Hh: 16,7 m; Rs: Schindler ; Nn: Schindler poolomsch; As: Wormkast W163 Bs: Miconic SX drukknop verzamel ; Ds: QKS9 TO;  Spl: Elseco ; Bz:</t>
  </si>
  <si>
    <t>c541736f-2922-48a7-926d-b46e20ece4a0</t>
  </si>
  <si>
    <t>Rt 01-01</t>
  </si>
  <si>
    <t>Passenger Lift</t>
  </si>
  <si>
    <t xml:space="preserve">In: 13736; Ty: tractie /mk-boven/ personen; Ln: 1125 kg/ 15 pers; Vn: 1,0  m/s; St: 5; Kt: 1; Hh: 14,0 m; Rs: Schindler  ; Nn: Schindler poolomsch; As: Wormkast W163 Bs: Miconic TX drukknop verzamel ; Ds: QKS9 CO;  Spl: Elseco ; Bz: </t>
  </si>
  <si>
    <t>31807319-eb80-477b-8da4-bacc3b700c85</t>
  </si>
  <si>
    <t>Rt 01-03</t>
  </si>
  <si>
    <t>Goods Passenger lift</t>
  </si>
  <si>
    <t>LG3 R.C.</t>
  </si>
  <si>
    <t>In: 13738; Ty: tractie /mk-boven/ personen; Ln: 800 kg/ 10 pers; Vn: 1,0  m/s; St: 4; Kt: 2; Hh: 10,5 m; Rs: freq.reg. Schindler ; Nn: Schindler poolomsch; As: Wormkast W163 Bs: Miconic TX drukknop verzamel ; Ds: QKS9 TO;  Spl: Elseco ; Bz</t>
  </si>
  <si>
    <t>365f7f8e-4f02-42bf-8dbd-e1d4bcdba743</t>
  </si>
  <si>
    <t>Rt 01-02</t>
  </si>
  <si>
    <t>Passenger lift</t>
  </si>
  <si>
    <t>In: 13737; Ty: tractie /mk-boven/ personen; Ln: 1125 kg/ 15 pers; Vn: 1,0  m/s; St: 5; Kt: 1; Hh: 14,0 m; Rs:Schindler ; Nn: Schindler poolomsch; As: Wormkast W163 Bs: Miconic TX drukknop verzamel ; Ds: QKS9 CO;  Spl: Elseco ; Bz</t>
  </si>
  <si>
    <t>2ed65663-deb8-4ce6-bda8-05b11bb27011</t>
  </si>
  <si>
    <t>Rt 01-17</t>
  </si>
  <si>
    <t>Freelift/Handicare</t>
  </si>
  <si>
    <t>El. trapliftHandicar</t>
  </si>
  <si>
    <t xml:space="preserve">In: 42658963/LU3219; Ty: opklapbaar hefplateau langs trap; Ln:  150 kg/ 2 pers; Vn: - m/s; St:- ; Kt-: ; Hh:- m; Rs: Freelift; Nn: 1 snelheid; As: Elektrisch tandrondsel Bs: Dodemanskop besturing met automatisch klapbaar plateau ; Ds: - ;  Spl: - ; Bz: </t>
  </si>
  <si>
    <t>8c1a4f4e-7e34-451a-b353-0eac00ba56e2</t>
  </si>
  <si>
    <t>100887G02</t>
  </si>
  <si>
    <t>Wilhelminaplein 100</t>
  </si>
  <si>
    <t>Rt 01-09</t>
  </si>
  <si>
    <t xml:space="preserve">In: 13497; Ty: tractie /mk-boven/ personen; Ln: 1000 kg/ 13 pers; Vn:  1,6 m/s; St: 10; Kt: 1 ; Hh:  31,5 m; Rs: Freq.reg.; Nn: Schindler; As: Wormkast W200 Bs: Miconic V  drukknop verzamel ; Ds: QKS9 CT;  Spl: Elseco ; Bz: </t>
  </si>
  <si>
    <t>7cde984d-f146-4c5a-91b7-3532c3549f73</t>
  </si>
  <si>
    <t>Rt 01-06</t>
  </si>
  <si>
    <t xml:space="preserve">In: 13494; Ty: tractie /mk-boven/ personen; Ln: 1250 kg/ 16 pers; Vn:  2,0 m/s; St: 15; Kt: 1 ; Hh:  49,0 m; Rs: Freq.reg.; Nn: Schindler ;As: Wormkast W200 Bs: Miconic V  drukknop verzamel ; Ds: QKS9 CT ;  Spl: Elseco ; Bz: </t>
  </si>
  <si>
    <t>879e0dc2-248d-4763-a572-aa4df344ddd3</t>
  </si>
  <si>
    <t>Rt 01-10</t>
  </si>
  <si>
    <t xml:space="preserve">In: 13498; Ty: tractie /mk-boven/ personen; Ln: 1000 kg/ 13 pers; Vn:  1,6 m/s; St: 10; Kt: 1 ; Hh:  31,5 m; Rs: Freq.reg.; Nn: Schindler; As: Wormkast W200 Bs: Miconic V  drukknop verzamel ; Ds: co /QKS9 CT;  Spl: Elseco ; Bz: </t>
  </si>
  <si>
    <t>a5373b61-0da2-4e76-9b93-b0c9c3f1c99d</t>
  </si>
  <si>
    <t>Rt 01-05</t>
  </si>
  <si>
    <t xml:space="preserve">In: 13493; Ty: tractie /mk-boven/ personen; Ln: 1250 kg/ 16 pers; Vn:  2,0 m/s; St: 15; Kt: 1 ; Hh:  49,0 m; Rs: Freq.reg.; Nn: Schindler As: Wormkast W200 Bs: Miconic V  drukknop verzamel ; Ds: co/QKS9 CT ;  Spl: Elseco ; Bz: </t>
  </si>
  <si>
    <t>d5628d4e-dfa6-4cea-910c-ce0fc8544616</t>
  </si>
  <si>
    <t>Rt 01-08</t>
  </si>
  <si>
    <t>In: 13496; Ty: tractie /mk-boven/ personen; Ln: 1600 kg/ 21 pers; Vn:  2,0 m/s; St: 16 (17 toegangen); Kt: 2 ; Hh:  51,9 m; Rs: Freq.reg.; Nn: Schindle  ;As: Wormkast W200 Bs: Miconic V  drukknop verzamel ; Ds: co/QKS9 CT;  Spl: Elseco ; Bz: Brandweerlift</t>
  </si>
  <si>
    <t>6c7a3b9d-c537-4e1f-87b2-dd694a0209a9</t>
  </si>
  <si>
    <t>Rt 01-07</t>
  </si>
  <si>
    <t>In: 13495; Ty: tractie /mk-boven/ personen; Ln: 1250 kg/ 16 pers; Vn:  2,0 m/s; St: 15; Kt: 1; Hh:  49,0 m; Rs: Freq.reg; Nn: Schindler ; As: Wormkast W200 Bs: Miconic V  drukknop verzamel ; Ds: QKS9 CT;  Spl: Elseco ; Bz: Brandweerlift</t>
  </si>
  <si>
    <t>167a9f07-b9af-4d54-82d6-d5b1d9b171d2</t>
  </si>
  <si>
    <t>Rt 01-18</t>
  </si>
  <si>
    <t xml:space="preserve">In: 350/0037; Ty: Hefplateau goederen/mk naast onder; Ln: 1000 kg/ goederen; Vn: 0,05 m/s; St: 2 ; Kt 2: ; Hh: 1,20 m; Rs:; Nn: Lödige; As: Otto hydraulics Bs: Dodemansbesturing (Lotze) ; Ds: - ;  Spl: - ; Bz: </t>
  </si>
  <si>
    <t>57992ea9-0715-4000-b402-f4c3556bed95</t>
  </si>
  <si>
    <t>Rt 01-19</t>
  </si>
  <si>
    <t>e0de1549-dc78-42e1-884b-73000f2ccdf2</t>
  </si>
  <si>
    <t>101001G01</t>
  </si>
  <si>
    <t>Laan van Ypenburg 6</t>
  </si>
  <si>
    <t>2497GB</t>
  </si>
  <si>
    <t>s-Gravenhage</t>
  </si>
  <si>
    <t>Gv 03-01</t>
  </si>
  <si>
    <t>In: 16.642; Ty: tractie /mkl/ personen; Ln: 1.000 kg/13 pers; Vn: 1,00 m/s; St: 4; Kt: 1; Hh: 11,70 m; Rs: freq.ger. ; Nn: Schindler; As: gearless/PMS 230; Bs: 2 knops volledig verzamelend MX(GC)-VAR22BR; Ds: co / Schindler Varidor 30  Spl: Kone; Bz: brandweerlift</t>
  </si>
  <si>
    <t>2897bd06-e9e3-455a-b1c0-bc7cf680272e</t>
  </si>
  <si>
    <t>Gv 03-02</t>
  </si>
  <si>
    <t>In: 16.673; Ty: tractie /mkl/ personen; Ln: 1.000 kg/13 pers; Vn: 1,00 m/s; St: 5; Kt: 1; Hh: 15,60 m; Rs: freq.ger. ; Nn: Schindler; As: gearless/PMS 230; Bs: 2 knops volledig verzamelend MX(GC)-VAR22BR; Ds: co / Schindler Varidor 30  Spl: Kone ; Bz: -</t>
  </si>
  <si>
    <t>1023e01b-513d-489b-bd9d-3c5e8f008bf8</t>
  </si>
  <si>
    <t>Gv 03-03</t>
  </si>
  <si>
    <t>In: 16.674; Ty: tractie /mkl/ personen; Ln: 1.000 kg/13 pers; Vn: 1,00 m/s; St: 4; Kt: 1; Hh: 11,70 m; Rs: freq.ger. ; Nn: Schindler; As: gearless/PMS 230; Bs: 2 knops volledig verzamelend MX(GC)-VAR22BR; Ds: co / Schindler Varidor 30  Spl: Kone ; Bz: -</t>
  </si>
  <si>
    <t>6c2edf5d-a039-45e2-9733-f3039273be20</t>
  </si>
  <si>
    <t>Gv 03-04</t>
  </si>
  <si>
    <t>In: 16.675; Ty: tractie /mkl/ personen; Ln: 1.000 kg/13 pers; Vn: 1,00 m/s; St: 4; Kt: 2; Hh: 3,90 m; Rs: freq.ger. ; Nn: Schindler; As: gearless/PMS 230; Bs: 1 knops neerwaarts verzamelend; Ds: co / Schindler Varidor 30  Spl: Kone ; Bz: -</t>
  </si>
  <si>
    <t>1ed9dd78-a8a4-427a-8235-95f2facef63a</t>
  </si>
  <si>
    <t>Gv 03-05</t>
  </si>
  <si>
    <t>In: 16.676; Ty: tractie /mkl/ personen; Ln: 1.000 kg/13 pers; Vn: 1,00 m/s; St: 4; Kt: 1; Hh: 11,70 m; Rs: freq.ger. ; Nn: Schindler; As: gearless/PMS 230; Bs: 2 knops volledig verzamelend MX(GC)-VAR22BR; Ds: co / Schindler Varidor 30  Spl: Kone ; Bz: -</t>
  </si>
  <si>
    <t>fc7d4cea-9eb2-4940-ad5f-84658a27cdb5</t>
  </si>
  <si>
    <t>Gv 03-06</t>
  </si>
  <si>
    <t>4 st. stopplaatsen, 1000 kg hefvermogen, 1 m/sKostengroep 1, Nivl nr 2497-003-01, inst nr 16677Constructies in schacht elektr, hoogte 12 m1 Aandrijving/Regeling FG,  Besturing elektronisch, 1 groeps Kotengroep 1,CME 1000 VF 100</t>
  </si>
  <si>
    <t>708375e9-85ad-4410-98b1-9be3a5638a3e</t>
  </si>
  <si>
    <t>Gv 03-07</t>
  </si>
  <si>
    <t>SCH/MOH</t>
  </si>
  <si>
    <t>In: 16.678; Ty: tractie /mkl/ personen; Ln: 1.000 kg/13 pers; Vn: 1,00 m/s; St: 4; Kt: 1; Hh: 11,70 m; Rs: freq.ger. ; Nn: Schindler; As: gearless/PMS 230; Bs: 2 knops volledig verzamelend MX(GC)-VAR22BR; Ds: ez / Schindler Varidor 30  Spl: Kone ; Bz: -</t>
  </si>
  <si>
    <t>7a4c1fbf-ae4d-4476-9036-26ca1b29dd60</t>
  </si>
  <si>
    <t>Gv 03-08</t>
  </si>
  <si>
    <t>In: 16.679; Ty: hydraulisch /mk-beneden/ personen; Ln: 2.100 kg/28 pers; Vn: 0,55 m/s; St: 4; Kt: 1; Hh: 11,70 m; Rs: - ; Nn: Dynahyd; As: Dynahyd; Bs: 2 KS2 knops volledig verzamelend; Ds: co / Sematic;  Spl: Kone ; Bz: -</t>
  </si>
  <si>
    <t>deaf27e1-5444-4b8d-9af4-c61a972f4189</t>
  </si>
  <si>
    <t>Gv 03-09</t>
  </si>
  <si>
    <t>Roltrappen en rolpaden</t>
  </si>
  <si>
    <t xml:space="preserve"> Bg&gt;1e</t>
  </si>
  <si>
    <t>m1</t>
  </si>
  <si>
    <t xml:space="preserve">In. 16680; Ty: roltrap; Ln:-; Tb: 600 mm Vn: 0,5 m/s; Oh: 3,90 m; Hh: 30 graden; Rs: freq.ger. Vacon; Nn: Schindler 9300-10; As: Duplexketting; Bs: Miconic; F4 Bz-  </t>
  </si>
  <si>
    <t>55a50139-5d5a-47ad-b271-2d0faafb702c</t>
  </si>
  <si>
    <t>Gv 03-10</t>
  </si>
  <si>
    <t>1e&gt;Bg</t>
  </si>
  <si>
    <t xml:space="preserve">In. 16681; Ty: roltrap; Ln:-; Tb: 600 mm Vn: 0,5 m/s; Oh: 3,90 m; Hh: 30 graden; Rs: freq.ger. Vacon; Nn: Schindler 9300-10; As: Duplexketting; Bs: Miconic F4; Bz-  </t>
  </si>
  <si>
    <t>9cb90308-8993-4463-9356-b7a26d384a9e</t>
  </si>
  <si>
    <t>101142G01</t>
  </si>
  <si>
    <t>Plaza 5</t>
  </si>
  <si>
    <t>4782SL</t>
  </si>
  <si>
    <t>Moerdijk</t>
  </si>
  <si>
    <t>Mdk 01-01</t>
  </si>
  <si>
    <t>Alg</t>
  </si>
  <si>
    <t>Installatienr.: LT4347 1NIVL-nr.: 4822-016-01Hefvermogen: 630 kgAantal personen: 8Hefsnelheid: 0,63 m/sHefhoogte: 6,24 mAantal stopplaatsen: 3Aantal kooitoegangen: 1Schindler Mobile;Aandrijfsysteem; Frequent geregelde aandrijving;Kooiafmeting: b=1100mm, d=1400mm, h= 2250mm.</t>
  </si>
  <si>
    <t>fcdaa299-2452-4abc-8ac2-4ce454c7298d</t>
  </si>
  <si>
    <t>100806G01</t>
  </si>
  <si>
    <t>Derde Werelddreef 1</t>
  </si>
  <si>
    <t>2622HA</t>
  </si>
  <si>
    <t>Delft</t>
  </si>
  <si>
    <t>Dt 26-01</t>
  </si>
  <si>
    <t>Mitsubishi</t>
  </si>
  <si>
    <t>Fabr. Mitsubishi Elevator Europe, Onderstaande Tractie Panorama Personenlift in Duplex. Bouwjaar: 2002; 8 stopplaatsen, 8 schachttoegangen, 1 kooitoegang; hefvermogen 1250kg, snelheid 2 m/s, CBI: NivL, 2622-011-03, Fabrieksnr NL990009-01, Panoramalift, Duplex Rechts</t>
  </si>
  <si>
    <t>1d743437-cd12-4df0-8381-70e3237d4acb</t>
  </si>
  <si>
    <t>Dt 26-03</t>
  </si>
  <si>
    <t>Fabr. Mitsubishi Elevator Europe, Tractie Personen Goederenlift. Bouwjaar: 2002; 8 stopplaatsen, 8schachttoegangen, 1 kooitoegang; hefvermogen 1600 kg, snelheid 1 m/s, CBI: NivL, 2622-011-05, Fabrieksnr NL990009-3, Goederenlift</t>
  </si>
  <si>
    <t>eb724f9c-0794-49ce-a18f-e90c9fccc48f</t>
  </si>
  <si>
    <t>Dt 26-02</t>
  </si>
  <si>
    <t>Fabr. Mitsubishi Elevator Europe, Onderstaande Tractie Panorama Personenlift in Duplex. Bouwjaar: 2002; 8 stopplaatsen, 8 schachttoegangen, 1 kooitoegang; hefvermogen 1250kg, snelheid 2 m/s, CBI: NivL, 2622-011-04, Fabrieksnr NL990009-02, Panoramalift, Duplex Links</t>
  </si>
  <si>
    <t>Totaal prijs/jaar</t>
  </si>
  <si>
    <t>Staat van verrekenprijzen uurtarieven</t>
  </si>
  <si>
    <t>Verrekenprijzen (Prijspeil 1-5-2023)</t>
  </si>
  <si>
    <t>Waarde Staat van verrekenprijzen uurtarieven</t>
  </si>
  <si>
    <t>Totaal Waarde Staat van verrekenprijzen uurtarieven:</t>
  </si>
  <si>
    <r>
      <t xml:space="preserve">Voor alle werkzaamheden, leveringen en diensten die overeenkomstig  de Overeenkomst Instandhouding transporttechnische installaties van het Rijksvastgoedbedrijf voor verrekening in aanmerking komen, gelden de bovenstaande </t>
    </r>
    <r>
      <rPr>
        <u/>
        <sz val="9"/>
        <color theme="1"/>
        <rFont val="Verdana"/>
        <family val="2"/>
      </rPr>
      <t>vaste</t>
    </r>
    <r>
      <rPr>
        <sz val="11"/>
        <color theme="1"/>
        <rFont val="Calibri"/>
        <family val="2"/>
        <scheme val="minor"/>
      </rPr>
      <t xml:space="preserve"> tarieven (exclusief BTW)</t>
    </r>
    <r>
      <rPr>
        <sz val="11"/>
        <color theme="1"/>
        <rFont val="Calibri"/>
        <family val="2"/>
        <scheme val="minor"/>
      </rPr>
      <t xml:space="preserve">. </t>
    </r>
  </si>
  <si>
    <r>
      <t>Voor alle werkzaamheden, leveringen en diensten in de Transitiefase, zoals omschreven in bijlage 4 van de Overeenkomst Instandhouding transporttechnische installaties van het Rijksvastgoedbedrijf, geldt het bovenstaande tarief (exclusief BTW)</t>
    </r>
    <r>
      <rPr>
        <sz val="11"/>
        <color theme="1"/>
        <rFont val="Calibri"/>
        <family val="2"/>
        <scheme val="minor"/>
      </rPr>
      <t xml:space="preserve">. </t>
    </r>
  </si>
  <si>
    <t>Waarde 
Prijspeil 1-5-2023</t>
  </si>
  <si>
    <t xml:space="preserve">U dient uitsluitend de groene velden in de tabbladen 2 tot en met 4  in te vullen. </t>
  </si>
  <si>
    <t>Vergoeding per jaar</t>
  </si>
  <si>
    <t>Monteur en expert/specialistisch monteur Transport techniek</t>
  </si>
  <si>
    <t>Overeenkomst Instandhouding transporttechnische installaties van het Rijksvastgoedbedrijf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</si>
</sst>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quot;€&quot;\ #,##0.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FF0000"/>
      <name val="Verdana"/>
      <family val="2"/>
    </font>
    <font>
      <b/>
      <sz val="9"/>
      <color theme="1"/>
      <name val="Verdana"/>
      <family val="2"/>
    </font>
    <font>
      <b/>
      <sz val="9"/>
      <color rgb="FFFF0000"/>
      <name val="Verdana"/>
      <family val="2"/>
    </font>
    <font>
      <sz val="9"/>
      <color theme="1"/>
      <name val="Verdana"/>
      <family val="2"/>
    </font>
    <font>
      <sz val="9"/>
      <name val="Verdana"/>
      <family val="2"/>
    </font>
    <font>
      <b/>
      <sz val="9"/>
      <name val="Verdana"/>
      <family val="2"/>
    </font>
    <font>
      <sz val="7"/>
      <color rgb="FF00B050"/>
      <name val="Verdana"/>
      <family val="2"/>
    </font>
    <font>
      <sz val="9"/>
      <color rgb="FF00B050"/>
      <name val="Verdana"/>
      <family val="2"/>
    </font>
    <font>
      <u/>
      <sz val="9"/>
      <color theme="1"/>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79998168889431442"/>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indexed="64"/>
      </right>
      <top style="thin">
        <color indexed="64"/>
      </top>
      <bottom style="medium">
        <color indexed="64"/>
      </bottom>
      <diagonal/>
    </border>
    <border>
      <left/>
      <right style="medium">
        <color auto="1"/>
      </right>
      <top style="thin">
        <color auto="1"/>
      </top>
      <bottom style="medium">
        <color auto="1"/>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86">
    <xf numFmtId="0" fontId="0" fillId="0" borderId="0" xfId="0"/>
    <xf numFmtId="0" fontId="0" fillId="0" borderId="0" xfId="0" applyFill="1"/>
    <xf numFmtId="44" fontId="0" fillId="0" borderId="10" xfId="0" applyNumberFormat="1" applyBorder="1"/>
    <xf numFmtId="10" fontId="0" fillId="0" borderId="0" xfId="0" applyNumberFormat="1"/>
    <xf numFmtId="0" fontId="19" fillId="0" borderId="13"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9" fillId="0" borderId="0" xfId="0" applyFont="1"/>
    <xf numFmtId="44" fontId="0" fillId="0" borderId="0" xfId="0" applyNumberFormat="1"/>
    <xf numFmtId="0" fontId="18" fillId="0" borderId="0" xfId="0" applyFont="1" applyAlignment="1">
      <alignment horizontal="left"/>
    </xf>
    <xf numFmtId="44" fontId="19" fillId="0" borderId="0" xfId="0" applyNumberFormat="1" applyFont="1"/>
    <xf numFmtId="0" fontId="19" fillId="0" borderId="14" xfId="0" applyFont="1" applyBorder="1" applyAlignment="1">
      <alignment vertical="center"/>
    </xf>
    <xf numFmtId="0" fontId="0" fillId="0" borderId="15" xfId="0" applyBorder="1" applyAlignment="1">
      <alignment vertical="center"/>
    </xf>
    <xf numFmtId="49" fontId="19" fillId="0" borderId="16" xfId="0" applyNumberFormat="1" applyFont="1" applyBorder="1" applyAlignment="1">
      <alignment horizontal="center" vertical="center" wrapText="1"/>
    </xf>
    <xf numFmtId="49" fontId="19" fillId="0" borderId="17" xfId="0" applyNumberFormat="1" applyFont="1" applyBorder="1" applyAlignment="1">
      <alignment horizontal="center" vertical="center" wrapText="1"/>
    </xf>
    <xf numFmtId="0" fontId="0" fillId="0" borderId="18" xfId="0" applyBorder="1"/>
    <xf numFmtId="0" fontId="0" fillId="0" borderId="19" xfId="0" applyBorder="1"/>
    <xf numFmtId="1" fontId="0" fillId="0" borderId="10" xfId="0" applyNumberFormat="1" applyBorder="1" applyAlignment="1">
      <alignment horizontal="center"/>
    </xf>
    <xf numFmtId="44" fontId="0" fillId="0" borderId="20" xfId="0" applyNumberFormat="1" applyBorder="1"/>
    <xf numFmtId="44" fontId="0" fillId="0" borderId="19" xfId="0" applyNumberFormat="1" applyBorder="1"/>
    <xf numFmtId="0" fontId="0" fillId="0" borderId="12" xfId="0" applyBorder="1"/>
    <xf numFmtId="0" fontId="20" fillId="0" borderId="21" xfId="0" applyFont="1" applyBorder="1"/>
    <xf numFmtId="0" fontId="0" fillId="0" borderId="22" xfId="0" applyBorder="1"/>
    <xf numFmtId="44" fontId="0" fillId="0" borderId="22" xfId="0" applyNumberFormat="1" applyBorder="1"/>
    <xf numFmtId="0" fontId="0" fillId="0" borderId="23" xfId="0" applyBorder="1"/>
    <xf numFmtId="44" fontId="20" fillId="0" borderId="24" xfId="0" applyNumberFormat="1" applyFont="1" applyBorder="1"/>
    <xf numFmtId="0" fontId="20" fillId="0" borderId="0" xfId="0" applyFont="1" applyBorder="1"/>
    <xf numFmtId="0" fontId="0" fillId="0" borderId="0" xfId="0" applyBorder="1"/>
    <xf numFmtId="44" fontId="0" fillId="0" borderId="0" xfId="0" applyNumberFormat="1" applyBorder="1"/>
    <xf numFmtId="44" fontId="20" fillId="0" borderId="0" xfId="0" applyNumberFormat="1" applyFont="1" applyBorder="1"/>
    <xf numFmtId="0" fontId="19" fillId="0" borderId="0" xfId="0" applyFont="1" applyAlignment="1">
      <alignment vertical="center"/>
    </xf>
    <xf numFmtId="44" fontId="19" fillId="33" borderId="0" xfId="0" applyNumberFormat="1" applyFont="1" applyFill="1"/>
    <xf numFmtId="0" fontId="0" fillId="0" borderId="0" xfId="0" applyProtection="1"/>
    <xf numFmtId="0" fontId="19" fillId="0" borderId="28" xfId="0" applyFont="1" applyBorder="1" applyAlignment="1" applyProtection="1">
      <alignment vertical="top" wrapText="1"/>
    </xf>
    <xf numFmtId="0" fontId="19" fillId="0" borderId="29" xfId="0" applyFont="1" applyFill="1" applyBorder="1" applyAlignment="1" applyProtection="1">
      <alignment vertical="top" wrapText="1"/>
    </xf>
    <xf numFmtId="0" fontId="19" fillId="0" borderId="13" xfId="0" applyFont="1" applyFill="1" applyBorder="1" applyAlignment="1" applyProtection="1">
      <alignment vertical="top" wrapText="1"/>
    </xf>
    <xf numFmtId="0" fontId="19" fillId="0" borderId="16" xfId="0" applyFont="1" applyBorder="1" applyAlignment="1" applyProtection="1">
      <alignment vertical="top" wrapText="1"/>
    </xf>
    <xf numFmtId="1" fontId="19" fillId="0" borderId="15" xfId="0" applyNumberFormat="1" applyFont="1" applyBorder="1" applyAlignment="1" applyProtection="1">
      <alignment vertical="top" wrapText="1"/>
    </xf>
    <xf numFmtId="0" fontId="20" fillId="0" borderId="17" xfId="0" applyFont="1" applyBorder="1" applyAlignment="1" applyProtection="1">
      <alignment horizontal="left" vertical="top" wrapText="1"/>
    </xf>
    <xf numFmtId="0" fontId="0" fillId="0" borderId="28" xfId="0" applyBorder="1" applyAlignment="1" applyProtection="1">
      <alignment vertical="center"/>
    </xf>
    <xf numFmtId="0" fontId="22" fillId="0" borderId="11" xfId="0" applyFont="1" applyFill="1" applyBorder="1" applyAlignment="1" applyProtection="1">
      <alignment horizontal="left" vertical="center"/>
    </xf>
    <xf numFmtId="0" fontId="23" fillId="0" borderId="13" xfId="0" applyFont="1" applyBorder="1" applyAlignment="1" applyProtection="1">
      <alignment vertical="center"/>
    </xf>
    <xf numFmtId="1" fontId="23" fillId="0" borderId="13" xfId="0" applyNumberFormat="1" applyFont="1" applyBorder="1" applyAlignment="1" applyProtection="1">
      <alignment vertical="center"/>
    </xf>
    <xf numFmtId="0" fontId="19" fillId="0" borderId="17" xfId="0" applyFont="1" applyBorder="1" applyAlignment="1" applyProtection="1">
      <alignment vertical="center"/>
    </xf>
    <xf numFmtId="0" fontId="0" fillId="0" borderId="30" xfId="0" applyBorder="1" applyAlignment="1" applyProtection="1">
      <alignment vertical="center"/>
    </xf>
    <xf numFmtId="0" fontId="22" fillId="0" borderId="10" xfId="0" applyFont="1" applyFill="1" applyBorder="1" applyAlignment="1" applyProtection="1">
      <alignment horizontal="left" vertical="center"/>
    </xf>
    <xf numFmtId="1" fontId="0" fillId="0" borderId="10" xfId="0" applyNumberFormat="1" applyBorder="1" applyAlignment="1" applyProtection="1">
      <alignment horizontal="center"/>
    </xf>
    <xf numFmtId="44" fontId="22" fillId="0" borderId="10" xfId="42" applyNumberFormat="1" applyFont="1" applyFill="1" applyBorder="1" applyAlignment="1" applyProtection="1">
      <alignment vertical="center"/>
    </xf>
    <xf numFmtId="164" fontId="0" fillId="0" borderId="31" xfId="0" applyNumberFormat="1" applyFill="1" applyBorder="1" applyAlignment="1" applyProtection="1">
      <alignment vertical="center"/>
    </xf>
    <xf numFmtId="0" fontId="0" fillId="0" borderId="32" xfId="0" applyBorder="1" applyAlignment="1" applyProtection="1">
      <alignment vertical="center"/>
    </xf>
    <xf numFmtId="0" fontId="20" fillId="0" borderId="33" xfId="0" applyFont="1" applyBorder="1" applyAlignment="1" applyProtection="1">
      <alignment vertical="center"/>
    </xf>
    <xf numFmtId="0" fontId="24" fillId="0" borderId="34" xfId="0" applyFont="1" applyBorder="1" applyAlignment="1" applyProtection="1">
      <alignment vertical="center"/>
    </xf>
    <xf numFmtId="0" fontId="25" fillId="0" borderId="22" xfId="0" applyFont="1" applyBorder="1" applyAlignment="1" applyProtection="1">
      <alignment vertical="center"/>
    </xf>
    <xf numFmtId="0" fontId="24" fillId="0" borderId="22" xfId="0" applyFont="1" applyBorder="1" applyAlignment="1" applyProtection="1">
      <alignment vertical="center"/>
    </xf>
    <xf numFmtId="1" fontId="25" fillId="0" borderId="23" xfId="0" applyNumberFormat="1" applyFont="1" applyBorder="1" applyAlignment="1" applyProtection="1">
      <alignment vertical="center"/>
    </xf>
    <xf numFmtId="164" fontId="20" fillId="0" borderId="35" xfId="0" applyNumberFormat="1" applyFont="1" applyBorder="1" applyAlignment="1" applyProtection="1">
      <alignment vertical="center"/>
    </xf>
    <xf numFmtId="0" fontId="0" fillId="0" borderId="25" xfId="0" applyBorder="1" applyAlignment="1" applyProtection="1">
      <alignment vertical="center"/>
    </xf>
    <xf numFmtId="0" fontId="25" fillId="0" borderId="0" xfId="0" applyFont="1" applyBorder="1" applyAlignment="1" applyProtection="1">
      <alignment vertical="center"/>
    </xf>
    <xf numFmtId="0" fontId="24" fillId="0" borderId="0" xfId="0" applyFont="1" applyBorder="1" applyAlignment="1" applyProtection="1">
      <alignment vertical="center"/>
    </xf>
    <xf numFmtId="1" fontId="25" fillId="0" borderId="0" xfId="0" applyNumberFormat="1" applyFont="1" applyBorder="1" applyAlignment="1" applyProtection="1">
      <alignment vertical="center"/>
    </xf>
    <xf numFmtId="164" fontId="20" fillId="0" borderId="26" xfId="0" applyNumberFormat="1" applyFont="1" applyBorder="1" applyAlignment="1" applyProtection="1">
      <alignment vertical="center"/>
    </xf>
    <xf numFmtId="44" fontId="22" fillId="34" borderId="10" xfId="42" applyNumberFormat="1" applyFont="1" applyFill="1" applyBorder="1" applyAlignment="1" applyProtection="1">
      <alignment vertical="center"/>
      <protection locked="0"/>
    </xf>
    <xf numFmtId="0" fontId="0" fillId="33" borderId="27" xfId="0" applyFill="1" applyBorder="1" applyAlignment="1" applyProtection="1"/>
    <xf numFmtId="0" fontId="0" fillId="33" borderId="0" xfId="0" applyFill="1" applyProtection="1"/>
    <xf numFmtId="1" fontId="0" fillId="33" borderId="0" xfId="0" applyNumberFormat="1" applyFill="1" applyProtection="1"/>
    <xf numFmtId="2" fontId="0" fillId="0" borderId="10" xfId="0" applyNumberFormat="1" applyBorder="1" applyAlignment="1">
      <alignment horizontal="center"/>
    </xf>
    <xf numFmtId="0" fontId="18" fillId="33" borderId="0" xfId="0" applyFont="1" applyFill="1" applyAlignment="1">
      <alignment horizontal="left"/>
    </xf>
    <xf numFmtId="0" fontId="0" fillId="33" borderId="0" xfId="0" applyFill="1"/>
    <xf numFmtId="0" fontId="22" fillId="0" borderId="10" xfId="0" applyFont="1" applyBorder="1" applyAlignment="1" applyProtection="1">
      <alignment vertical="center"/>
    </xf>
    <xf numFmtId="0" fontId="0" fillId="0" borderId="10" xfId="0" applyBorder="1"/>
    <xf numFmtId="0" fontId="0" fillId="0" borderId="0" xfId="0" applyFill="1" applyProtection="1"/>
    <xf numFmtId="165" fontId="0" fillId="0" borderId="0" xfId="0" applyNumberFormat="1" applyFill="1" applyProtection="1"/>
    <xf numFmtId="11" fontId="0" fillId="0" borderId="0" xfId="0" applyNumberFormat="1" applyFill="1" applyProtection="1"/>
    <xf numFmtId="44" fontId="14" fillId="0" borderId="0" xfId="0" applyNumberFormat="1" applyFont="1" applyFill="1" applyProtection="1"/>
    <xf numFmtId="165" fontId="0" fillId="0" borderId="0" xfId="42" applyNumberFormat="1" applyFont="1" applyFill="1" applyProtection="1"/>
    <xf numFmtId="44" fontId="0" fillId="34" borderId="0" xfId="42" applyFont="1" applyFill="1" applyProtection="1">
      <protection locked="0"/>
    </xf>
    <xf numFmtId="0" fontId="19" fillId="0" borderId="0" xfId="0" applyFont="1" applyAlignment="1">
      <alignment horizontal="left" wrapText="1"/>
    </xf>
    <xf numFmtId="0" fontId="0" fillId="34" borderId="37" xfId="0" applyFill="1" applyBorder="1" applyAlignment="1">
      <alignment horizontal="center" wrapText="1"/>
    </xf>
    <xf numFmtId="0" fontId="0" fillId="34" borderId="36" xfId="0" applyFill="1" applyBorder="1" applyAlignment="1">
      <alignment horizontal="center" wrapText="1"/>
    </xf>
    <xf numFmtId="0" fontId="0" fillId="34" borderId="38" xfId="0" applyFill="1" applyBorder="1" applyAlignment="1">
      <alignment horizontal="center" wrapText="1"/>
    </xf>
    <xf numFmtId="0" fontId="23" fillId="0" borderId="36" xfId="0" applyFont="1" applyBorder="1" applyAlignment="1" applyProtection="1">
      <alignment horizontal="left" vertical="center"/>
    </xf>
    <xf numFmtId="0" fontId="0" fillId="0" borderId="37" xfId="0" applyBorder="1" applyAlignment="1" applyProtection="1">
      <alignment horizontal="left" vertical="top" wrapText="1"/>
    </xf>
    <xf numFmtId="0" fontId="21" fillId="0" borderId="36" xfId="0" applyFont="1" applyBorder="1" applyAlignment="1" applyProtection="1">
      <alignment horizontal="left" vertical="top" wrapText="1"/>
    </xf>
    <xf numFmtId="0" fontId="21" fillId="0" borderId="38" xfId="0" applyFont="1" applyBorder="1" applyAlignment="1" applyProtection="1">
      <alignment horizontal="left" vertical="top" wrapText="1"/>
    </xf>
    <xf numFmtId="0" fontId="0" fillId="0" borderId="37" xfId="0" applyBorder="1" applyAlignment="1" applyProtection="1">
      <alignment horizontal="center" vertical="top" wrapText="1"/>
    </xf>
    <xf numFmtId="0" fontId="0" fillId="0" borderId="36" xfId="0" applyBorder="1" applyAlignment="1" applyProtection="1">
      <alignment horizontal="center" vertical="top" wrapText="1"/>
    </xf>
    <xf numFmtId="0" fontId="0" fillId="0" borderId="38" xfId="0" applyBorder="1" applyAlignment="1" applyProtection="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45">
    <dxf>
      <font>
        <b val="0"/>
        <i val="0"/>
        <strike val="0"/>
        <condense val="0"/>
        <extend val="0"/>
        <outline val="0"/>
        <shadow val="0"/>
        <u val="none"/>
        <vertAlign val="baseline"/>
        <sz val="11"/>
        <color rgb="FFFF0000"/>
        <name val="Calibri"/>
        <scheme val="minor"/>
      </font>
      <numFmt numFmtId="34" formatCode="_ &quot;€&quot;\ * #,##0.00_ ;_ &quot;€&quot;\ * \-#,##0.00_ ;_ &quot;€&quot;\ * &quot;-&quot;??_ ;_ @_ "/>
      <fill>
        <patternFill patternType="none">
          <fgColor indexed="64"/>
          <bgColor indexed="65"/>
        </patternFill>
      </fill>
      <protection locked="1" hidden="0"/>
    </dxf>
    <dxf>
      <numFmt numFmtId="165" formatCode="&quot;€&quot;\ #,##0.00"/>
      <fill>
        <patternFill patternType="solid">
          <fgColor indexed="64"/>
          <bgColor theme="9" tint="0.79998168889431442"/>
        </patternFill>
      </fill>
      <protection locked="0"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3" displayName="Tabel13" ref="A1:U90" totalsRowCount="1" headerRowDxfId="44" dataDxfId="43" totalsRowDxfId="42">
  <autoFilter ref="A1:U89" xr:uid="{00000000-0009-0000-0100-000001000000}"/>
  <tableColumns count="21">
    <tableColumn id="29" xr3:uid="{00000000-0010-0000-0000-00001D000000}" name="Element ID" dataDxfId="41" totalsRowDxfId="40"/>
    <tableColumn id="2" xr3:uid="{00000000-0010-0000-0000-000002000000}" name="Objectreferentie" dataDxfId="39" totalsRowDxfId="38"/>
    <tableColumn id="3" xr3:uid="{00000000-0010-0000-0000-000003000000}" name="Adres" dataDxfId="37" totalsRowDxfId="36"/>
    <tableColumn id="4" xr3:uid="{00000000-0010-0000-0000-000004000000}" name="Postcode" dataDxfId="35" totalsRowDxfId="34"/>
    <tableColumn id="5" xr3:uid="{00000000-0010-0000-0000-000005000000}" name="Plaats" dataDxfId="33" totalsRowDxfId="32"/>
    <tableColumn id="6" xr3:uid="{00000000-0010-0000-0000-000006000000}" name="BVO" dataDxfId="31" totalsRowDxfId="30"/>
    <tableColumn id="7" xr3:uid="{00000000-0010-0000-0000-000007000000}" name="Elementcode" dataDxfId="29" totalsRowDxfId="28"/>
    <tableColumn id="8" xr3:uid="{00000000-0010-0000-0000-000008000000}" name="Discipline" dataDxfId="27" totalsRowDxfId="26"/>
    <tableColumn id="9" xr3:uid="{00000000-0010-0000-0000-000009000000}" name="Volgnummer" dataDxfId="25" totalsRowDxfId="24"/>
    <tableColumn id="10" xr3:uid="{00000000-0010-0000-0000-00000A000000}" name="Element omschrijving" dataDxfId="23" totalsRowDxfId="22"/>
    <tableColumn id="11" xr3:uid="{00000000-0010-0000-0000-00000B000000}" name="Fabrikaat" dataDxfId="21" totalsRowDxfId="20"/>
    <tableColumn id="12" xr3:uid="{00000000-0010-0000-0000-00000C000000}" name="Type" dataDxfId="19" totalsRowDxfId="18"/>
    <tableColumn id="13" xr3:uid="{00000000-0010-0000-0000-00000D000000}" name="Omvang/capaciteit" dataDxfId="17" totalsRowDxfId="16"/>
    <tableColumn id="14" xr3:uid="{00000000-0010-0000-0000-00000E000000}" name="Dimensie" dataDxfId="15" totalsRowDxfId="14"/>
    <tableColumn id="15" xr3:uid="{00000000-0010-0000-0000-00000F000000}" name="Aantal/Hoeveelheid" dataDxfId="13" totalsRowDxfId="12"/>
    <tableColumn id="16" xr3:uid="{00000000-0010-0000-0000-000010000000}" name="Bouwjaar" dataDxfId="11" totalsRowDxfId="10"/>
    <tableColumn id="17" xr3:uid="{00000000-0010-0000-0000-000011000000}" name="Lokatie" dataDxfId="9" totalsRowDxfId="8"/>
    <tableColumn id="18" xr3:uid="{00000000-0010-0000-0000-000012000000}" name="Perceelcode" dataDxfId="7" totalsRowDxfId="6"/>
    <tableColumn id="19" xr3:uid="{00000000-0010-0000-0000-000013000000}" name="Toelichting" dataDxfId="5" totalsRowDxfId="4"/>
    <tableColumn id="20" xr3:uid="{00000000-0010-0000-0000-000014000000}" name="Contract periode" totalsRowLabel="Totaal prijs/jaar" dataDxfId="3" totalsRowDxfId="2"/>
    <tableColumn id="21" xr3:uid="{00000000-0010-0000-0000-000015000000}" name="Aanneemsom excl. BTW" totalsRowFunction="sum" dataDxfId="1" totalsRowDxfId="0" dataCellStyle="Valuta"/>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workbookViewId="0">
      <selection activeCell="B5" sqref="B5"/>
    </sheetView>
  </sheetViews>
  <sheetFormatPr defaultRowHeight="14.5" x14ac:dyDescent="0.35"/>
  <cols>
    <col min="1" max="1" width="15.453125" customWidth="1"/>
    <col min="2" max="2" width="40.1796875" customWidth="1"/>
    <col min="3" max="3" width="20.90625" customWidth="1"/>
    <col min="4" max="4" width="32.90625" bestFit="1" customWidth="1"/>
    <col min="5" max="6" width="30.7265625" customWidth="1"/>
    <col min="7" max="7" width="26.81640625" customWidth="1"/>
    <col min="8" max="8" width="18.26953125" customWidth="1"/>
    <col min="9" max="9" width="13.26953125" customWidth="1"/>
  </cols>
  <sheetData>
    <row r="1" spans="1:6" x14ac:dyDescent="0.35">
      <c r="A1" s="6" t="s">
        <v>1</v>
      </c>
      <c r="C1" s="7"/>
      <c r="F1" s="5"/>
    </row>
    <row r="2" spans="1:6" x14ac:dyDescent="0.35">
      <c r="A2" s="75" t="s">
        <v>482</v>
      </c>
      <c r="B2" s="75"/>
      <c r="C2" s="75"/>
      <c r="D2" s="75"/>
      <c r="E2" s="75"/>
      <c r="F2" s="29"/>
    </row>
    <row r="3" spans="1:6" x14ac:dyDescent="0.35">
      <c r="A3" s="6"/>
      <c r="C3" s="7"/>
    </row>
    <row r="4" spans="1:6" x14ac:dyDescent="0.35">
      <c r="A4" t="s">
        <v>16</v>
      </c>
      <c r="B4" t="s">
        <v>63</v>
      </c>
    </row>
    <row r="5" spans="1:6" x14ac:dyDescent="0.35">
      <c r="A5" s="6"/>
      <c r="C5" s="7"/>
    </row>
    <row r="6" spans="1:6" x14ac:dyDescent="0.35">
      <c r="A6" s="65" t="s">
        <v>61</v>
      </c>
      <c r="B6" s="66"/>
      <c r="C6" s="30"/>
      <c r="D6" s="30"/>
    </row>
    <row r="7" spans="1:6" ht="15" thickBot="1" x14ac:dyDescent="0.4">
      <c r="A7" s="8"/>
      <c r="C7" s="9"/>
      <c r="D7" s="9"/>
    </row>
    <row r="8" spans="1:6" ht="23" x14ac:dyDescent="0.35">
      <c r="A8" s="10" t="s">
        <v>2</v>
      </c>
      <c r="B8" s="11"/>
      <c r="C8" s="12" t="s">
        <v>478</v>
      </c>
      <c r="D8" s="12" t="s">
        <v>3</v>
      </c>
      <c r="E8" s="13" t="s">
        <v>4</v>
      </c>
    </row>
    <row r="9" spans="1:6" x14ac:dyDescent="0.35">
      <c r="A9" s="14" t="s">
        <v>5</v>
      </c>
      <c r="B9" s="67" t="s">
        <v>472</v>
      </c>
      <c r="C9" s="2">
        <f>+'2. Prijs Uurtarief'!G6</f>
        <v>0</v>
      </c>
      <c r="D9" s="16">
        <v>1</v>
      </c>
      <c r="E9" s="17">
        <f>C9*D9</f>
        <v>0</v>
      </c>
      <c r="F9" s="1"/>
    </row>
    <row r="10" spans="1:6" x14ac:dyDescent="0.35">
      <c r="A10" s="14" t="s">
        <v>14</v>
      </c>
      <c r="B10" s="68" t="s">
        <v>480</v>
      </c>
      <c r="C10" s="2">
        <f>+Tabel13[[#Totals],[Aanneemsom excl. BTW]]</f>
        <v>0</v>
      </c>
      <c r="D10" s="16">
        <v>1</v>
      </c>
      <c r="E10" s="17">
        <f>C10*D10</f>
        <v>0</v>
      </c>
    </row>
    <row r="11" spans="1:6" x14ac:dyDescent="0.35">
      <c r="A11" s="14" t="s">
        <v>15</v>
      </c>
      <c r="B11" s="68" t="s">
        <v>17</v>
      </c>
      <c r="C11" s="2">
        <f>+'4. Prijs Transitiefase'!C6</f>
        <v>0</v>
      </c>
      <c r="D11" s="64">
        <v>0.25</v>
      </c>
      <c r="E11" s="17">
        <f t="shared" ref="E11" si="0">C11*D11</f>
        <v>0</v>
      </c>
    </row>
    <row r="12" spans="1:6" x14ac:dyDescent="0.35">
      <c r="A12" s="14"/>
      <c r="B12" s="15"/>
      <c r="C12" s="18"/>
      <c r="D12" s="19"/>
      <c r="E12" s="17"/>
    </row>
    <row r="13" spans="1:6" ht="15" thickBot="1" x14ac:dyDescent="0.4">
      <c r="A13" s="20" t="s">
        <v>6</v>
      </c>
      <c r="B13" s="21"/>
      <c r="C13" s="22"/>
      <c r="D13" s="23"/>
      <c r="E13" s="24">
        <f>SUM(E9:E12)</f>
        <v>0</v>
      </c>
    </row>
    <row r="14" spans="1:6" x14ac:dyDescent="0.35">
      <c r="A14" s="25"/>
      <c r="B14" s="26"/>
      <c r="C14" s="27"/>
      <c r="D14" s="26"/>
      <c r="E14" s="28"/>
      <c r="F14" s="3"/>
    </row>
    <row r="15" spans="1:6" ht="15" thickBot="1" x14ac:dyDescent="0.4">
      <c r="A15" s="25"/>
      <c r="B15" s="26"/>
      <c r="C15" s="27"/>
      <c r="D15" s="26"/>
      <c r="E15" s="28"/>
    </row>
    <row r="16" spans="1:6" ht="15" thickBot="1" x14ac:dyDescent="0.4">
      <c r="A16" s="76" t="s">
        <v>479</v>
      </c>
      <c r="B16" s="77"/>
      <c r="C16" s="77"/>
      <c r="D16" s="77"/>
      <c r="E16" s="78"/>
    </row>
  </sheetData>
  <sheetProtection algorithmName="SHA-512" hashValue="l0T2in5Htai9Fx9Hg3X1VE3IzEfp5awwde7KR/DUxSeu2GnyhOJf0xJPkI6CD8y+Hj765g7UAq6Ab6wjBB+VLg==" saltValue="xos8Gn/0SfPRF744JbxW8g==" spinCount="100000" sheet="1" objects="1" scenarios="1"/>
  <mergeCells count="2">
    <mergeCell ref="A2:E2"/>
    <mergeCell ref="A16:E16"/>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8"/>
  <sheetViews>
    <sheetView workbookViewId="0">
      <selection activeCell="C5" sqref="C5"/>
    </sheetView>
  </sheetViews>
  <sheetFormatPr defaultRowHeight="14.5" x14ac:dyDescent="0.35"/>
  <cols>
    <col min="1" max="1" width="8.7265625" style="31"/>
    <col min="2" max="2" width="55.6328125" style="31" bestFit="1" customWidth="1"/>
    <col min="3" max="3" width="28.7265625" style="31" customWidth="1"/>
    <col min="4" max="4" width="17.453125" style="31" customWidth="1"/>
    <col min="5" max="5" width="26.1796875" style="31" customWidth="1"/>
    <col min="6" max="6" width="16.6328125" style="31" bestFit="1" customWidth="1"/>
    <col min="7" max="7" width="28.54296875" style="31" customWidth="1"/>
    <col min="8" max="16384" width="8.7265625" style="31"/>
  </cols>
  <sheetData>
    <row r="2" spans="1:7" ht="15" thickBot="1" x14ac:dyDescent="0.4">
      <c r="C2" s="61" t="s">
        <v>62</v>
      </c>
      <c r="D2" s="61"/>
      <c r="E2" s="62"/>
      <c r="F2" s="63"/>
    </row>
    <row r="3" spans="1:7" ht="46.5" thickBot="1" x14ac:dyDescent="0.4">
      <c r="A3" s="32" t="s">
        <v>7</v>
      </c>
      <c r="B3" s="33" t="s">
        <v>473</v>
      </c>
      <c r="C3" s="34" t="s">
        <v>8</v>
      </c>
      <c r="D3" s="35"/>
      <c r="E3" s="4" t="s">
        <v>0</v>
      </c>
      <c r="F3" s="36"/>
      <c r="G3" s="37" t="s">
        <v>474</v>
      </c>
    </row>
    <row r="4" spans="1:7" x14ac:dyDescent="0.35">
      <c r="A4" s="38"/>
      <c r="B4" s="39"/>
      <c r="C4" s="40" t="s">
        <v>9</v>
      </c>
      <c r="D4" s="40" t="s">
        <v>10</v>
      </c>
      <c r="E4" s="40" t="s">
        <v>9</v>
      </c>
      <c r="F4" s="41" t="s">
        <v>10</v>
      </c>
      <c r="G4" s="42" t="s">
        <v>11</v>
      </c>
    </row>
    <row r="5" spans="1:7" x14ac:dyDescent="0.35">
      <c r="A5" s="43">
        <v>1</v>
      </c>
      <c r="B5" s="44" t="s">
        <v>481</v>
      </c>
      <c r="C5" s="60"/>
      <c r="D5" s="45">
        <v>988</v>
      </c>
      <c r="E5" s="46">
        <f>C5*1.25</f>
        <v>0</v>
      </c>
      <c r="F5" s="45" t="s">
        <v>12</v>
      </c>
      <c r="G5" s="47">
        <f>+C5*D5</f>
        <v>0</v>
      </c>
    </row>
    <row r="6" spans="1:7" ht="15" thickBot="1" x14ac:dyDescent="0.4">
      <c r="A6" s="48"/>
      <c r="B6" s="49" t="s">
        <v>475</v>
      </c>
      <c r="C6" s="50"/>
      <c r="D6" s="51"/>
      <c r="E6" s="52"/>
      <c r="F6" s="53"/>
      <c r="G6" s="54">
        <f>SUM(G5:G5)</f>
        <v>0</v>
      </c>
    </row>
    <row r="7" spans="1:7" ht="15" thickBot="1" x14ac:dyDescent="0.4">
      <c r="A7" s="55"/>
      <c r="B7" s="79"/>
      <c r="C7" s="79"/>
      <c r="D7" s="56"/>
      <c r="E7" s="57"/>
      <c r="F7" s="58"/>
      <c r="G7" s="59"/>
    </row>
    <row r="8" spans="1:7" ht="33.75" customHeight="1" thickBot="1" x14ac:dyDescent="0.4">
      <c r="A8" s="80" t="s">
        <v>476</v>
      </c>
      <c r="B8" s="81"/>
      <c r="C8" s="81"/>
      <c r="D8" s="81"/>
      <c r="E8" s="81"/>
      <c r="F8" s="81"/>
      <c r="G8" s="82"/>
    </row>
  </sheetData>
  <sheetProtection algorithmName="SHA-512" hashValue="j6sN6IMXhvGknuaVatGh7ImrFxS5S1L/lqfLHt+Rs4l9/hDOZY7yYNELKY10EyxPlldDS1M1JjYNTAcZgsG+1A==" saltValue="tcuocGRr8ZeMkBxE5simQA==" spinCount="100000" sheet="1" objects="1" scenarios="1"/>
  <mergeCells count="2">
    <mergeCell ref="B7:C7"/>
    <mergeCell ref="A8: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1"/>
  <sheetViews>
    <sheetView tabSelected="1" workbookViewId="0"/>
  </sheetViews>
  <sheetFormatPr defaultColWidth="9.1796875" defaultRowHeight="14.5" x14ac:dyDescent="0.35"/>
  <cols>
    <col min="1" max="1" width="16.54296875" style="69" customWidth="1"/>
    <col min="2" max="2" width="18.1796875" style="69" customWidth="1"/>
    <col min="3" max="3" width="26.1796875" style="69" bestFit="1" customWidth="1"/>
    <col min="4" max="4" width="11.26953125" style="69" customWidth="1"/>
    <col min="5" max="5" width="21.54296875" style="69" bestFit="1" customWidth="1"/>
    <col min="6" max="6" width="7" style="69" bestFit="1" customWidth="1"/>
    <col min="7" max="7" width="14.81640625" style="69" customWidth="1"/>
    <col min="8" max="8" width="11.81640625" style="69" customWidth="1"/>
    <col min="9" max="9" width="14.7265625" style="69" customWidth="1"/>
    <col min="10" max="10" width="27.26953125" style="69" bestFit="1" customWidth="1"/>
    <col min="11" max="11" width="18.1796875" style="69" bestFit="1" customWidth="1"/>
    <col min="12" max="12" width="25.7265625" style="69" bestFit="1" customWidth="1"/>
    <col min="13" max="13" width="12.90625" style="69" customWidth="1"/>
    <col min="14" max="14" width="11.54296875" style="69" customWidth="1"/>
    <col min="15" max="15" width="13.08984375" style="69" customWidth="1"/>
    <col min="16" max="16" width="11.453125" style="69" customWidth="1"/>
    <col min="17" max="17" width="11.7265625" style="69" bestFit="1" customWidth="1"/>
    <col min="18" max="18" width="16.453125" style="69" bestFit="1" customWidth="1"/>
    <col min="19" max="19" width="62.26953125" style="69" customWidth="1"/>
    <col min="20" max="20" width="18" style="69" customWidth="1"/>
    <col min="21" max="21" width="24.54296875" style="70" customWidth="1"/>
    <col min="22" max="16384" width="9.1796875" style="69"/>
  </cols>
  <sheetData>
    <row r="1" spans="1:21" x14ac:dyDescent="0.35">
      <c r="A1" s="69" t="s">
        <v>20</v>
      </c>
      <c r="B1" s="69" t="s">
        <v>21</v>
      </c>
      <c r="C1" s="69" t="s">
        <v>22</v>
      </c>
      <c r="D1" s="69" t="s">
        <v>23</v>
      </c>
      <c r="E1" s="69" t="s">
        <v>24</v>
      </c>
      <c r="F1" s="69" t="s">
        <v>25</v>
      </c>
      <c r="G1" s="69" t="s">
        <v>26</v>
      </c>
      <c r="H1" s="69" t="s">
        <v>27</v>
      </c>
      <c r="I1" s="69" t="s">
        <v>28</v>
      </c>
      <c r="J1" s="69" t="s">
        <v>29</v>
      </c>
      <c r="K1" s="69" t="s">
        <v>30</v>
      </c>
      <c r="L1" s="69" t="s">
        <v>31</v>
      </c>
      <c r="M1" s="69" t="s">
        <v>32</v>
      </c>
      <c r="N1" s="69" t="s">
        <v>33</v>
      </c>
      <c r="O1" s="69" t="s">
        <v>34</v>
      </c>
      <c r="P1" s="69" t="s">
        <v>35</v>
      </c>
      <c r="Q1" s="69" t="s">
        <v>36</v>
      </c>
      <c r="R1" s="69" t="s">
        <v>37</v>
      </c>
      <c r="S1" s="69" t="s">
        <v>38</v>
      </c>
      <c r="T1" s="69" t="s">
        <v>39</v>
      </c>
      <c r="U1" s="70" t="s">
        <v>40</v>
      </c>
    </row>
    <row r="2" spans="1:21" x14ac:dyDescent="0.35">
      <c r="A2" s="71" t="s">
        <v>64</v>
      </c>
      <c r="B2" s="69" t="s">
        <v>65</v>
      </c>
      <c r="C2" s="69" t="s">
        <v>66</v>
      </c>
      <c r="D2" s="69" t="s">
        <v>67</v>
      </c>
      <c r="E2" s="69" t="s">
        <v>68</v>
      </c>
      <c r="F2" s="69">
        <v>24089</v>
      </c>
      <c r="G2" s="69">
        <v>661100</v>
      </c>
      <c r="H2" s="69" t="s">
        <v>41</v>
      </c>
      <c r="I2" s="69" t="s">
        <v>69</v>
      </c>
      <c r="J2" s="69" t="s">
        <v>42</v>
      </c>
      <c r="K2" s="69" t="s">
        <v>58</v>
      </c>
      <c r="L2" s="69" t="s">
        <v>70</v>
      </c>
      <c r="M2" s="69">
        <v>630</v>
      </c>
      <c r="N2" s="69" t="s">
        <v>44</v>
      </c>
      <c r="O2" s="69">
        <v>1</v>
      </c>
      <c r="P2" s="69">
        <v>1995</v>
      </c>
      <c r="Q2" s="69" t="s">
        <v>45</v>
      </c>
      <c r="R2" s="69" t="s">
        <v>71</v>
      </c>
      <c r="S2" s="69" t="s">
        <v>72</v>
      </c>
      <c r="T2" s="69" t="s">
        <v>73</v>
      </c>
      <c r="U2" s="74">
        <v>0</v>
      </c>
    </row>
    <row r="3" spans="1:21" x14ac:dyDescent="0.35">
      <c r="A3" s="69" t="s">
        <v>74</v>
      </c>
      <c r="B3" s="69" t="s">
        <v>65</v>
      </c>
      <c r="C3" s="69" t="s">
        <v>66</v>
      </c>
      <c r="D3" s="69" t="s">
        <v>67</v>
      </c>
      <c r="E3" s="69" t="s">
        <v>68</v>
      </c>
      <c r="F3" s="69">
        <v>24089</v>
      </c>
      <c r="G3" s="69">
        <v>661100</v>
      </c>
      <c r="H3" s="69" t="s">
        <v>41</v>
      </c>
      <c r="I3" s="69" t="s">
        <v>75</v>
      </c>
      <c r="J3" s="69" t="s">
        <v>42</v>
      </c>
      <c r="K3" s="69" t="s">
        <v>58</v>
      </c>
      <c r="L3" s="69" t="s">
        <v>70</v>
      </c>
      <c r="M3" s="69">
        <v>630</v>
      </c>
      <c r="N3" s="69" t="s">
        <v>44</v>
      </c>
      <c r="O3" s="69">
        <v>1</v>
      </c>
      <c r="P3" s="69">
        <v>1996</v>
      </c>
      <c r="Q3" s="69" t="s">
        <v>45</v>
      </c>
      <c r="R3" s="69" t="s">
        <v>71</v>
      </c>
      <c r="S3" s="69" t="s">
        <v>76</v>
      </c>
      <c r="T3" s="69" t="s">
        <v>73</v>
      </c>
      <c r="U3" s="74">
        <v>0</v>
      </c>
    </row>
    <row r="4" spans="1:21" x14ac:dyDescent="0.35">
      <c r="A4" s="69" t="s">
        <v>77</v>
      </c>
      <c r="B4" s="69" t="s">
        <v>65</v>
      </c>
      <c r="C4" s="69" t="s">
        <v>66</v>
      </c>
      <c r="D4" s="69" t="s">
        <v>67</v>
      </c>
      <c r="E4" s="69" t="s">
        <v>68</v>
      </c>
      <c r="F4" s="69">
        <v>24089</v>
      </c>
      <c r="G4" s="69">
        <v>661100</v>
      </c>
      <c r="H4" s="69" t="s">
        <v>41</v>
      </c>
      <c r="I4" s="69" t="s">
        <v>78</v>
      </c>
      <c r="J4" s="69" t="s">
        <v>42</v>
      </c>
      <c r="K4" s="69" t="s">
        <v>58</v>
      </c>
      <c r="L4" s="69" t="s">
        <v>70</v>
      </c>
      <c r="M4" s="69">
        <v>1000</v>
      </c>
      <c r="N4" s="69" t="s">
        <v>44</v>
      </c>
      <c r="O4" s="69">
        <v>1</v>
      </c>
      <c r="P4" s="69">
        <v>1996</v>
      </c>
      <c r="Q4" s="69" t="s">
        <v>45</v>
      </c>
      <c r="R4" s="69" t="s">
        <v>71</v>
      </c>
      <c r="S4" s="69" t="s">
        <v>79</v>
      </c>
      <c r="T4" s="69" t="s">
        <v>73</v>
      </c>
      <c r="U4" s="74">
        <v>0</v>
      </c>
    </row>
    <row r="5" spans="1:21" x14ac:dyDescent="0.35">
      <c r="A5" s="69" t="s">
        <v>80</v>
      </c>
      <c r="B5" s="69" t="s">
        <v>65</v>
      </c>
      <c r="C5" s="69" t="s">
        <v>66</v>
      </c>
      <c r="D5" s="69" t="s">
        <v>67</v>
      </c>
      <c r="E5" s="69" t="s">
        <v>68</v>
      </c>
      <c r="F5" s="69">
        <v>24089</v>
      </c>
      <c r="G5" s="69">
        <v>661100</v>
      </c>
      <c r="H5" s="69" t="s">
        <v>41</v>
      </c>
      <c r="I5" s="69" t="s">
        <v>81</v>
      </c>
      <c r="J5" s="69" t="s">
        <v>42</v>
      </c>
      <c r="K5" s="69" t="s">
        <v>58</v>
      </c>
      <c r="L5" s="69" t="s">
        <v>70</v>
      </c>
      <c r="M5" s="69">
        <v>1000</v>
      </c>
      <c r="N5" s="69" t="s">
        <v>44</v>
      </c>
      <c r="O5" s="69">
        <v>1</v>
      </c>
      <c r="P5" s="69">
        <v>1996</v>
      </c>
      <c r="Q5" s="69" t="s">
        <v>45</v>
      </c>
      <c r="R5" s="69" t="s">
        <v>71</v>
      </c>
      <c r="S5" s="69" t="s">
        <v>82</v>
      </c>
      <c r="T5" s="69" t="s">
        <v>73</v>
      </c>
      <c r="U5" s="74">
        <v>0</v>
      </c>
    </row>
    <row r="6" spans="1:21" x14ac:dyDescent="0.35">
      <c r="A6" s="69" t="s">
        <v>83</v>
      </c>
      <c r="B6" s="69" t="s">
        <v>65</v>
      </c>
      <c r="C6" s="69" t="s">
        <v>66</v>
      </c>
      <c r="D6" s="69" t="s">
        <v>67</v>
      </c>
      <c r="E6" s="69" t="s">
        <v>68</v>
      </c>
      <c r="F6" s="69">
        <v>24089</v>
      </c>
      <c r="G6" s="69">
        <v>661100</v>
      </c>
      <c r="H6" s="69" t="s">
        <v>41</v>
      </c>
      <c r="I6" s="69" t="s">
        <v>84</v>
      </c>
      <c r="J6" s="69" t="s">
        <v>42</v>
      </c>
      <c r="K6" s="69" t="s">
        <v>58</v>
      </c>
      <c r="L6" s="69" t="s">
        <v>70</v>
      </c>
      <c r="M6" s="69">
        <v>1000</v>
      </c>
      <c r="N6" s="69" t="s">
        <v>44</v>
      </c>
      <c r="O6" s="69">
        <v>1</v>
      </c>
      <c r="P6" s="69">
        <v>1996</v>
      </c>
      <c r="Q6" s="69" t="s">
        <v>45</v>
      </c>
      <c r="R6" s="69" t="s">
        <v>71</v>
      </c>
      <c r="S6" s="69" t="s">
        <v>85</v>
      </c>
      <c r="T6" s="69" t="s">
        <v>73</v>
      </c>
      <c r="U6" s="74">
        <v>0</v>
      </c>
    </row>
    <row r="7" spans="1:21" x14ac:dyDescent="0.35">
      <c r="A7" s="69" t="s">
        <v>86</v>
      </c>
      <c r="B7" s="69" t="s">
        <v>65</v>
      </c>
      <c r="C7" s="69" t="s">
        <v>66</v>
      </c>
      <c r="D7" s="69" t="s">
        <v>67</v>
      </c>
      <c r="E7" s="69" t="s">
        <v>68</v>
      </c>
      <c r="F7" s="69">
        <v>24089</v>
      </c>
      <c r="G7" s="69">
        <v>663200</v>
      </c>
      <c r="H7" s="69" t="s">
        <v>41</v>
      </c>
      <c r="I7" s="69" t="s">
        <v>87</v>
      </c>
      <c r="J7" s="69" t="s">
        <v>48</v>
      </c>
      <c r="K7" s="69" t="s">
        <v>51</v>
      </c>
      <c r="L7" s="69" t="s">
        <v>88</v>
      </c>
      <c r="M7" s="69">
        <v>500</v>
      </c>
      <c r="N7" s="69" t="s">
        <v>44</v>
      </c>
      <c r="O7" s="69">
        <v>1</v>
      </c>
      <c r="P7" s="69">
        <v>2003</v>
      </c>
      <c r="R7" s="69" t="s">
        <v>71</v>
      </c>
      <c r="S7" s="69" t="s">
        <v>89</v>
      </c>
      <c r="T7" s="69" t="s">
        <v>73</v>
      </c>
      <c r="U7" s="74">
        <v>0</v>
      </c>
    </row>
    <row r="8" spans="1:21" x14ac:dyDescent="0.35">
      <c r="A8" s="69" t="s">
        <v>90</v>
      </c>
      <c r="B8" s="69" t="s">
        <v>91</v>
      </c>
      <c r="C8" s="69" t="s">
        <v>92</v>
      </c>
      <c r="D8" s="69" t="s">
        <v>93</v>
      </c>
      <c r="E8" s="69" t="s">
        <v>68</v>
      </c>
      <c r="F8" s="69">
        <v>16009</v>
      </c>
      <c r="G8" s="69">
        <v>661100</v>
      </c>
      <c r="H8" s="69" t="s">
        <v>41</v>
      </c>
      <c r="I8" s="69" t="s">
        <v>94</v>
      </c>
      <c r="J8" s="69" t="s">
        <v>42</v>
      </c>
      <c r="K8" s="69" t="s">
        <v>58</v>
      </c>
      <c r="L8" s="69" t="s">
        <v>95</v>
      </c>
      <c r="M8" s="69">
        <v>900</v>
      </c>
      <c r="N8" s="69" t="s">
        <v>44</v>
      </c>
      <c r="O8" s="69">
        <v>1</v>
      </c>
      <c r="P8" s="69">
        <v>1984</v>
      </c>
      <c r="Q8" s="69" t="s">
        <v>96</v>
      </c>
      <c r="R8" s="69" t="s">
        <v>71</v>
      </c>
      <c r="S8" s="69" t="s">
        <v>97</v>
      </c>
      <c r="T8" s="69" t="s">
        <v>73</v>
      </c>
      <c r="U8" s="74">
        <v>0</v>
      </c>
    </row>
    <row r="9" spans="1:21" x14ac:dyDescent="0.35">
      <c r="A9" s="69" t="s">
        <v>98</v>
      </c>
      <c r="B9" s="69" t="s">
        <v>91</v>
      </c>
      <c r="C9" s="69" t="s">
        <v>92</v>
      </c>
      <c r="D9" s="69" t="s">
        <v>93</v>
      </c>
      <c r="E9" s="69" t="s">
        <v>68</v>
      </c>
      <c r="F9" s="69">
        <v>16009</v>
      </c>
      <c r="G9" s="69">
        <v>661100</v>
      </c>
      <c r="H9" s="69" t="s">
        <v>41</v>
      </c>
      <c r="I9" s="69" t="s">
        <v>99</v>
      </c>
      <c r="J9" s="69" t="s">
        <v>42</v>
      </c>
      <c r="K9" s="69" t="s">
        <v>58</v>
      </c>
      <c r="L9" s="69" t="s">
        <v>95</v>
      </c>
      <c r="M9" s="69">
        <v>900</v>
      </c>
      <c r="N9" s="69" t="s">
        <v>44</v>
      </c>
      <c r="O9" s="69">
        <v>1</v>
      </c>
      <c r="P9" s="69">
        <v>1983</v>
      </c>
      <c r="Q9" s="69" t="s">
        <v>96</v>
      </c>
      <c r="R9" s="69" t="s">
        <v>71</v>
      </c>
      <c r="S9" s="69" t="s">
        <v>100</v>
      </c>
      <c r="T9" s="69" t="s">
        <v>73</v>
      </c>
      <c r="U9" s="74">
        <v>0</v>
      </c>
    </row>
    <row r="10" spans="1:21" x14ac:dyDescent="0.35">
      <c r="A10" s="69" t="s">
        <v>101</v>
      </c>
      <c r="B10" s="69" t="s">
        <v>91</v>
      </c>
      <c r="C10" s="69" t="s">
        <v>92</v>
      </c>
      <c r="D10" s="69" t="s">
        <v>93</v>
      </c>
      <c r="E10" s="69" t="s">
        <v>68</v>
      </c>
      <c r="F10" s="69">
        <v>16009</v>
      </c>
      <c r="G10" s="69">
        <v>661100</v>
      </c>
      <c r="H10" s="69" t="s">
        <v>41</v>
      </c>
      <c r="I10" s="69" t="s">
        <v>102</v>
      </c>
      <c r="J10" s="69" t="s">
        <v>42</v>
      </c>
      <c r="K10" s="69" t="s">
        <v>58</v>
      </c>
      <c r="L10" s="69" t="s">
        <v>95</v>
      </c>
      <c r="M10" s="69">
        <v>900</v>
      </c>
      <c r="N10" s="69" t="s">
        <v>44</v>
      </c>
      <c r="O10" s="69">
        <v>1</v>
      </c>
      <c r="P10" s="69">
        <v>1983</v>
      </c>
      <c r="Q10" s="69" t="s">
        <v>45</v>
      </c>
      <c r="R10" s="69" t="s">
        <v>71</v>
      </c>
      <c r="S10" s="69" t="s">
        <v>103</v>
      </c>
      <c r="T10" s="69" t="s">
        <v>73</v>
      </c>
      <c r="U10" s="74">
        <v>0</v>
      </c>
    </row>
    <row r="11" spans="1:21" x14ac:dyDescent="0.35">
      <c r="A11" s="69" t="s">
        <v>104</v>
      </c>
      <c r="B11" s="69" t="s">
        <v>91</v>
      </c>
      <c r="C11" s="69" t="s">
        <v>92</v>
      </c>
      <c r="D11" s="69" t="s">
        <v>93</v>
      </c>
      <c r="E11" s="69" t="s">
        <v>68</v>
      </c>
      <c r="F11" s="69">
        <v>16009</v>
      </c>
      <c r="G11" s="69">
        <v>661100</v>
      </c>
      <c r="H11" s="69" t="s">
        <v>41</v>
      </c>
      <c r="I11" s="69" t="s">
        <v>105</v>
      </c>
      <c r="J11" s="69" t="s">
        <v>42</v>
      </c>
      <c r="K11" s="69" t="s">
        <v>58</v>
      </c>
      <c r="L11" s="69" t="s">
        <v>95</v>
      </c>
      <c r="M11" s="69">
        <v>900</v>
      </c>
      <c r="N11" s="69" t="s">
        <v>44</v>
      </c>
      <c r="O11" s="69">
        <v>1</v>
      </c>
      <c r="P11" s="69">
        <v>1983</v>
      </c>
      <c r="Q11" s="69" t="s">
        <v>45</v>
      </c>
      <c r="R11" s="69" t="s">
        <v>71</v>
      </c>
      <c r="S11" s="69" t="s">
        <v>106</v>
      </c>
      <c r="T11" s="69" t="s">
        <v>73</v>
      </c>
      <c r="U11" s="74">
        <v>0</v>
      </c>
    </row>
    <row r="12" spans="1:21" x14ac:dyDescent="0.35">
      <c r="A12" s="69" t="s">
        <v>107</v>
      </c>
      <c r="B12" s="69" t="s">
        <v>91</v>
      </c>
      <c r="C12" s="69" t="s">
        <v>92</v>
      </c>
      <c r="D12" s="69" t="s">
        <v>93</v>
      </c>
      <c r="E12" s="69" t="s">
        <v>68</v>
      </c>
      <c r="F12" s="69">
        <v>16009</v>
      </c>
      <c r="G12" s="69">
        <v>661100</v>
      </c>
      <c r="H12" s="69" t="s">
        <v>41</v>
      </c>
      <c r="I12" s="69" t="s">
        <v>108</v>
      </c>
      <c r="J12" s="69" t="s">
        <v>42</v>
      </c>
      <c r="K12" s="69" t="s">
        <v>58</v>
      </c>
      <c r="L12" s="69" t="s">
        <v>95</v>
      </c>
      <c r="M12" s="69">
        <v>630</v>
      </c>
      <c r="N12" s="69" t="s">
        <v>44</v>
      </c>
      <c r="O12" s="69">
        <v>1</v>
      </c>
      <c r="P12" s="69">
        <v>1983</v>
      </c>
      <c r="Q12" s="69" t="s">
        <v>45</v>
      </c>
      <c r="R12" s="69" t="s">
        <v>71</v>
      </c>
      <c r="S12" s="69" t="s">
        <v>109</v>
      </c>
      <c r="T12" s="69" t="s">
        <v>73</v>
      </c>
      <c r="U12" s="74">
        <v>0</v>
      </c>
    </row>
    <row r="13" spans="1:21" x14ac:dyDescent="0.35">
      <c r="A13" s="69" t="s">
        <v>110</v>
      </c>
      <c r="B13" s="69" t="s">
        <v>91</v>
      </c>
      <c r="C13" s="69" t="s">
        <v>92</v>
      </c>
      <c r="D13" s="69" t="s">
        <v>93</v>
      </c>
      <c r="E13" s="69" t="s">
        <v>68</v>
      </c>
      <c r="F13" s="69">
        <v>16009</v>
      </c>
      <c r="G13" s="69">
        <v>661400</v>
      </c>
      <c r="H13" s="69" t="s">
        <v>41</v>
      </c>
      <c r="I13" s="69" t="s">
        <v>111</v>
      </c>
      <c r="J13" s="69" t="s">
        <v>46</v>
      </c>
      <c r="K13" s="69" t="s">
        <v>51</v>
      </c>
      <c r="L13" s="69" t="s">
        <v>112</v>
      </c>
      <c r="M13" s="69">
        <v>500</v>
      </c>
      <c r="N13" s="69" t="s">
        <v>44</v>
      </c>
      <c r="O13" s="69">
        <v>1</v>
      </c>
      <c r="P13" s="69">
        <v>2001</v>
      </c>
      <c r="R13" s="69" t="s">
        <v>71</v>
      </c>
      <c r="S13" s="69" t="s">
        <v>113</v>
      </c>
      <c r="T13" s="69" t="s">
        <v>73</v>
      </c>
      <c r="U13" s="74">
        <v>0</v>
      </c>
    </row>
    <row r="14" spans="1:21" x14ac:dyDescent="0.35">
      <c r="A14" s="69" t="s">
        <v>114</v>
      </c>
      <c r="B14" s="69" t="s">
        <v>115</v>
      </c>
      <c r="C14" s="69" t="s">
        <v>116</v>
      </c>
      <c r="D14" s="69" t="s">
        <v>117</v>
      </c>
      <c r="E14" s="69" t="s">
        <v>118</v>
      </c>
      <c r="F14" s="69">
        <v>28190</v>
      </c>
      <c r="G14" s="69">
        <v>661100</v>
      </c>
      <c r="H14" s="69" t="s">
        <v>41</v>
      </c>
      <c r="I14" s="69" t="s">
        <v>119</v>
      </c>
      <c r="J14" s="69" t="s">
        <v>42</v>
      </c>
      <c r="K14" s="69" t="s">
        <v>56</v>
      </c>
      <c r="L14" s="69" t="s">
        <v>120</v>
      </c>
      <c r="M14" s="69">
        <v>1000</v>
      </c>
      <c r="N14" s="69" t="s">
        <v>44</v>
      </c>
      <c r="O14" s="69">
        <v>1</v>
      </c>
      <c r="P14" s="69">
        <v>1995</v>
      </c>
      <c r="Q14" s="69" t="s">
        <v>45</v>
      </c>
      <c r="R14" s="69" t="s">
        <v>71</v>
      </c>
      <c r="S14" s="69" t="s">
        <v>121</v>
      </c>
      <c r="T14" s="69" t="s">
        <v>73</v>
      </c>
      <c r="U14" s="74">
        <v>0</v>
      </c>
    </row>
    <row r="15" spans="1:21" x14ac:dyDescent="0.35">
      <c r="A15" s="69" t="s">
        <v>122</v>
      </c>
      <c r="B15" s="69" t="s">
        <v>115</v>
      </c>
      <c r="C15" s="69" t="s">
        <v>116</v>
      </c>
      <c r="D15" s="69" t="s">
        <v>117</v>
      </c>
      <c r="E15" s="69" t="s">
        <v>118</v>
      </c>
      <c r="F15" s="69">
        <v>28190</v>
      </c>
      <c r="G15" s="69">
        <v>661100</v>
      </c>
      <c r="H15" s="69" t="s">
        <v>41</v>
      </c>
      <c r="I15" s="69" t="s">
        <v>123</v>
      </c>
      <c r="J15" s="69" t="s">
        <v>42</v>
      </c>
      <c r="K15" s="69" t="s">
        <v>56</v>
      </c>
      <c r="L15" s="69" t="s">
        <v>120</v>
      </c>
      <c r="M15" s="69">
        <v>1000</v>
      </c>
      <c r="N15" s="69" t="s">
        <v>44</v>
      </c>
      <c r="O15" s="69">
        <v>1</v>
      </c>
      <c r="P15" s="69">
        <v>1995</v>
      </c>
      <c r="Q15" s="69" t="s">
        <v>45</v>
      </c>
      <c r="R15" s="69" t="s">
        <v>71</v>
      </c>
      <c r="S15" s="69" t="s">
        <v>124</v>
      </c>
      <c r="T15" s="69" t="s">
        <v>73</v>
      </c>
      <c r="U15" s="74">
        <v>0</v>
      </c>
    </row>
    <row r="16" spans="1:21" x14ac:dyDescent="0.35">
      <c r="A16" s="69" t="s">
        <v>125</v>
      </c>
      <c r="B16" s="69" t="s">
        <v>115</v>
      </c>
      <c r="C16" s="69" t="s">
        <v>116</v>
      </c>
      <c r="D16" s="69" t="s">
        <v>117</v>
      </c>
      <c r="E16" s="69" t="s">
        <v>118</v>
      </c>
      <c r="F16" s="69">
        <v>28190</v>
      </c>
      <c r="G16" s="69">
        <v>661100</v>
      </c>
      <c r="H16" s="69" t="s">
        <v>41</v>
      </c>
      <c r="I16" s="69" t="s">
        <v>126</v>
      </c>
      <c r="J16" s="69" t="s">
        <v>42</v>
      </c>
      <c r="K16" s="69" t="s">
        <v>56</v>
      </c>
      <c r="L16" s="69" t="s">
        <v>120</v>
      </c>
      <c r="M16" s="69">
        <v>1000</v>
      </c>
      <c r="N16" s="69" t="s">
        <v>44</v>
      </c>
      <c r="O16" s="69">
        <v>1</v>
      </c>
      <c r="P16" s="69">
        <v>1995</v>
      </c>
      <c r="Q16" s="69" t="s">
        <v>45</v>
      </c>
      <c r="R16" s="69" t="s">
        <v>71</v>
      </c>
      <c r="S16" s="69" t="s">
        <v>127</v>
      </c>
      <c r="T16" s="69" t="s">
        <v>73</v>
      </c>
      <c r="U16" s="74">
        <v>0</v>
      </c>
    </row>
    <row r="17" spans="1:21" x14ac:dyDescent="0.35">
      <c r="A17" s="69" t="s">
        <v>128</v>
      </c>
      <c r="B17" s="69" t="s">
        <v>115</v>
      </c>
      <c r="C17" s="69" t="s">
        <v>116</v>
      </c>
      <c r="D17" s="69" t="s">
        <v>117</v>
      </c>
      <c r="E17" s="69" t="s">
        <v>118</v>
      </c>
      <c r="F17" s="69">
        <v>28190</v>
      </c>
      <c r="G17" s="69">
        <v>661100</v>
      </c>
      <c r="H17" s="69" t="s">
        <v>41</v>
      </c>
      <c r="I17" s="69" t="s">
        <v>129</v>
      </c>
      <c r="J17" s="69" t="s">
        <v>42</v>
      </c>
      <c r="K17" s="69" t="s">
        <v>56</v>
      </c>
      <c r="L17" s="69" t="s">
        <v>120</v>
      </c>
      <c r="M17" s="69">
        <v>1000</v>
      </c>
      <c r="N17" s="69" t="s">
        <v>44</v>
      </c>
      <c r="O17" s="69">
        <v>1</v>
      </c>
      <c r="P17" s="69">
        <v>1995</v>
      </c>
      <c r="Q17" s="69" t="s">
        <v>45</v>
      </c>
      <c r="R17" s="69" t="s">
        <v>71</v>
      </c>
      <c r="S17" s="69" t="s">
        <v>130</v>
      </c>
      <c r="T17" s="69" t="s">
        <v>73</v>
      </c>
      <c r="U17" s="74">
        <v>0</v>
      </c>
    </row>
    <row r="18" spans="1:21" x14ac:dyDescent="0.35">
      <c r="A18" s="69" t="s">
        <v>131</v>
      </c>
      <c r="B18" s="69" t="s">
        <v>115</v>
      </c>
      <c r="C18" s="69" t="s">
        <v>116</v>
      </c>
      <c r="D18" s="69" t="s">
        <v>117</v>
      </c>
      <c r="E18" s="69" t="s">
        <v>118</v>
      </c>
      <c r="F18" s="69">
        <v>28190</v>
      </c>
      <c r="G18" s="69">
        <v>661100</v>
      </c>
      <c r="H18" s="69" t="s">
        <v>41</v>
      </c>
      <c r="I18" s="69" t="s">
        <v>132</v>
      </c>
      <c r="J18" s="69" t="s">
        <v>42</v>
      </c>
      <c r="K18" s="69" t="s">
        <v>47</v>
      </c>
      <c r="L18" s="69" t="s">
        <v>88</v>
      </c>
      <c r="M18" s="69">
        <v>1000</v>
      </c>
      <c r="N18" s="69" t="s">
        <v>44</v>
      </c>
      <c r="O18" s="69">
        <v>1</v>
      </c>
      <c r="P18" s="69">
        <v>2003</v>
      </c>
      <c r="Q18" s="69" t="s">
        <v>133</v>
      </c>
      <c r="R18" s="69" t="s">
        <v>71</v>
      </c>
      <c r="S18" s="69" t="s">
        <v>134</v>
      </c>
      <c r="T18" s="69" t="s">
        <v>73</v>
      </c>
      <c r="U18" s="74">
        <v>0</v>
      </c>
    </row>
    <row r="19" spans="1:21" x14ac:dyDescent="0.35">
      <c r="A19" s="69" t="s">
        <v>135</v>
      </c>
      <c r="B19" s="69" t="s">
        <v>115</v>
      </c>
      <c r="C19" s="69" t="s">
        <v>116</v>
      </c>
      <c r="D19" s="69" t="s">
        <v>117</v>
      </c>
      <c r="E19" s="69" t="s">
        <v>118</v>
      </c>
      <c r="F19" s="69">
        <v>28190</v>
      </c>
      <c r="G19" s="69">
        <v>661100</v>
      </c>
      <c r="H19" s="69" t="s">
        <v>41</v>
      </c>
      <c r="I19" s="69" t="s">
        <v>136</v>
      </c>
      <c r="J19" s="69" t="s">
        <v>42</v>
      </c>
      <c r="K19" s="69" t="s">
        <v>47</v>
      </c>
      <c r="L19" s="69" t="s">
        <v>88</v>
      </c>
      <c r="M19" s="69">
        <v>1000</v>
      </c>
      <c r="N19" s="69" t="s">
        <v>44</v>
      </c>
      <c r="O19" s="69">
        <v>1</v>
      </c>
      <c r="P19" s="69">
        <v>2003</v>
      </c>
      <c r="Q19" s="69" t="s">
        <v>137</v>
      </c>
      <c r="R19" s="69" t="s">
        <v>71</v>
      </c>
      <c r="S19" s="69" t="s">
        <v>138</v>
      </c>
      <c r="T19" s="69" t="s">
        <v>73</v>
      </c>
      <c r="U19" s="74">
        <v>0</v>
      </c>
    </row>
    <row r="20" spans="1:21" x14ac:dyDescent="0.35">
      <c r="A20" s="69" t="s">
        <v>139</v>
      </c>
      <c r="B20" s="69" t="s">
        <v>140</v>
      </c>
      <c r="C20" s="69" t="s">
        <v>141</v>
      </c>
      <c r="D20" s="69" t="s">
        <v>142</v>
      </c>
      <c r="E20" s="69" t="s">
        <v>143</v>
      </c>
      <c r="F20" s="69">
        <v>12652</v>
      </c>
      <c r="G20" s="69">
        <v>661100</v>
      </c>
      <c r="H20" s="69" t="s">
        <v>41</v>
      </c>
      <c r="I20" s="69" t="s">
        <v>144</v>
      </c>
      <c r="J20" s="69" t="s">
        <v>42</v>
      </c>
      <c r="K20" s="69" t="s">
        <v>145</v>
      </c>
      <c r="L20" s="69" t="s">
        <v>59</v>
      </c>
      <c r="M20" s="69">
        <v>1000</v>
      </c>
      <c r="N20" s="69" t="s">
        <v>44</v>
      </c>
      <c r="O20" s="69">
        <v>1</v>
      </c>
      <c r="P20" s="69">
        <v>2004</v>
      </c>
      <c r="Q20" s="69" t="s">
        <v>146</v>
      </c>
      <c r="R20" s="69" t="s">
        <v>71</v>
      </c>
      <c r="S20" s="69" t="s">
        <v>147</v>
      </c>
      <c r="T20" s="69" t="s">
        <v>73</v>
      </c>
      <c r="U20" s="74">
        <v>0</v>
      </c>
    </row>
    <row r="21" spans="1:21" x14ac:dyDescent="0.35">
      <c r="A21" s="69" t="s">
        <v>148</v>
      </c>
      <c r="B21" s="69" t="s">
        <v>140</v>
      </c>
      <c r="C21" s="69" t="s">
        <v>141</v>
      </c>
      <c r="D21" s="69" t="s">
        <v>142</v>
      </c>
      <c r="E21" s="69" t="s">
        <v>143</v>
      </c>
      <c r="F21" s="69">
        <v>12652</v>
      </c>
      <c r="G21" s="69">
        <v>661100</v>
      </c>
      <c r="H21" s="69" t="s">
        <v>41</v>
      </c>
      <c r="I21" s="69" t="s">
        <v>149</v>
      </c>
      <c r="J21" s="69" t="s">
        <v>42</v>
      </c>
      <c r="K21" s="69" t="s">
        <v>150</v>
      </c>
      <c r="L21" s="69" t="s">
        <v>151</v>
      </c>
      <c r="M21" s="69">
        <v>1000</v>
      </c>
      <c r="N21" s="69" t="s">
        <v>44</v>
      </c>
      <c r="O21" s="69">
        <v>1</v>
      </c>
      <c r="P21" s="69">
        <v>1994</v>
      </c>
      <c r="R21" s="69" t="s">
        <v>71</v>
      </c>
      <c r="S21" s="69" t="s">
        <v>152</v>
      </c>
      <c r="T21" s="69" t="s">
        <v>73</v>
      </c>
      <c r="U21" s="74">
        <v>0</v>
      </c>
    </row>
    <row r="22" spans="1:21" x14ac:dyDescent="0.35">
      <c r="A22" s="69" t="s">
        <v>153</v>
      </c>
      <c r="B22" s="69" t="s">
        <v>140</v>
      </c>
      <c r="C22" s="69" t="s">
        <v>141</v>
      </c>
      <c r="D22" s="69" t="s">
        <v>142</v>
      </c>
      <c r="E22" s="69" t="s">
        <v>143</v>
      </c>
      <c r="F22" s="69">
        <v>12652</v>
      </c>
      <c r="G22" s="69">
        <v>661100</v>
      </c>
      <c r="H22" s="69" t="s">
        <v>41</v>
      </c>
      <c r="I22" s="69" t="s">
        <v>154</v>
      </c>
      <c r="J22" s="69" t="s">
        <v>42</v>
      </c>
      <c r="K22" s="69" t="s">
        <v>155</v>
      </c>
      <c r="L22" s="69" t="s">
        <v>156</v>
      </c>
      <c r="M22" s="69">
        <v>630</v>
      </c>
      <c r="N22" s="69" t="s">
        <v>44</v>
      </c>
      <c r="O22" s="69">
        <v>1</v>
      </c>
      <c r="P22" s="69">
        <v>1994</v>
      </c>
      <c r="R22" s="69" t="s">
        <v>71</v>
      </c>
      <c r="S22" s="69" t="s">
        <v>157</v>
      </c>
      <c r="T22" s="69" t="s">
        <v>73</v>
      </c>
      <c r="U22" s="74">
        <v>0</v>
      </c>
    </row>
    <row r="23" spans="1:21" x14ac:dyDescent="0.35">
      <c r="A23" s="69" t="s">
        <v>158</v>
      </c>
      <c r="B23" s="69" t="s">
        <v>159</v>
      </c>
      <c r="C23" s="69" t="s">
        <v>160</v>
      </c>
      <c r="D23" s="69" t="s">
        <v>161</v>
      </c>
      <c r="E23" s="69" t="s">
        <v>143</v>
      </c>
      <c r="F23" s="69">
        <v>11809</v>
      </c>
      <c r="G23" s="69">
        <v>661100</v>
      </c>
      <c r="H23" s="69" t="s">
        <v>41</v>
      </c>
      <c r="I23" s="69" t="s">
        <v>162</v>
      </c>
      <c r="J23" s="69" t="s">
        <v>42</v>
      </c>
      <c r="K23" s="69" t="s">
        <v>58</v>
      </c>
      <c r="L23" s="69" t="s">
        <v>163</v>
      </c>
      <c r="M23" s="69">
        <v>1000</v>
      </c>
      <c r="N23" s="69" t="s">
        <v>44</v>
      </c>
      <c r="O23" s="69">
        <v>1</v>
      </c>
      <c r="P23" s="69">
        <v>2004</v>
      </c>
      <c r="Q23" s="69" t="s">
        <v>45</v>
      </c>
      <c r="R23" s="69" t="s">
        <v>71</v>
      </c>
      <c r="S23" s="69" t="s">
        <v>164</v>
      </c>
      <c r="T23" s="69" t="s">
        <v>73</v>
      </c>
      <c r="U23" s="74">
        <v>0</v>
      </c>
    </row>
    <row r="24" spans="1:21" x14ac:dyDescent="0.35">
      <c r="A24" s="69" t="s">
        <v>165</v>
      </c>
      <c r="B24" s="69" t="s">
        <v>159</v>
      </c>
      <c r="C24" s="69" t="s">
        <v>160</v>
      </c>
      <c r="D24" s="69" t="s">
        <v>161</v>
      </c>
      <c r="E24" s="69" t="s">
        <v>143</v>
      </c>
      <c r="F24" s="69">
        <v>11809</v>
      </c>
      <c r="G24" s="69">
        <v>661100</v>
      </c>
      <c r="H24" s="69" t="s">
        <v>41</v>
      </c>
      <c r="I24" s="69" t="s">
        <v>166</v>
      </c>
      <c r="J24" s="69" t="s">
        <v>42</v>
      </c>
      <c r="K24" s="69" t="s">
        <v>58</v>
      </c>
      <c r="L24" s="69" t="s">
        <v>163</v>
      </c>
      <c r="M24" s="69">
        <v>1000</v>
      </c>
      <c r="N24" s="69" t="s">
        <v>44</v>
      </c>
      <c r="O24" s="69">
        <v>1</v>
      </c>
      <c r="P24" s="69">
        <v>2004</v>
      </c>
      <c r="Q24" s="69" t="s">
        <v>45</v>
      </c>
      <c r="R24" s="69" t="s">
        <v>71</v>
      </c>
      <c r="S24" s="69" t="s">
        <v>167</v>
      </c>
      <c r="T24" s="69" t="s">
        <v>73</v>
      </c>
      <c r="U24" s="74">
        <v>0</v>
      </c>
    </row>
    <row r="25" spans="1:21" x14ac:dyDescent="0.35">
      <c r="A25" s="69" t="s">
        <v>168</v>
      </c>
      <c r="B25" s="69" t="s">
        <v>159</v>
      </c>
      <c r="C25" s="69" t="s">
        <v>160</v>
      </c>
      <c r="D25" s="69" t="s">
        <v>161</v>
      </c>
      <c r="E25" s="69" t="s">
        <v>143</v>
      </c>
      <c r="F25" s="69">
        <v>11809</v>
      </c>
      <c r="G25" s="69">
        <v>661100</v>
      </c>
      <c r="H25" s="69" t="s">
        <v>41</v>
      </c>
      <c r="I25" s="69" t="s">
        <v>169</v>
      </c>
      <c r="J25" s="69" t="s">
        <v>42</v>
      </c>
      <c r="K25" s="69" t="s">
        <v>58</v>
      </c>
      <c r="L25" s="69" t="s">
        <v>170</v>
      </c>
      <c r="M25" s="69">
        <v>1600</v>
      </c>
      <c r="N25" s="69" t="s">
        <v>44</v>
      </c>
      <c r="O25" s="69">
        <v>1</v>
      </c>
      <c r="P25" s="69">
        <v>2004</v>
      </c>
      <c r="Q25" s="69" t="s">
        <v>45</v>
      </c>
      <c r="R25" s="69" t="s">
        <v>71</v>
      </c>
      <c r="S25" s="69" t="s">
        <v>171</v>
      </c>
      <c r="T25" s="69" t="s">
        <v>73</v>
      </c>
      <c r="U25" s="74">
        <v>0</v>
      </c>
    </row>
    <row r="26" spans="1:21" x14ac:dyDescent="0.35">
      <c r="A26" s="69" t="s">
        <v>172</v>
      </c>
      <c r="B26" s="69" t="s">
        <v>173</v>
      </c>
      <c r="C26" s="69" t="s">
        <v>174</v>
      </c>
      <c r="D26" s="69" t="s">
        <v>175</v>
      </c>
      <c r="E26" s="69" t="s">
        <v>143</v>
      </c>
      <c r="F26" s="69">
        <v>9025</v>
      </c>
      <c r="G26" s="69">
        <v>661100</v>
      </c>
      <c r="H26" s="69" t="s">
        <v>41</v>
      </c>
      <c r="I26" s="69" t="s">
        <v>176</v>
      </c>
      <c r="J26" s="69" t="s">
        <v>42</v>
      </c>
      <c r="K26" s="69" t="s">
        <v>177</v>
      </c>
      <c r="L26" s="69" t="s">
        <v>178</v>
      </c>
      <c r="M26" s="69">
        <v>1000</v>
      </c>
      <c r="N26" s="69" t="s">
        <v>44</v>
      </c>
      <c r="O26" s="69">
        <v>1</v>
      </c>
      <c r="P26" s="69">
        <v>1995</v>
      </c>
      <c r="Q26" s="69" t="s">
        <v>45</v>
      </c>
      <c r="R26" s="69" t="s">
        <v>71</v>
      </c>
      <c r="S26" s="69" t="s">
        <v>179</v>
      </c>
      <c r="T26" s="69" t="s">
        <v>73</v>
      </c>
      <c r="U26" s="74">
        <v>0</v>
      </c>
    </row>
    <row r="27" spans="1:21" x14ac:dyDescent="0.35">
      <c r="A27" s="69" t="s">
        <v>180</v>
      </c>
      <c r="B27" s="69" t="s">
        <v>173</v>
      </c>
      <c r="C27" s="69" t="s">
        <v>174</v>
      </c>
      <c r="D27" s="69" t="s">
        <v>175</v>
      </c>
      <c r="E27" s="69" t="s">
        <v>143</v>
      </c>
      <c r="F27" s="69">
        <v>9025</v>
      </c>
      <c r="G27" s="69">
        <v>661100</v>
      </c>
      <c r="H27" s="69" t="s">
        <v>41</v>
      </c>
      <c r="I27" s="69" t="s">
        <v>181</v>
      </c>
      <c r="J27" s="69" t="s">
        <v>42</v>
      </c>
      <c r="K27" s="69" t="s">
        <v>182</v>
      </c>
      <c r="L27" s="69" t="s">
        <v>183</v>
      </c>
      <c r="M27" s="69">
        <v>630</v>
      </c>
      <c r="N27" s="69" t="s">
        <v>44</v>
      </c>
      <c r="O27" s="69">
        <v>1</v>
      </c>
      <c r="P27" s="69">
        <v>1995</v>
      </c>
      <c r="Q27" s="69" t="s">
        <v>45</v>
      </c>
      <c r="R27" s="69" t="s">
        <v>71</v>
      </c>
      <c r="S27" s="69" t="s">
        <v>184</v>
      </c>
      <c r="T27" s="69" t="s">
        <v>73</v>
      </c>
      <c r="U27" s="74">
        <v>0</v>
      </c>
    </row>
    <row r="28" spans="1:21" x14ac:dyDescent="0.35">
      <c r="A28" s="69" t="s">
        <v>185</v>
      </c>
      <c r="B28" s="69" t="s">
        <v>173</v>
      </c>
      <c r="C28" s="69" t="s">
        <v>174</v>
      </c>
      <c r="D28" s="69" t="s">
        <v>175</v>
      </c>
      <c r="E28" s="69" t="s">
        <v>143</v>
      </c>
      <c r="F28" s="69">
        <v>9025</v>
      </c>
      <c r="G28" s="69">
        <v>661100</v>
      </c>
      <c r="H28" s="69" t="s">
        <v>41</v>
      </c>
      <c r="I28" s="69" t="s">
        <v>186</v>
      </c>
      <c r="J28" s="69" t="s">
        <v>42</v>
      </c>
      <c r="K28" s="69" t="s">
        <v>182</v>
      </c>
      <c r="L28" s="69" t="s">
        <v>183</v>
      </c>
      <c r="M28" s="69">
        <v>630</v>
      </c>
      <c r="N28" s="69" t="s">
        <v>44</v>
      </c>
      <c r="O28" s="69">
        <v>1</v>
      </c>
      <c r="P28" s="69">
        <v>1995</v>
      </c>
      <c r="Q28" s="69" t="s">
        <v>45</v>
      </c>
      <c r="R28" s="69" t="s">
        <v>71</v>
      </c>
      <c r="S28" s="69" t="s">
        <v>187</v>
      </c>
      <c r="T28" s="69" t="s">
        <v>73</v>
      </c>
      <c r="U28" s="74">
        <v>0</v>
      </c>
    </row>
    <row r="29" spans="1:21" x14ac:dyDescent="0.35">
      <c r="A29" s="69" t="s">
        <v>188</v>
      </c>
      <c r="B29" s="69" t="s">
        <v>173</v>
      </c>
      <c r="C29" s="69" t="s">
        <v>174</v>
      </c>
      <c r="D29" s="69" t="s">
        <v>175</v>
      </c>
      <c r="E29" s="69" t="s">
        <v>143</v>
      </c>
      <c r="F29" s="69">
        <v>9025</v>
      </c>
      <c r="G29" s="69">
        <v>661100</v>
      </c>
      <c r="H29" s="69" t="s">
        <v>41</v>
      </c>
      <c r="I29" s="69" t="s">
        <v>189</v>
      </c>
      <c r="J29" s="69" t="s">
        <v>42</v>
      </c>
      <c r="K29" s="69" t="s">
        <v>182</v>
      </c>
      <c r="L29" s="69" t="s">
        <v>178</v>
      </c>
      <c r="M29" s="69">
        <v>630</v>
      </c>
      <c r="N29" s="69" t="s">
        <v>44</v>
      </c>
      <c r="O29" s="69">
        <v>1</v>
      </c>
      <c r="P29" s="69">
        <v>1995</v>
      </c>
      <c r="Q29" s="69" t="s">
        <v>45</v>
      </c>
      <c r="R29" s="69" t="s">
        <v>71</v>
      </c>
      <c r="S29" s="69" t="s">
        <v>190</v>
      </c>
      <c r="T29" s="69" t="s">
        <v>73</v>
      </c>
      <c r="U29" s="74">
        <v>0</v>
      </c>
    </row>
    <row r="30" spans="1:21" x14ac:dyDescent="0.35">
      <c r="A30" s="71" t="s">
        <v>191</v>
      </c>
      <c r="B30" s="69" t="s">
        <v>192</v>
      </c>
      <c r="C30" s="69" t="s">
        <v>193</v>
      </c>
      <c r="D30" s="69" t="s">
        <v>194</v>
      </c>
      <c r="E30" s="69" t="s">
        <v>195</v>
      </c>
      <c r="F30" s="69">
        <v>5506</v>
      </c>
      <c r="G30" s="69">
        <v>661100</v>
      </c>
      <c r="H30" s="69" t="s">
        <v>41</v>
      </c>
      <c r="I30" s="69" t="s">
        <v>196</v>
      </c>
      <c r="J30" s="69" t="s">
        <v>42</v>
      </c>
      <c r="K30" s="69" t="s">
        <v>197</v>
      </c>
      <c r="L30" s="69" t="s">
        <v>53</v>
      </c>
      <c r="M30" s="69">
        <v>1025</v>
      </c>
      <c r="N30" s="69" t="s">
        <v>44</v>
      </c>
      <c r="O30" s="69">
        <v>1</v>
      </c>
      <c r="P30" s="69">
        <v>1997</v>
      </c>
      <c r="R30" s="69" t="s">
        <v>71</v>
      </c>
      <c r="S30" s="69" t="s">
        <v>198</v>
      </c>
      <c r="T30" s="69" t="s">
        <v>73</v>
      </c>
      <c r="U30" s="74">
        <v>0</v>
      </c>
    </row>
    <row r="31" spans="1:21" x14ac:dyDescent="0.35">
      <c r="A31" s="69" t="s">
        <v>199</v>
      </c>
      <c r="B31" s="69" t="s">
        <v>200</v>
      </c>
      <c r="C31" s="69" t="s">
        <v>201</v>
      </c>
      <c r="D31" s="69" t="s">
        <v>202</v>
      </c>
      <c r="E31" s="69" t="s">
        <v>195</v>
      </c>
      <c r="F31" s="69">
        <v>25564</v>
      </c>
      <c r="G31" s="69">
        <v>661100</v>
      </c>
      <c r="H31" s="69" t="s">
        <v>41</v>
      </c>
      <c r="I31" s="69" t="s">
        <v>203</v>
      </c>
      <c r="J31" s="69" t="s">
        <v>42</v>
      </c>
      <c r="K31" s="69" t="s">
        <v>204</v>
      </c>
      <c r="L31" s="69" t="s">
        <v>205</v>
      </c>
      <c r="M31" s="69">
        <v>1000</v>
      </c>
      <c r="N31" s="69" t="s">
        <v>44</v>
      </c>
      <c r="O31" s="69">
        <v>1</v>
      </c>
      <c r="P31" s="69">
        <v>2002</v>
      </c>
      <c r="Q31" s="69" t="s">
        <v>45</v>
      </c>
      <c r="R31" s="69" t="s">
        <v>71</v>
      </c>
      <c r="S31" s="69" t="s">
        <v>206</v>
      </c>
      <c r="T31" s="69" t="s">
        <v>73</v>
      </c>
      <c r="U31" s="74">
        <v>0</v>
      </c>
    </row>
    <row r="32" spans="1:21" x14ac:dyDescent="0.35">
      <c r="A32" s="69" t="s">
        <v>207</v>
      </c>
      <c r="B32" s="69" t="s">
        <v>200</v>
      </c>
      <c r="C32" s="69" t="s">
        <v>201</v>
      </c>
      <c r="D32" s="69" t="s">
        <v>202</v>
      </c>
      <c r="E32" s="69" t="s">
        <v>195</v>
      </c>
      <c r="F32" s="69">
        <v>25564</v>
      </c>
      <c r="G32" s="69">
        <v>661100</v>
      </c>
      <c r="H32" s="69" t="s">
        <v>41</v>
      </c>
      <c r="I32" s="69" t="s">
        <v>208</v>
      </c>
      <c r="J32" s="69" t="s">
        <v>42</v>
      </c>
      <c r="K32" s="69" t="s">
        <v>204</v>
      </c>
      <c r="L32" s="69" t="s">
        <v>205</v>
      </c>
      <c r="M32" s="69">
        <v>1500</v>
      </c>
      <c r="N32" s="69" t="s">
        <v>44</v>
      </c>
      <c r="O32" s="69">
        <v>1</v>
      </c>
      <c r="P32" s="69">
        <v>1989</v>
      </c>
      <c r="Q32" s="69" t="s">
        <v>45</v>
      </c>
      <c r="R32" s="69" t="s">
        <v>71</v>
      </c>
      <c r="S32" s="69" t="s">
        <v>209</v>
      </c>
      <c r="T32" s="69" t="s">
        <v>73</v>
      </c>
      <c r="U32" s="74">
        <v>0</v>
      </c>
    </row>
    <row r="33" spans="1:21" x14ac:dyDescent="0.35">
      <c r="A33" s="69" t="s">
        <v>210</v>
      </c>
      <c r="B33" s="69" t="s">
        <v>200</v>
      </c>
      <c r="C33" s="69" t="s">
        <v>201</v>
      </c>
      <c r="D33" s="69" t="s">
        <v>202</v>
      </c>
      <c r="E33" s="69" t="s">
        <v>195</v>
      </c>
      <c r="F33" s="69">
        <v>25564</v>
      </c>
      <c r="G33" s="69">
        <v>661100</v>
      </c>
      <c r="H33" s="69" t="s">
        <v>41</v>
      </c>
      <c r="I33" s="69" t="s">
        <v>211</v>
      </c>
      <c r="J33" s="69" t="s">
        <v>42</v>
      </c>
      <c r="K33" s="69" t="s">
        <v>204</v>
      </c>
      <c r="L33" s="69" t="s">
        <v>205</v>
      </c>
      <c r="M33" s="69">
        <v>1500</v>
      </c>
      <c r="N33" s="69" t="s">
        <v>44</v>
      </c>
      <c r="O33" s="69">
        <v>1</v>
      </c>
      <c r="P33" s="69">
        <v>1989</v>
      </c>
      <c r="Q33" s="69" t="s">
        <v>45</v>
      </c>
      <c r="R33" s="69" t="s">
        <v>71</v>
      </c>
      <c r="S33" s="69" t="s">
        <v>212</v>
      </c>
      <c r="T33" s="69" t="s">
        <v>73</v>
      </c>
      <c r="U33" s="74">
        <v>0</v>
      </c>
    </row>
    <row r="34" spans="1:21" x14ac:dyDescent="0.35">
      <c r="A34" s="69" t="s">
        <v>213</v>
      </c>
      <c r="B34" s="69" t="s">
        <v>214</v>
      </c>
      <c r="C34" s="69" t="s">
        <v>215</v>
      </c>
      <c r="D34" s="69" t="s">
        <v>216</v>
      </c>
      <c r="E34" s="69" t="s">
        <v>195</v>
      </c>
      <c r="F34" s="69">
        <v>1258</v>
      </c>
      <c r="G34" s="69">
        <v>661100</v>
      </c>
      <c r="H34" s="69" t="s">
        <v>41</v>
      </c>
      <c r="I34" s="69" t="s">
        <v>217</v>
      </c>
      <c r="J34" s="69" t="s">
        <v>42</v>
      </c>
      <c r="K34" s="69" t="s">
        <v>218</v>
      </c>
      <c r="L34" s="69" t="s">
        <v>219</v>
      </c>
      <c r="M34" s="69">
        <v>1000</v>
      </c>
      <c r="N34" s="69" t="s">
        <v>44</v>
      </c>
      <c r="O34" s="69">
        <v>1</v>
      </c>
      <c r="P34" s="69">
        <v>1994</v>
      </c>
      <c r="Q34" s="69" t="s">
        <v>220</v>
      </c>
      <c r="R34" s="69" t="s">
        <v>71</v>
      </c>
      <c r="S34" s="69" t="s">
        <v>221</v>
      </c>
      <c r="T34" s="69" t="s">
        <v>73</v>
      </c>
      <c r="U34" s="74">
        <v>0</v>
      </c>
    </row>
    <row r="35" spans="1:21" x14ac:dyDescent="0.35">
      <c r="A35" s="69" t="s">
        <v>222</v>
      </c>
      <c r="B35" s="69" t="s">
        <v>214</v>
      </c>
      <c r="C35" s="69" t="s">
        <v>215</v>
      </c>
      <c r="D35" s="69" t="s">
        <v>216</v>
      </c>
      <c r="E35" s="69" t="s">
        <v>195</v>
      </c>
      <c r="F35" s="69">
        <v>1258</v>
      </c>
      <c r="G35" s="69">
        <v>661400</v>
      </c>
      <c r="H35" s="69" t="s">
        <v>41</v>
      </c>
      <c r="I35" s="69" t="s">
        <v>223</v>
      </c>
      <c r="J35" s="69" t="s">
        <v>46</v>
      </c>
      <c r="K35" s="69" t="s">
        <v>224</v>
      </c>
      <c r="L35" s="69" t="s">
        <v>225</v>
      </c>
      <c r="M35" s="69">
        <v>500</v>
      </c>
      <c r="N35" s="69" t="s">
        <v>44</v>
      </c>
      <c r="O35" s="69">
        <v>1</v>
      </c>
      <c r="P35" s="69">
        <v>1994</v>
      </c>
      <c r="Q35" s="69" t="s">
        <v>226</v>
      </c>
      <c r="R35" s="69" t="s">
        <v>71</v>
      </c>
      <c r="S35" s="69" t="s">
        <v>227</v>
      </c>
      <c r="T35" s="69" t="s">
        <v>73</v>
      </c>
      <c r="U35" s="74">
        <v>0</v>
      </c>
    </row>
    <row r="36" spans="1:21" x14ac:dyDescent="0.35">
      <c r="A36" s="69" t="s">
        <v>228</v>
      </c>
      <c r="B36" s="69" t="s">
        <v>229</v>
      </c>
      <c r="C36" s="69" t="s">
        <v>230</v>
      </c>
      <c r="D36" s="69" t="s">
        <v>231</v>
      </c>
      <c r="E36" s="69" t="s">
        <v>232</v>
      </c>
      <c r="F36" s="69">
        <v>10119</v>
      </c>
      <c r="G36" s="69">
        <v>661100</v>
      </c>
      <c r="H36" s="69" t="s">
        <v>41</v>
      </c>
      <c r="I36" s="69" t="s">
        <v>233</v>
      </c>
      <c r="J36" s="69" t="s">
        <v>42</v>
      </c>
      <c r="K36" s="69" t="s">
        <v>58</v>
      </c>
      <c r="L36" s="69" t="s">
        <v>234</v>
      </c>
      <c r="M36" s="69">
        <v>1125</v>
      </c>
      <c r="N36" s="69" t="s">
        <v>44</v>
      </c>
      <c r="O36" s="69">
        <v>1</v>
      </c>
      <c r="P36" s="69">
        <v>1998</v>
      </c>
      <c r="Q36" s="69" t="s">
        <v>235</v>
      </c>
      <c r="R36" s="69" t="s">
        <v>71</v>
      </c>
      <c r="S36" s="69" t="s">
        <v>236</v>
      </c>
      <c r="T36" s="69" t="s">
        <v>73</v>
      </c>
      <c r="U36" s="74">
        <v>0</v>
      </c>
    </row>
    <row r="37" spans="1:21" x14ac:dyDescent="0.35">
      <c r="A37" s="69" t="s">
        <v>237</v>
      </c>
      <c r="B37" s="69" t="s">
        <v>229</v>
      </c>
      <c r="C37" s="69" t="s">
        <v>230</v>
      </c>
      <c r="D37" s="69" t="s">
        <v>231</v>
      </c>
      <c r="E37" s="69" t="s">
        <v>232</v>
      </c>
      <c r="F37" s="69">
        <v>10119</v>
      </c>
      <c r="G37" s="69">
        <v>661100</v>
      </c>
      <c r="H37" s="69" t="s">
        <v>41</v>
      </c>
      <c r="I37" s="69" t="s">
        <v>238</v>
      </c>
      <c r="J37" s="69" t="s">
        <v>42</v>
      </c>
      <c r="K37" s="69" t="s">
        <v>58</v>
      </c>
      <c r="L37" s="69" t="s">
        <v>234</v>
      </c>
      <c r="M37" s="69">
        <v>1125</v>
      </c>
      <c r="N37" s="69" t="s">
        <v>44</v>
      </c>
      <c r="O37" s="69">
        <v>1</v>
      </c>
      <c r="P37" s="69">
        <v>1998</v>
      </c>
      <c r="Q37" s="69" t="s">
        <v>45</v>
      </c>
      <c r="R37" s="69" t="s">
        <v>71</v>
      </c>
      <c r="S37" s="69" t="s">
        <v>239</v>
      </c>
      <c r="T37" s="69" t="s">
        <v>73</v>
      </c>
      <c r="U37" s="74">
        <v>0</v>
      </c>
    </row>
    <row r="38" spans="1:21" x14ac:dyDescent="0.35">
      <c r="A38" s="69" t="s">
        <v>240</v>
      </c>
      <c r="B38" s="69" t="s">
        <v>229</v>
      </c>
      <c r="C38" s="69" t="s">
        <v>230</v>
      </c>
      <c r="D38" s="69" t="s">
        <v>231</v>
      </c>
      <c r="E38" s="69" t="s">
        <v>232</v>
      </c>
      <c r="F38" s="69">
        <v>10119</v>
      </c>
      <c r="G38" s="69">
        <v>661100</v>
      </c>
      <c r="H38" s="69" t="s">
        <v>41</v>
      </c>
      <c r="I38" s="69" t="s">
        <v>241</v>
      </c>
      <c r="J38" s="69" t="s">
        <v>42</v>
      </c>
      <c r="K38" s="69" t="s">
        <v>43</v>
      </c>
      <c r="L38" s="69" t="s">
        <v>242</v>
      </c>
      <c r="M38" s="69">
        <v>1000</v>
      </c>
      <c r="N38" s="69" t="s">
        <v>44</v>
      </c>
      <c r="O38" s="69">
        <v>1</v>
      </c>
      <c r="P38" s="69">
        <v>1998</v>
      </c>
      <c r="Q38" s="69" t="s">
        <v>243</v>
      </c>
      <c r="R38" s="69" t="s">
        <v>71</v>
      </c>
      <c r="S38" s="69" t="s">
        <v>244</v>
      </c>
      <c r="T38" s="69" t="s">
        <v>73</v>
      </c>
      <c r="U38" s="74">
        <v>0</v>
      </c>
    </row>
    <row r="39" spans="1:21" x14ac:dyDescent="0.35">
      <c r="A39" s="69" t="s">
        <v>245</v>
      </c>
      <c r="B39" s="69" t="s">
        <v>246</v>
      </c>
      <c r="C39" s="69" t="s">
        <v>247</v>
      </c>
      <c r="D39" s="69" t="s">
        <v>248</v>
      </c>
      <c r="E39" s="69" t="s">
        <v>249</v>
      </c>
      <c r="F39" s="69">
        <v>29628</v>
      </c>
      <c r="G39" s="69">
        <v>661100</v>
      </c>
      <c r="H39" s="69" t="s">
        <v>41</v>
      </c>
      <c r="I39" s="69" t="s">
        <v>250</v>
      </c>
      <c r="J39" s="69" t="s">
        <v>42</v>
      </c>
      <c r="K39" s="69" t="s">
        <v>60</v>
      </c>
      <c r="L39" s="69" t="s">
        <v>55</v>
      </c>
      <c r="M39" s="69">
        <v>630</v>
      </c>
      <c r="N39" s="69" t="s">
        <v>44</v>
      </c>
      <c r="O39" s="69">
        <v>1</v>
      </c>
      <c r="P39" s="69">
        <v>1986</v>
      </c>
      <c r="Q39" s="69" t="s">
        <v>251</v>
      </c>
      <c r="R39" s="69" t="s">
        <v>71</v>
      </c>
      <c r="S39" s="69" t="s">
        <v>252</v>
      </c>
      <c r="T39" s="69" t="s">
        <v>73</v>
      </c>
      <c r="U39" s="74">
        <v>0</v>
      </c>
    </row>
    <row r="40" spans="1:21" x14ac:dyDescent="0.35">
      <c r="A40" s="69" t="s">
        <v>253</v>
      </c>
      <c r="B40" s="69" t="s">
        <v>246</v>
      </c>
      <c r="C40" s="69" t="s">
        <v>247</v>
      </c>
      <c r="D40" s="69" t="s">
        <v>248</v>
      </c>
      <c r="E40" s="69" t="s">
        <v>249</v>
      </c>
      <c r="F40" s="69">
        <v>29628</v>
      </c>
      <c r="G40" s="69">
        <v>661100</v>
      </c>
      <c r="H40" s="69" t="s">
        <v>41</v>
      </c>
      <c r="I40" s="69" t="s">
        <v>254</v>
      </c>
      <c r="J40" s="69" t="s">
        <v>42</v>
      </c>
      <c r="K40" s="69" t="s">
        <v>60</v>
      </c>
      <c r="L40" s="69" t="s">
        <v>55</v>
      </c>
      <c r="M40" s="69">
        <v>630</v>
      </c>
      <c r="N40" s="69" t="s">
        <v>44</v>
      </c>
      <c r="O40" s="69">
        <v>1</v>
      </c>
      <c r="P40" s="69">
        <v>1986</v>
      </c>
      <c r="Q40" s="69" t="s">
        <v>255</v>
      </c>
      <c r="R40" s="69" t="s">
        <v>71</v>
      </c>
      <c r="S40" s="69" t="s">
        <v>256</v>
      </c>
      <c r="T40" s="69" t="s">
        <v>73</v>
      </c>
      <c r="U40" s="74">
        <v>0</v>
      </c>
    </row>
    <row r="41" spans="1:21" x14ac:dyDescent="0.35">
      <c r="A41" s="69" t="s">
        <v>257</v>
      </c>
      <c r="B41" s="69" t="s">
        <v>246</v>
      </c>
      <c r="C41" s="69" t="s">
        <v>247</v>
      </c>
      <c r="D41" s="69" t="s">
        <v>248</v>
      </c>
      <c r="E41" s="69" t="s">
        <v>249</v>
      </c>
      <c r="F41" s="69">
        <v>29628</v>
      </c>
      <c r="G41" s="69">
        <v>661100</v>
      </c>
      <c r="H41" s="69" t="s">
        <v>41</v>
      </c>
      <c r="I41" s="69" t="s">
        <v>258</v>
      </c>
      <c r="J41" s="69" t="s">
        <v>42</v>
      </c>
      <c r="K41" s="69" t="s">
        <v>60</v>
      </c>
      <c r="L41" s="69" t="s">
        <v>55</v>
      </c>
      <c r="M41" s="69">
        <v>630</v>
      </c>
      <c r="N41" s="69" t="s">
        <v>44</v>
      </c>
      <c r="O41" s="69">
        <v>1</v>
      </c>
      <c r="P41" s="69">
        <v>1986</v>
      </c>
      <c r="Q41" s="69" t="s">
        <v>45</v>
      </c>
      <c r="R41" s="69" t="s">
        <v>71</v>
      </c>
      <c r="S41" s="69" t="s">
        <v>259</v>
      </c>
      <c r="T41" s="69" t="s">
        <v>73</v>
      </c>
      <c r="U41" s="74">
        <v>0</v>
      </c>
    </row>
    <row r="42" spans="1:21" x14ac:dyDescent="0.35">
      <c r="A42" s="69" t="s">
        <v>260</v>
      </c>
      <c r="B42" s="69" t="s">
        <v>246</v>
      </c>
      <c r="C42" s="69" t="s">
        <v>247</v>
      </c>
      <c r="D42" s="69" t="s">
        <v>248</v>
      </c>
      <c r="E42" s="69" t="s">
        <v>249</v>
      </c>
      <c r="F42" s="69">
        <v>29628</v>
      </c>
      <c r="G42" s="69">
        <v>661100</v>
      </c>
      <c r="H42" s="69" t="s">
        <v>41</v>
      </c>
      <c r="I42" s="69" t="s">
        <v>261</v>
      </c>
      <c r="J42" s="69" t="s">
        <v>42</v>
      </c>
      <c r="K42" s="69" t="s">
        <v>60</v>
      </c>
      <c r="L42" s="69" t="s">
        <v>55</v>
      </c>
      <c r="M42" s="69">
        <v>630</v>
      </c>
      <c r="N42" s="69" t="s">
        <v>44</v>
      </c>
      <c r="O42" s="69">
        <v>1</v>
      </c>
      <c r="P42" s="69">
        <v>1986</v>
      </c>
      <c r="Q42" s="69" t="s">
        <v>45</v>
      </c>
      <c r="R42" s="69" t="s">
        <v>71</v>
      </c>
      <c r="S42" s="69" t="s">
        <v>262</v>
      </c>
      <c r="T42" s="69" t="s">
        <v>73</v>
      </c>
      <c r="U42" s="74">
        <v>0</v>
      </c>
    </row>
    <row r="43" spans="1:21" x14ac:dyDescent="0.35">
      <c r="A43" s="69" t="s">
        <v>263</v>
      </c>
      <c r="B43" s="69" t="s">
        <v>246</v>
      </c>
      <c r="C43" s="69" t="s">
        <v>247</v>
      </c>
      <c r="D43" s="69" t="s">
        <v>248</v>
      </c>
      <c r="E43" s="69" t="s">
        <v>249</v>
      </c>
      <c r="F43" s="69">
        <v>29628</v>
      </c>
      <c r="G43" s="69">
        <v>661100</v>
      </c>
      <c r="H43" s="69" t="s">
        <v>41</v>
      </c>
      <c r="I43" s="69" t="s">
        <v>264</v>
      </c>
      <c r="J43" s="69" t="s">
        <v>42</v>
      </c>
      <c r="K43" s="69" t="s">
        <v>60</v>
      </c>
      <c r="L43" s="69" t="s">
        <v>55</v>
      </c>
      <c r="M43" s="69">
        <v>630</v>
      </c>
      <c r="N43" s="69" t="s">
        <v>44</v>
      </c>
      <c r="O43" s="69">
        <v>1</v>
      </c>
      <c r="P43" s="69">
        <v>1986</v>
      </c>
      <c r="Q43" s="69" t="s">
        <v>45</v>
      </c>
      <c r="R43" s="69" t="s">
        <v>71</v>
      </c>
      <c r="S43" s="69" t="s">
        <v>265</v>
      </c>
      <c r="T43" s="69" t="s">
        <v>73</v>
      </c>
      <c r="U43" s="74">
        <v>0</v>
      </c>
    </row>
    <row r="44" spans="1:21" x14ac:dyDescent="0.35">
      <c r="A44" s="69" t="s">
        <v>266</v>
      </c>
      <c r="B44" s="69" t="s">
        <v>246</v>
      </c>
      <c r="C44" s="69" t="s">
        <v>247</v>
      </c>
      <c r="D44" s="69" t="s">
        <v>248</v>
      </c>
      <c r="E44" s="69" t="s">
        <v>249</v>
      </c>
      <c r="F44" s="69">
        <v>29628</v>
      </c>
      <c r="G44" s="69">
        <v>661100</v>
      </c>
      <c r="H44" s="69" t="s">
        <v>41</v>
      </c>
      <c r="I44" s="69" t="s">
        <v>267</v>
      </c>
      <c r="J44" s="69" t="s">
        <v>42</v>
      </c>
      <c r="K44" s="69" t="s">
        <v>60</v>
      </c>
      <c r="L44" s="69" t="s">
        <v>55</v>
      </c>
      <c r="M44" s="69">
        <v>630</v>
      </c>
      <c r="N44" s="69" t="s">
        <v>44</v>
      </c>
      <c r="O44" s="69">
        <v>1</v>
      </c>
      <c r="P44" s="69">
        <v>1986</v>
      </c>
      <c r="Q44" s="69" t="s">
        <v>268</v>
      </c>
      <c r="R44" s="69" t="s">
        <v>71</v>
      </c>
      <c r="S44" s="69" t="s">
        <v>269</v>
      </c>
      <c r="T44" s="69" t="s">
        <v>73</v>
      </c>
      <c r="U44" s="74">
        <v>0</v>
      </c>
    </row>
    <row r="45" spans="1:21" x14ac:dyDescent="0.35">
      <c r="A45" s="69" t="s">
        <v>270</v>
      </c>
      <c r="B45" s="69" t="s">
        <v>246</v>
      </c>
      <c r="C45" s="69" t="s">
        <v>247</v>
      </c>
      <c r="D45" s="69" t="s">
        <v>248</v>
      </c>
      <c r="E45" s="69" t="s">
        <v>249</v>
      </c>
      <c r="F45" s="69">
        <v>29628</v>
      </c>
      <c r="G45" s="69">
        <v>661100</v>
      </c>
      <c r="H45" s="69" t="s">
        <v>41</v>
      </c>
      <c r="I45" s="69" t="s">
        <v>271</v>
      </c>
      <c r="J45" s="69" t="s">
        <v>42</v>
      </c>
      <c r="K45" s="69" t="s">
        <v>60</v>
      </c>
      <c r="L45" s="69" t="s">
        <v>272</v>
      </c>
      <c r="M45" s="69">
        <v>2500</v>
      </c>
      <c r="N45" s="69" t="s">
        <v>44</v>
      </c>
      <c r="O45" s="69">
        <v>1</v>
      </c>
      <c r="P45" s="69">
        <v>1986</v>
      </c>
      <c r="Q45" s="69" t="s">
        <v>45</v>
      </c>
      <c r="R45" s="69" t="s">
        <v>71</v>
      </c>
      <c r="S45" s="69" t="s">
        <v>273</v>
      </c>
      <c r="T45" s="69" t="s">
        <v>73</v>
      </c>
      <c r="U45" s="74">
        <v>0</v>
      </c>
    </row>
    <row r="46" spans="1:21" x14ac:dyDescent="0.35">
      <c r="A46" s="69" t="s">
        <v>274</v>
      </c>
      <c r="B46" s="69" t="s">
        <v>246</v>
      </c>
      <c r="C46" s="69" t="s">
        <v>247</v>
      </c>
      <c r="D46" s="69" t="s">
        <v>248</v>
      </c>
      <c r="E46" s="69" t="s">
        <v>249</v>
      </c>
      <c r="F46" s="69">
        <v>29628</v>
      </c>
      <c r="G46" s="69">
        <v>661100</v>
      </c>
      <c r="H46" s="69" t="s">
        <v>41</v>
      </c>
      <c r="I46" s="69" t="s">
        <v>275</v>
      </c>
      <c r="J46" s="69" t="s">
        <v>42</v>
      </c>
      <c r="K46" s="69" t="s">
        <v>60</v>
      </c>
      <c r="L46" s="69" t="s">
        <v>276</v>
      </c>
      <c r="M46" s="69">
        <v>2500</v>
      </c>
      <c r="N46" s="69" t="s">
        <v>44</v>
      </c>
      <c r="O46" s="69">
        <v>1</v>
      </c>
      <c r="P46" s="69">
        <v>1987</v>
      </c>
      <c r="Q46" s="69" t="s">
        <v>45</v>
      </c>
      <c r="R46" s="69" t="s">
        <v>71</v>
      </c>
      <c r="S46" s="69" t="s">
        <v>277</v>
      </c>
      <c r="T46" s="69" t="s">
        <v>73</v>
      </c>
      <c r="U46" s="74">
        <v>0</v>
      </c>
    </row>
    <row r="47" spans="1:21" x14ac:dyDescent="0.35">
      <c r="A47" s="69" t="s">
        <v>278</v>
      </c>
      <c r="B47" s="69" t="s">
        <v>246</v>
      </c>
      <c r="C47" s="69" t="s">
        <v>247</v>
      </c>
      <c r="D47" s="69" t="s">
        <v>248</v>
      </c>
      <c r="E47" s="69" t="s">
        <v>249</v>
      </c>
      <c r="F47" s="69">
        <v>29628</v>
      </c>
      <c r="G47" s="69">
        <v>661100</v>
      </c>
      <c r="H47" s="69" t="s">
        <v>41</v>
      </c>
      <c r="I47" s="69" t="s">
        <v>279</v>
      </c>
      <c r="J47" s="69" t="s">
        <v>42</v>
      </c>
      <c r="K47" s="69" t="s">
        <v>60</v>
      </c>
      <c r="L47" s="69" t="s">
        <v>276</v>
      </c>
      <c r="M47" s="69">
        <v>2500</v>
      </c>
      <c r="N47" s="69" t="s">
        <v>44</v>
      </c>
      <c r="O47" s="69">
        <v>1</v>
      </c>
      <c r="P47" s="69">
        <v>1986</v>
      </c>
      <c r="Q47" s="69" t="s">
        <v>45</v>
      </c>
      <c r="R47" s="69" t="s">
        <v>71</v>
      </c>
      <c r="S47" s="69" t="s">
        <v>280</v>
      </c>
      <c r="T47" s="69" t="s">
        <v>73</v>
      </c>
      <c r="U47" s="74">
        <v>0</v>
      </c>
    </row>
    <row r="48" spans="1:21" x14ac:dyDescent="0.35">
      <c r="A48" s="69" t="s">
        <v>281</v>
      </c>
      <c r="B48" s="69" t="s">
        <v>246</v>
      </c>
      <c r="C48" s="69" t="s">
        <v>247</v>
      </c>
      <c r="D48" s="69" t="s">
        <v>248</v>
      </c>
      <c r="E48" s="69" t="s">
        <v>249</v>
      </c>
      <c r="F48" s="69">
        <v>29628</v>
      </c>
      <c r="G48" s="69">
        <v>661100</v>
      </c>
      <c r="H48" s="69" t="s">
        <v>41</v>
      </c>
      <c r="I48" s="69" t="s">
        <v>282</v>
      </c>
      <c r="J48" s="69" t="s">
        <v>42</v>
      </c>
      <c r="K48" s="69" t="s">
        <v>283</v>
      </c>
      <c r="L48" s="69" t="s">
        <v>276</v>
      </c>
      <c r="M48" s="69">
        <v>2500</v>
      </c>
      <c r="N48" s="69" t="s">
        <v>44</v>
      </c>
      <c r="O48" s="69">
        <v>1</v>
      </c>
      <c r="P48" s="69">
        <v>1994</v>
      </c>
      <c r="Q48" s="69" t="s">
        <v>45</v>
      </c>
      <c r="R48" s="69" t="s">
        <v>71</v>
      </c>
      <c r="S48" s="69" t="s">
        <v>284</v>
      </c>
      <c r="T48" s="69" t="s">
        <v>73</v>
      </c>
      <c r="U48" s="74">
        <v>0</v>
      </c>
    </row>
    <row r="49" spans="1:21" x14ac:dyDescent="0.35">
      <c r="A49" s="69" t="s">
        <v>285</v>
      </c>
      <c r="B49" s="69" t="s">
        <v>246</v>
      </c>
      <c r="C49" s="69" t="s">
        <v>247</v>
      </c>
      <c r="D49" s="69" t="s">
        <v>248</v>
      </c>
      <c r="E49" s="69" t="s">
        <v>249</v>
      </c>
      <c r="F49" s="69">
        <v>29628</v>
      </c>
      <c r="G49" s="69">
        <v>661100</v>
      </c>
      <c r="H49" s="69" t="s">
        <v>41</v>
      </c>
      <c r="I49" s="69" t="s">
        <v>286</v>
      </c>
      <c r="J49" s="69" t="s">
        <v>42</v>
      </c>
      <c r="K49" s="69" t="s">
        <v>283</v>
      </c>
      <c r="L49" s="69" t="s">
        <v>55</v>
      </c>
      <c r="M49" s="69">
        <v>630</v>
      </c>
      <c r="N49" s="69" t="s">
        <v>44</v>
      </c>
      <c r="O49" s="69">
        <v>1</v>
      </c>
      <c r="P49" s="69">
        <v>1994</v>
      </c>
      <c r="Q49" s="69" t="s">
        <v>287</v>
      </c>
      <c r="R49" s="69" t="s">
        <v>71</v>
      </c>
      <c r="S49" s="69" t="s">
        <v>288</v>
      </c>
      <c r="T49" s="69" t="s">
        <v>73</v>
      </c>
      <c r="U49" s="74">
        <v>0</v>
      </c>
    </row>
    <row r="50" spans="1:21" x14ac:dyDescent="0.35">
      <c r="A50" s="69" t="s">
        <v>289</v>
      </c>
      <c r="B50" s="69" t="s">
        <v>246</v>
      </c>
      <c r="C50" s="69" t="s">
        <v>247</v>
      </c>
      <c r="D50" s="69" t="s">
        <v>248</v>
      </c>
      <c r="E50" s="69" t="s">
        <v>249</v>
      </c>
      <c r="F50" s="69">
        <v>29628</v>
      </c>
      <c r="G50" s="69">
        <v>661100</v>
      </c>
      <c r="H50" s="69" t="s">
        <v>41</v>
      </c>
      <c r="I50" s="69" t="s">
        <v>290</v>
      </c>
      <c r="J50" s="69" t="s">
        <v>42</v>
      </c>
      <c r="K50" s="69" t="s">
        <v>291</v>
      </c>
      <c r="L50" s="69" t="s">
        <v>55</v>
      </c>
      <c r="M50" s="69">
        <v>630</v>
      </c>
      <c r="N50" s="69" t="s">
        <v>44</v>
      </c>
      <c r="O50" s="69">
        <v>1</v>
      </c>
      <c r="P50" s="69">
        <v>1994</v>
      </c>
      <c r="Q50" s="69" t="s">
        <v>45</v>
      </c>
      <c r="R50" s="69" t="s">
        <v>71</v>
      </c>
      <c r="S50" s="69" t="s">
        <v>292</v>
      </c>
      <c r="T50" s="69" t="s">
        <v>73</v>
      </c>
      <c r="U50" s="74">
        <v>0</v>
      </c>
    </row>
    <row r="51" spans="1:21" x14ac:dyDescent="0.35">
      <c r="A51" s="69" t="s">
        <v>293</v>
      </c>
      <c r="B51" s="69" t="s">
        <v>294</v>
      </c>
      <c r="C51" s="69" t="s">
        <v>295</v>
      </c>
      <c r="D51" s="69" t="s">
        <v>296</v>
      </c>
      <c r="E51" s="69" t="s">
        <v>249</v>
      </c>
      <c r="F51" s="69">
        <v>7318</v>
      </c>
      <c r="G51" s="69">
        <v>661100</v>
      </c>
      <c r="H51" s="69" t="s">
        <v>41</v>
      </c>
      <c r="I51" s="69" t="s">
        <v>297</v>
      </c>
      <c r="J51" s="69" t="s">
        <v>42</v>
      </c>
      <c r="K51" s="69" t="s">
        <v>298</v>
      </c>
      <c r="L51" s="69" t="s">
        <v>299</v>
      </c>
      <c r="M51" s="69">
        <v>1000</v>
      </c>
      <c r="N51" s="69" t="s">
        <v>44</v>
      </c>
      <c r="O51" s="69">
        <v>1</v>
      </c>
      <c r="P51" s="69">
        <v>2003</v>
      </c>
      <c r="Q51" s="69" t="s">
        <v>45</v>
      </c>
      <c r="R51" s="69" t="s">
        <v>71</v>
      </c>
      <c r="S51" s="69" t="s">
        <v>300</v>
      </c>
      <c r="T51" s="69" t="s">
        <v>73</v>
      </c>
      <c r="U51" s="74">
        <v>0</v>
      </c>
    </row>
    <row r="52" spans="1:21" x14ac:dyDescent="0.35">
      <c r="A52" s="69" t="s">
        <v>301</v>
      </c>
      <c r="B52" s="69" t="s">
        <v>294</v>
      </c>
      <c r="C52" s="69" t="s">
        <v>295</v>
      </c>
      <c r="D52" s="69" t="s">
        <v>296</v>
      </c>
      <c r="E52" s="69" t="s">
        <v>249</v>
      </c>
      <c r="F52" s="69">
        <v>7318</v>
      </c>
      <c r="G52" s="69">
        <v>661100</v>
      </c>
      <c r="H52" s="69" t="s">
        <v>41</v>
      </c>
      <c r="I52" s="69" t="s">
        <v>302</v>
      </c>
      <c r="J52" s="69" t="s">
        <v>42</v>
      </c>
      <c r="K52" s="69" t="s">
        <v>298</v>
      </c>
      <c r="L52" s="69" t="s">
        <v>303</v>
      </c>
      <c r="M52" s="69">
        <v>1600</v>
      </c>
      <c r="N52" s="69" t="s">
        <v>44</v>
      </c>
      <c r="O52" s="69">
        <v>1</v>
      </c>
      <c r="P52" s="69">
        <v>2003</v>
      </c>
      <c r="Q52" s="69" t="s">
        <v>45</v>
      </c>
      <c r="R52" s="69" t="s">
        <v>71</v>
      </c>
      <c r="S52" s="69" t="s">
        <v>304</v>
      </c>
      <c r="T52" s="69" t="s">
        <v>73</v>
      </c>
      <c r="U52" s="74">
        <v>0</v>
      </c>
    </row>
    <row r="53" spans="1:21" x14ac:dyDescent="0.35">
      <c r="A53" s="69" t="s">
        <v>305</v>
      </c>
      <c r="B53" s="69" t="s">
        <v>306</v>
      </c>
      <c r="C53" s="69" t="s">
        <v>307</v>
      </c>
      <c r="D53" s="69" t="s">
        <v>308</v>
      </c>
      <c r="E53" s="69" t="s">
        <v>309</v>
      </c>
      <c r="F53" s="69">
        <v>26708</v>
      </c>
      <c r="G53" s="69">
        <v>661100</v>
      </c>
      <c r="H53" s="69" t="s">
        <v>41</v>
      </c>
      <c r="I53" s="69" t="s">
        <v>310</v>
      </c>
      <c r="J53" s="69" t="s">
        <v>42</v>
      </c>
      <c r="K53" s="69" t="s">
        <v>311</v>
      </c>
      <c r="L53" s="69" t="s">
        <v>54</v>
      </c>
      <c r="M53" s="69">
        <v>1000</v>
      </c>
      <c r="N53" s="69" t="s">
        <v>44</v>
      </c>
      <c r="O53" s="69">
        <v>1</v>
      </c>
      <c r="P53" s="69">
        <v>1995</v>
      </c>
      <c r="R53" s="69" t="s">
        <v>71</v>
      </c>
      <c r="S53" s="69" t="s">
        <v>312</v>
      </c>
      <c r="T53" s="69" t="s">
        <v>73</v>
      </c>
      <c r="U53" s="74">
        <v>0</v>
      </c>
    </row>
    <row r="54" spans="1:21" x14ac:dyDescent="0.35">
      <c r="A54" s="69" t="s">
        <v>313</v>
      </c>
      <c r="B54" s="69" t="s">
        <v>306</v>
      </c>
      <c r="C54" s="69" t="s">
        <v>307</v>
      </c>
      <c r="D54" s="69" t="s">
        <v>308</v>
      </c>
      <c r="E54" s="69" t="s">
        <v>309</v>
      </c>
      <c r="F54" s="69">
        <v>26708</v>
      </c>
      <c r="G54" s="69">
        <v>661100</v>
      </c>
      <c r="H54" s="69" t="s">
        <v>41</v>
      </c>
      <c r="I54" s="69" t="s">
        <v>314</v>
      </c>
      <c r="J54" s="69" t="s">
        <v>42</v>
      </c>
      <c r="K54" s="69" t="s">
        <v>49</v>
      </c>
      <c r="L54" s="69" t="s">
        <v>315</v>
      </c>
      <c r="M54" s="69">
        <v>630</v>
      </c>
      <c r="N54" s="69" t="s">
        <v>44</v>
      </c>
      <c r="O54" s="69">
        <v>1</v>
      </c>
      <c r="P54" s="69">
        <v>2005</v>
      </c>
      <c r="R54" s="69" t="s">
        <v>71</v>
      </c>
      <c r="S54" s="69" t="s">
        <v>316</v>
      </c>
      <c r="T54" s="69" t="s">
        <v>73</v>
      </c>
      <c r="U54" s="74">
        <v>0</v>
      </c>
    </row>
    <row r="55" spans="1:21" x14ac:dyDescent="0.35">
      <c r="A55" s="71" t="s">
        <v>317</v>
      </c>
      <c r="B55" s="69" t="s">
        <v>318</v>
      </c>
      <c r="C55" s="69" t="s">
        <v>319</v>
      </c>
      <c r="D55" s="69" t="s">
        <v>320</v>
      </c>
      <c r="E55" s="69" t="s">
        <v>321</v>
      </c>
      <c r="F55" s="69">
        <v>1488</v>
      </c>
      <c r="G55" s="69">
        <v>661100</v>
      </c>
      <c r="H55" s="69" t="s">
        <v>41</v>
      </c>
      <c r="I55" s="69" t="s">
        <v>322</v>
      </c>
      <c r="J55" s="69" t="s">
        <v>42</v>
      </c>
      <c r="K55" s="69" t="s">
        <v>323</v>
      </c>
      <c r="L55" s="69" t="s">
        <v>156</v>
      </c>
      <c r="M55" s="69">
        <v>630</v>
      </c>
      <c r="N55" s="69" t="s">
        <v>44</v>
      </c>
      <c r="O55" s="69">
        <v>1</v>
      </c>
      <c r="P55" s="69">
        <v>1990</v>
      </c>
      <c r="R55" s="69" t="s">
        <v>71</v>
      </c>
      <c r="S55" s="69" t="s">
        <v>324</v>
      </c>
      <c r="T55" s="69" t="s">
        <v>73</v>
      </c>
      <c r="U55" s="74">
        <v>0</v>
      </c>
    </row>
    <row r="56" spans="1:21" x14ac:dyDescent="0.35">
      <c r="A56" s="69" t="s">
        <v>325</v>
      </c>
      <c r="B56" s="69" t="s">
        <v>326</v>
      </c>
      <c r="C56" s="69" t="s">
        <v>327</v>
      </c>
      <c r="D56" s="69" t="s">
        <v>328</v>
      </c>
      <c r="E56" s="69" t="s">
        <v>329</v>
      </c>
      <c r="F56" s="69">
        <v>6303</v>
      </c>
      <c r="G56" s="69">
        <v>661100</v>
      </c>
      <c r="H56" s="69" t="s">
        <v>41</v>
      </c>
      <c r="I56" s="69" t="s">
        <v>330</v>
      </c>
      <c r="J56" s="69" t="s">
        <v>42</v>
      </c>
      <c r="K56" s="69" t="s">
        <v>58</v>
      </c>
      <c r="L56" s="69" t="s">
        <v>331</v>
      </c>
      <c r="M56" s="69">
        <v>1000</v>
      </c>
      <c r="N56" s="69" t="s">
        <v>44</v>
      </c>
      <c r="O56" s="69">
        <v>1</v>
      </c>
      <c r="P56" s="69">
        <v>2002</v>
      </c>
      <c r="Q56" s="69" t="s">
        <v>45</v>
      </c>
      <c r="R56" s="69" t="s">
        <v>71</v>
      </c>
      <c r="S56" s="69" t="s">
        <v>332</v>
      </c>
      <c r="T56" s="69" t="s">
        <v>73</v>
      </c>
      <c r="U56" s="74">
        <v>0</v>
      </c>
    </row>
    <row r="57" spans="1:21" x14ac:dyDescent="0.35">
      <c r="A57" s="69" t="s">
        <v>333</v>
      </c>
      <c r="B57" s="69" t="s">
        <v>326</v>
      </c>
      <c r="C57" s="69" t="s">
        <v>327</v>
      </c>
      <c r="D57" s="69" t="s">
        <v>328</v>
      </c>
      <c r="E57" s="69" t="s">
        <v>329</v>
      </c>
      <c r="F57" s="69">
        <v>6303</v>
      </c>
      <c r="G57" s="69">
        <v>661100</v>
      </c>
      <c r="H57" s="69" t="s">
        <v>41</v>
      </c>
      <c r="I57" s="69" t="s">
        <v>334</v>
      </c>
      <c r="J57" s="69" t="s">
        <v>42</v>
      </c>
      <c r="K57" s="69" t="s">
        <v>58</v>
      </c>
      <c r="L57" s="69" t="s">
        <v>331</v>
      </c>
      <c r="M57" s="69">
        <v>1000</v>
      </c>
      <c r="N57" s="69" t="s">
        <v>44</v>
      </c>
      <c r="O57" s="69">
        <v>1</v>
      </c>
      <c r="P57" s="69">
        <v>2003</v>
      </c>
      <c r="Q57" s="69" t="s">
        <v>45</v>
      </c>
      <c r="R57" s="69" t="s">
        <v>71</v>
      </c>
      <c r="S57" s="69" t="s">
        <v>335</v>
      </c>
      <c r="T57" s="69" t="s">
        <v>73</v>
      </c>
      <c r="U57" s="74">
        <v>0</v>
      </c>
    </row>
    <row r="58" spans="1:21" x14ac:dyDescent="0.35">
      <c r="A58" s="69" t="s">
        <v>336</v>
      </c>
      <c r="B58" s="69" t="s">
        <v>326</v>
      </c>
      <c r="C58" s="69" t="s">
        <v>327</v>
      </c>
      <c r="D58" s="69" t="s">
        <v>328</v>
      </c>
      <c r="E58" s="69" t="s">
        <v>329</v>
      </c>
      <c r="F58" s="69">
        <v>6303</v>
      </c>
      <c r="G58" s="69">
        <v>663200</v>
      </c>
      <c r="H58" s="69" t="s">
        <v>41</v>
      </c>
      <c r="I58" s="69" t="s">
        <v>337</v>
      </c>
      <c r="J58" s="69" t="s">
        <v>48</v>
      </c>
      <c r="K58" s="69" t="s">
        <v>51</v>
      </c>
      <c r="L58" s="69" t="s">
        <v>331</v>
      </c>
      <c r="M58" s="69">
        <v>2500</v>
      </c>
      <c r="N58" s="69" t="s">
        <v>44</v>
      </c>
      <c r="O58" s="69">
        <v>1</v>
      </c>
      <c r="P58" s="69">
        <v>2001</v>
      </c>
      <c r="Q58" s="69" t="s">
        <v>338</v>
      </c>
      <c r="R58" s="69" t="s">
        <v>71</v>
      </c>
      <c r="S58" s="69" t="s">
        <v>339</v>
      </c>
      <c r="T58" s="69" t="s">
        <v>73</v>
      </c>
      <c r="U58" s="74">
        <v>0</v>
      </c>
    </row>
    <row r="59" spans="1:21" x14ac:dyDescent="0.35">
      <c r="A59" s="69" t="s">
        <v>340</v>
      </c>
      <c r="B59" s="69" t="s">
        <v>341</v>
      </c>
      <c r="C59" s="69" t="s">
        <v>342</v>
      </c>
      <c r="D59" s="69" t="s">
        <v>343</v>
      </c>
      <c r="E59" s="69" t="s">
        <v>195</v>
      </c>
      <c r="F59" s="69">
        <v>6468</v>
      </c>
      <c r="G59" s="69">
        <v>661100</v>
      </c>
      <c r="H59" s="69" t="s">
        <v>41</v>
      </c>
      <c r="I59" s="69" t="s">
        <v>344</v>
      </c>
      <c r="J59" s="69" t="s">
        <v>42</v>
      </c>
      <c r="K59" s="69" t="s">
        <v>345</v>
      </c>
      <c r="L59" s="69" t="s">
        <v>346</v>
      </c>
      <c r="M59" s="69">
        <v>1600</v>
      </c>
      <c r="N59" s="69" t="s">
        <v>44</v>
      </c>
      <c r="O59" s="69">
        <v>1</v>
      </c>
      <c r="P59" s="69">
        <v>1999</v>
      </c>
      <c r="Q59" s="69" t="s">
        <v>96</v>
      </c>
      <c r="R59" s="69" t="s">
        <v>71</v>
      </c>
      <c r="S59" s="69" t="s">
        <v>347</v>
      </c>
      <c r="T59" s="69" t="s">
        <v>73</v>
      </c>
      <c r="U59" s="74">
        <v>0</v>
      </c>
    </row>
    <row r="60" spans="1:21" x14ac:dyDescent="0.35">
      <c r="A60" s="69" t="s">
        <v>348</v>
      </c>
      <c r="B60" s="69" t="s">
        <v>341</v>
      </c>
      <c r="C60" s="69" t="s">
        <v>342</v>
      </c>
      <c r="D60" s="69" t="s">
        <v>343</v>
      </c>
      <c r="E60" s="69" t="s">
        <v>195</v>
      </c>
      <c r="F60" s="69">
        <v>6468</v>
      </c>
      <c r="G60" s="69">
        <v>661100</v>
      </c>
      <c r="H60" s="69" t="s">
        <v>41</v>
      </c>
      <c r="I60" s="69" t="s">
        <v>349</v>
      </c>
      <c r="J60" s="69" t="s">
        <v>42</v>
      </c>
      <c r="K60" s="69" t="s">
        <v>345</v>
      </c>
      <c r="L60" s="69" t="s">
        <v>53</v>
      </c>
      <c r="M60" s="69">
        <v>1000</v>
      </c>
      <c r="N60" s="69" t="s">
        <v>44</v>
      </c>
      <c r="O60" s="69">
        <v>1</v>
      </c>
      <c r="P60" s="69">
        <v>1999</v>
      </c>
      <c r="Q60" s="69" t="s">
        <v>45</v>
      </c>
      <c r="R60" s="69" t="s">
        <v>71</v>
      </c>
      <c r="S60" s="69" t="s">
        <v>350</v>
      </c>
      <c r="T60" s="69" t="s">
        <v>73</v>
      </c>
      <c r="U60" s="74">
        <v>0</v>
      </c>
    </row>
    <row r="61" spans="1:21" x14ac:dyDescent="0.35">
      <c r="A61" s="69" t="s">
        <v>351</v>
      </c>
      <c r="B61" s="69" t="s">
        <v>341</v>
      </c>
      <c r="C61" s="69" t="s">
        <v>342</v>
      </c>
      <c r="D61" s="69" t="s">
        <v>343</v>
      </c>
      <c r="E61" s="69" t="s">
        <v>195</v>
      </c>
      <c r="F61" s="69">
        <v>6468</v>
      </c>
      <c r="G61" s="69">
        <v>661100</v>
      </c>
      <c r="H61" s="69" t="s">
        <v>41</v>
      </c>
      <c r="I61" s="69" t="s">
        <v>352</v>
      </c>
      <c r="J61" s="69" t="s">
        <v>42</v>
      </c>
      <c r="K61" s="69" t="s">
        <v>345</v>
      </c>
      <c r="L61" s="69" t="s">
        <v>346</v>
      </c>
      <c r="M61" s="69">
        <v>1000</v>
      </c>
      <c r="N61" s="69" t="s">
        <v>44</v>
      </c>
      <c r="O61" s="69">
        <v>1</v>
      </c>
      <c r="P61" s="69">
        <v>1999</v>
      </c>
      <c r="Q61" s="69" t="s">
        <v>96</v>
      </c>
      <c r="R61" s="69" t="s">
        <v>71</v>
      </c>
      <c r="S61" s="69" t="s">
        <v>353</v>
      </c>
      <c r="T61" s="69" t="s">
        <v>73</v>
      </c>
      <c r="U61" s="74">
        <v>0</v>
      </c>
    </row>
    <row r="62" spans="1:21" x14ac:dyDescent="0.35">
      <c r="A62" s="69" t="s">
        <v>354</v>
      </c>
      <c r="B62" s="69" t="s">
        <v>341</v>
      </c>
      <c r="C62" s="69" t="s">
        <v>342</v>
      </c>
      <c r="D62" s="69" t="s">
        <v>343</v>
      </c>
      <c r="E62" s="69" t="s">
        <v>195</v>
      </c>
      <c r="F62" s="69">
        <v>6468</v>
      </c>
      <c r="G62" s="69">
        <v>663200</v>
      </c>
      <c r="H62" s="69" t="s">
        <v>41</v>
      </c>
      <c r="I62" s="69" t="s">
        <v>355</v>
      </c>
      <c r="J62" s="69" t="s">
        <v>48</v>
      </c>
      <c r="K62" s="69" t="s">
        <v>356</v>
      </c>
      <c r="L62" s="69" t="s">
        <v>357</v>
      </c>
      <c r="M62" s="69">
        <v>1500</v>
      </c>
      <c r="N62" s="69" t="s">
        <v>44</v>
      </c>
      <c r="O62" s="69">
        <v>1</v>
      </c>
      <c r="P62" s="69">
        <v>1999</v>
      </c>
      <c r="Q62" s="69" t="s">
        <v>358</v>
      </c>
      <c r="R62" s="69" t="s">
        <v>71</v>
      </c>
      <c r="S62" s="69" t="s">
        <v>359</v>
      </c>
      <c r="T62" s="69" t="s">
        <v>73</v>
      </c>
      <c r="U62" s="74">
        <v>0</v>
      </c>
    </row>
    <row r="63" spans="1:21" x14ac:dyDescent="0.35">
      <c r="A63" s="69" t="s">
        <v>360</v>
      </c>
      <c r="B63" s="69" t="s">
        <v>361</v>
      </c>
      <c r="C63" s="69" t="s">
        <v>362</v>
      </c>
      <c r="D63" s="69" t="s">
        <v>363</v>
      </c>
      <c r="E63" s="69" t="s">
        <v>195</v>
      </c>
      <c r="F63" s="69">
        <v>32652</v>
      </c>
      <c r="G63" s="69">
        <v>661100</v>
      </c>
      <c r="H63" s="69" t="s">
        <v>41</v>
      </c>
      <c r="I63" s="69" t="s">
        <v>364</v>
      </c>
      <c r="J63" s="69" t="s">
        <v>42</v>
      </c>
      <c r="K63" s="69" t="s">
        <v>365</v>
      </c>
      <c r="M63" s="69">
        <v>1000</v>
      </c>
      <c r="N63" s="69" t="s">
        <v>44</v>
      </c>
      <c r="O63" s="69">
        <v>1</v>
      </c>
      <c r="P63" s="69">
        <v>1996</v>
      </c>
      <c r="Q63" s="69" t="s">
        <v>45</v>
      </c>
      <c r="R63" s="69" t="s">
        <v>71</v>
      </c>
      <c r="S63" s="69" t="s">
        <v>366</v>
      </c>
      <c r="T63" s="69" t="s">
        <v>73</v>
      </c>
      <c r="U63" s="74">
        <v>0</v>
      </c>
    </row>
    <row r="64" spans="1:21" x14ac:dyDescent="0.35">
      <c r="A64" s="69" t="s">
        <v>367</v>
      </c>
      <c r="B64" s="69" t="s">
        <v>361</v>
      </c>
      <c r="C64" s="69" t="s">
        <v>362</v>
      </c>
      <c r="D64" s="69" t="s">
        <v>363</v>
      </c>
      <c r="E64" s="69" t="s">
        <v>195</v>
      </c>
      <c r="F64" s="69">
        <v>32652</v>
      </c>
      <c r="G64" s="69">
        <v>661100</v>
      </c>
      <c r="H64" s="69" t="s">
        <v>41</v>
      </c>
      <c r="I64" s="69" t="s">
        <v>368</v>
      </c>
      <c r="J64" s="69" t="s">
        <v>42</v>
      </c>
      <c r="K64" s="69" t="s">
        <v>369</v>
      </c>
      <c r="M64" s="69">
        <v>1125</v>
      </c>
      <c r="N64" s="69" t="s">
        <v>44</v>
      </c>
      <c r="O64" s="69">
        <v>1</v>
      </c>
      <c r="P64" s="69">
        <v>1996</v>
      </c>
      <c r="Q64" s="69" t="s">
        <v>45</v>
      </c>
      <c r="R64" s="69" t="s">
        <v>71</v>
      </c>
      <c r="S64" s="69" t="s">
        <v>370</v>
      </c>
      <c r="T64" s="69" t="s">
        <v>73</v>
      </c>
      <c r="U64" s="74">
        <v>0</v>
      </c>
    </row>
    <row r="65" spans="1:21" x14ac:dyDescent="0.35">
      <c r="A65" s="69" t="s">
        <v>371</v>
      </c>
      <c r="B65" s="69" t="s">
        <v>361</v>
      </c>
      <c r="C65" s="69" t="s">
        <v>362</v>
      </c>
      <c r="D65" s="69" t="s">
        <v>363</v>
      </c>
      <c r="E65" s="69" t="s">
        <v>195</v>
      </c>
      <c r="F65" s="69">
        <v>32652</v>
      </c>
      <c r="G65" s="69">
        <v>661100</v>
      </c>
      <c r="H65" s="69" t="s">
        <v>41</v>
      </c>
      <c r="I65" s="69" t="s">
        <v>372</v>
      </c>
      <c r="J65" s="69" t="s">
        <v>42</v>
      </c>
      <c r="K65" s="69" t="s">
        <v>373</v>
      </c>
      <c r="M65" s="69">
        <v>1125</v>
      </c>
      <c r="N65" s="69" t="s">
        <v>44</v>
      </c>
      <c r="O65" s="69">
        <v>1</v>
      </c>
      <c r="P65" s="69">
        <v>1996</v>
      </c>
      <c r="Q65" s="69" t="s">
        <v>374</v>
      </c>
      <c r="R65" s="69" t="s">
        <v>71</v>
      </c>
      <c r="S65" s="69" t="s">
        <v>375</v>
      </c>
      <c r="T65" s="69" t="s">
        <v>73</v>
      </c>
      <c r="U65" s="74">
        <v>0</v>
      </c>
    </row>
    <row r="66" spans="1:21" x14ac:dyDescent="0.35">
      <c r="A66" s="69" t="s">
        <v>376</v>
      </c>
      <c r="B66" s="69" t="s">
        <v>361</v>
      </c>
      <c r="C66" s="69" t="s">
        <v>362</v>
      </c>
      <c r="D66" s="69" t="s">
        <v>363</v>
      </c>
      <c r="E66" s="69" t="s">
        <v>195</v>
      </c>
      <c r="F66" s="69">
        <v>32652</v>
      </c>
      <c r="G66" s="69">
        <v>661100</v>
      </c>
      <c r="H66" s="69" t="s">
        <v>41</v>
      </c>
      <c r="I66" s="69" t="s">
        <v>377</v>
      </c>
      <c r="J66" s="69" t="s">
        <v>42</v>
      </c>
      <c r="K66" s="69" t="s">
        <v>378</v>
      </c>
      <c r="M66" s="69">
        <v>1125</v>
      </c>
      <c r="N66" s="69" t="s">
        <v>44</v>
      </c>
      <c r="O66" s="69">
        <v>1</v>
      </c>
      <c r="P66" s="69">
        <v>1996</v>
      </c>
      <c r="Q66" s="69" t="s">
        <v>45</v>
      </c>
      <c r="R66" s="69" t="s">
        <v>71</v>
      </c>
      <c r="S66" s="69" t="s">
        <v>379</v>
      </c>
      <c r="T66" s="69" t="s">
        <v>73</v>
      </c>
      <c r="U66" s="74">
        <v>0</v>
      </c>
    </row>
    <row r="67" spans="1:21" x14ac:dyDescent="0.35">
      <c r="A67" s="69" t="s">
        <v>380</v>
      </c>
      <c r="B67" s="69" t="s">
        <v>361</v>
      </c>
      <c r="C67" s="69" t="s">
        <v>362</v>
      </c>
      <c r="D67" s="69" t="s">
        <v>363</v>
      </c>
      <c r="E67" s="69" t="s">
        <v>195</v>
      </c>
      <c r="F67" s="69">
        <v>32652</v>
      </c>
      <c r="G67" s="69">
        <v>661300</v>
      </c>
      <c r="H67" s="69" t="s">
        <v>41</v>
      </c>
      <c r="I67" s="69" t="s">
        <v>381</v>
      </c>
      <c r="J67" s="69" t="s">
        <v>57</v>
      </c>
      <c r="K67" s="69" t="s">
        <v>382</v>
      </c>
      <c r="L67" s="69" t="s">
        <v>383</v>
      </c>
      <c r="M67" s="69">
        <v>150</v>
      </c>
      <c r="N67" s="69" t="s">
        <v>44</v>
      </c>
      <c r="O67" s="69">
        <v>1</v>
      </c>
      <c r="P67" s="69">
        <v>1995</v>
      </c>
      <c r="Q67" s="69" t="s">
        <v>45</v>
      </c>
      <c r="R67" s="69" t="s">
        <v>71</v>
      </c>
      <c r="S67" s="69" t="s">
        <v>384</v>
      </c>
      <c r="T67" s="69" t="s">
        <v>73</v>
      </c>
      <c r="U67" s="74">
        <v>0</v>
      </c>
    </row>
    <row r="68" spans="1:21" x14ac:dyDescent="0.35">
      <c r="A68" s="69" t="s">
        <v>385</v>
      </c>
      <c r="B68" s="69" t="s">
        <v>386</v>
      </c>
      <c r="C68" s="69" t="s">
        <v>387</v>
      </c>
      <c r="D68" s="69" t="s">
        <v>363</v>
      </c>
      <c r="E68" s="69" t="s">
        <v>195</v>
      </c>
      <c r="F68" s="69">
        <v>0</v>
      </c>
      <c r="G68" s="69">
        <v>661100</v>
      </c>
      <c r="H68" s="69" t="s">
        <v>41</v>
      </c>
      <c r="I68" s="69" t="s">
        <v>388</v>
      </c>
      <c r="J68" s="69" t="s">
        <v>42</v>
      </c>
      <c r="K68" s="69" t="s">
        <v>373</v>
      </c>
      <c r="M68" s="69">
        <v>1000</v>
      </c>
      <c r="N68" s="69" t="s">
        <v>44</v>
      </c>
      <c r="O68" s="69">
        <v>1</v>
      </c>
      <c r="P68" s="69">
        <v>1995</v>
      </c>
      <c r="Q68" s="69" t="s">
        <v>45</v>
      </c>
      <c r="R68" s="69" t="s">
        <v>71</v>
      </c>
      <c r="S68" s="69" t="s">
        <v>389</v>
      </c>
      <c r="T68" s="69" t="s">
        <v>73</v>
      </c>
      <c r="U68" s="74">
        <v>0</v>
      </c>
    </row>
    <row r="69" spans="1:21" x14ac:dyDescent="0.35">
      <c r="A69" s="69" t="s">
        <v>390</v>
      </c>
      <c r="B69" s="69" t="s">
        <v>386</v>
      </c>
      <c r="C69" s="69" t="s">
        <v>387</v>
      </c>
      <c r="D69" s="69" t="s">
        <v>363</v>
      </c>
      <c r="E69" s="69" t="s">
        <v>195</v>
      </c>
      <c r="F69" s="69">
        <v>0</v>
      </c>
      <c r="G69" s="69">
        <v>661100</v>
      </c>
      <c r="H69" s="69" t="s">
        <v>41</v>
      </c>
      <c r="I69" s="69" t="s">
        <v>391</v>
      </c>
      <c r="J69" s="69" t="s">
        <v>42</v>
      </c>
      <c r="K69" s="69" t="s">
        <v>373</v>
      </c>
      <c r="M69" s="69">
        <v>1250</v>
      </c>
      <c r="N69" s="69" t="s">
        <v>44</v>
      </c>
      <c r="O69" s="69">
        <v>1</v>
      </c>
      <c r="P69" s="69">
        <v>1995</v>
      </c>
      <c r="Q69" s="69" t="s">
        <v>45</v>
      </c>
      <c r="R69" s="69" t="s">
        <v>71</v>
      </c>
      <c r="S69" s="69" t="s">
        <v>392</v>
      </c>
      <c r="T69" s="69" t="s">
        <v>73</v>
      </c>
      <c r="U69" s="74">
        <v>0</v>
      </c>
    </row>
    <row r="70" spans="1:21" x14ac:dyDescent="0.35">
      <c r="A70" s="69" t="s">
        <v>393</v>
      </c>
      <c r="B70" s="69" t="s">
        <v>386</v>
      </c>
      <c r="C70" s="69" t="s">
        <v>387</v>
      </c>
      <c r="D70" s="69" t="s">
        <v>363</v>
      </c>
      <c r="E70" s="69" t="s">
        <v>195</v>
      </c>
      <c r="F70" s="69">
        <v>0</v>
      </c>
      <c r="G70" s="69">
        <v>661100</v>
      </c>
      <c r="H70" s="69" t="s">
        <v>41</v>
      </c>
      <c r="I70" s="69" t="s">
        <v>394</v>
      </c>
      <c r="J70" s="69" t="s">
        <v>42</v>
      </c>
      <c r="K70" s="69" t="s">
        <v>373</v>
      </c>
      <c r="M70" s="69">
        <v>1000</v>
      </c>
      <c r="N70" s="69" t="s">
        <v>44</v>
      </c>
      <c r="O70" s="69">
        <v>1</v>
      </c>
      <c r="P70" s="69">
        <v>1995</v>
      </c>
      <c r="Q70" s="69" t="s">
        <v>45</v>
      </c>
      <c r="R70" s="69" t="s">
        <v>71</v>
      </c>
      <c r="S70" s="69" t="s">
        <v>395</v>
      </c>
      <c r="T70" s="69" t="s">
        <v>73</v>
      </c>
      <c r="U70" s="74">
        <v>0</v>
      </c>
    </row>
    <row r="71" spans="1:21" x14ac:dyDescent="0.35">
      <c r="A71" s="69" t="s">
        <v>396</v>
      </c>
      <c r="B71" s="69" t="s">
        <v>386</v>
      </c>
      <c r="C71" s="69" t="s">
        <v>387</v>
      </c>
      <c r="D71" s="69" t="s">
        <v>363</v>
      </c>
      <c r="E71" s="69" t="s">
        <v>195</v>
      </c>
      <c r="F71" s="69">
        <v>0</v>
      </c>
      <c r="G71" s="69">
        <v>661100</v>
      </c>
      <c r="H71" s="69" t="s">
        <v>41</v>
      </c>
      <c r="I71" s="69" t="s">
        <v>397</v>
      </c>
      <c r="J71" s="69" t="s">
        <v>42</v>
      </c>
      <c r="K71" s="69" t="s">
        <v>373</v>
      </c>
      <c r="M71" s="69">
        <v>1250</v>
      </c>
      <c r="N71" s="69" t="s">
        <v>44</v>
      </c>
      <c r="O71" s="69">
        <v>1</v>
      </c>
      <c r="P71" s="69">
        <v>1995</v>
      </c>
      <c r="Q71" s="69" t="s">
        <v>45</v>
      </c>
      <c r="R71" s="69" t="s">
        <v>71</v>
      </c>
      <c r="S71" s="69" t="s">
        <v>398</v>
      </c>
      <c r="T71" s="69" t="s">
        <v>73</v>
      </c>
      <c r="U71" s="74">
        <v>0</v>
      </c>
    </row>
    <row r="72" spans="1:21" x14ac:dyDescent="0.35">
      <c r="A72" s="69" t="s">
        <v>399</v>
      </c>
      <c r="B72" s="69" t="s">
        <v>386</v>
      </c>
      <c r="C72" s="69" t="s">
        <v>387</v>
      </c>
      <c r="D72" s="69" t="s">
        <v>363</v>
      </c>
      <c r="E72" s="69" t="s">
        <v>195</v>
      </c>
      <c r="F72" s="69">
        <v>0</v>
      </c>
      <c r="G72" s="69">
        <v>661100</v>
      </c>
      <c r="H72" s="69" t="s">
        <v>41</v>
      </c>
      <c r="I72" s="69" t="s">
        <v>400</v>
      </c>
      <c r="J72" s="69" t="s">
        <v>42</v>
      </c>
      <c r="K72" s="69" t="s">
        <v>373</v>
      </c>
      <c r="M72" s="69">
        <v>1600</v>
      </c>
      <c r="N72" s="69" t="s">
        <v>44</v>
      </c>
      <c r="O72" s="69">
        <v>1</v>
      </c>
      <c r="P72" s="69">
        <v>1995</v>
      </c>
      <c r="Q72" s="69" t="s">
        <v>45</v>
      </c>
      <c r="R72" s="69" t="s">
        <v>71</v>
      </c>
      <c r="S72" s="69" t="s">
        <v>401</v>
      </c>
      <c r="T72" s="69" t="s">
        <v>73</v>
      </c>
      <c r="U72" s="74">
        <v>0</v>
      </c>
    </row>
    <row r="73" spans="1:21" x14ac:dyDescent="0.35">
      <c r="A73" s="69" t="s">
        <v>402</v>
      </c>
      <c r="B73" s="69" t="s">
        <v>386</v>
      </c>
      <c r="C73" s="69" t="s">
        <v>387</v>
      </c>
      <c r="D73" s="69" t="s">
        <v>363</v>
      </c>
      <c r="E73" s="69" t="s">
        <v>195</v>
      </c>
      <c r="F73" s="69">
        <v>0</v>
      </c>
      <c r="G73" s="69">
        <v>661100</v>
      </c>
      <c r="H73" s="69" t="s">
        <v>41</v>
      </c>
      <c r="I73" s="69" t="s">
        <v>403</v>
      </c>
      <c r="J73" s="69" t="s">
        <v>42</v>
      </c>
      <c r="K73" s="69" t="s">
        <v>373</v>
      </c>
      <c r="M73" s="69">
        <v>1250</v>
      </c>
      <c r="N73" s="69" t="s">
        <v>44</v>
      </c>
      <c r="O73" s="69">
        <v>1</v>
      </c>
      <c r="P73" s="69">
        <v>1995</v>
      </c>
      <c r="Q73" s="69" t="s">
        <v>45</v>
      </c>
      <c r="R73" s="69" t="s">
        <v>71</v>
      </c>
      <c r="S73" s="69" t="s">
        <v>404</v>
      </c>
      <c r="T73" s="69" t="s">
        <v>73</v>
      </c>
      <c r="U73" s="74">
        <v>0</v>
      </c>
    </row>
    <row r="74" spans="1:21" x14ac:dyDescent="0.35">
      <c r="A74" s="69" t="s">
        <v>405</v>
      </c>
      <c r="B74" s="69" t="s">
        <v>386</v>
      </c>
      <c r="C74" s="69" t="s">
        <v>387</v>
      </c>
      <c r="D74" s="69" t="s">
        <v>363</v>
      </c>
      <c r="E74" s="69" t="s">
        <v>195</v>
      </c>
      <c r="F74" s="69">
        <v>0</v>
      </c>
      <c r="G74" s="69">
        <v>663200</v>
      </c>
      <c r="H74" s="69" t="s">
        <v>41</v>
      </c>
      <c r="I74" s="69" t="s">
        <v>406</v>
      </c>
      <c r="J74" s="69" t="s">
        <v>48</v>
      </c>
      <c r="K74" s="69" t="s">
        <v>51</v>
      </c>
      <c r="L74" s="69" t="s">
        <v>178</v>
      </c>
      <c r="M74" s="69">
        <v>1000</v>
      </c>
      <c r="N74" s="69" t="s">
        <v>44</v>
      </c>
      <c r="O74" s="69">
        <v>1</v>
      </c>
      <c r="P74" s="69">
        <v>2012</v>
      </c>
      <c r="Q74" s="69" t="s">
        <v>45</v>
      </c>
      <c r="R74" s="69" t="s">
        <v>71</v>
      </c>
      <c r="S74" s="69" t="s">
        <v>407</v>
      </c>
      <c r="T74" s="69" t="s">
        <v>73</v>
      </c>
      <c r="U74" s="74">
        <v>0</v>
      </c>
    </row>
    <row r="75" spans="1:21" x14ac:dyDescent="0.35">
      <c r="A75" s="69" t="s">
        <v>408</v>
      </c>
      <c r="B75" s="69" t="s">
        <v>386</v>
      </c>
      <c r="C75" s="69" t="s">
        <v>387</v>
      </c>
      <c r="D75" s="69" t="s">
        <v>363</v>
      </c>
      <c r="E75" s="69" t="s">
        <v>195</v>
      </c>
      <c r="F75" s="69">
        <v>0</v>
      </c>
      <c r="G75" s="69">
        <v>663200</v>
      </c>
      <c r="H75" s="69" t="s">
        <v>41</v>
      </c>
      <c r="I75" s="69" t="s">
        <v>409</v>
      </c>
      <c r="J75" s="69" t="s">
        <v>48</v>
      </c>
      <c r="N75" s="69" t="s">
        <v>44</v>
      </c>
      <c r="O75" s="69">
        <v>1</v>
      </c>
      <c r="P75" s="69">
        <v>2022</v>
      </c>
      <c r="R75" s="69" t="s">
        <v>71</v>
      </c>
      <c r="S75" s="69" t="s">
        <v>52</v>
      </c>
      <c r="T75" s="69" t="s">
        <v>73</v>
      </c>
      <c r="U75" s="74">
        <v>0</v>
      </c>
    </row>
    <row r="76" spans="1:21" x14ac:dyDescent="0.35">
      <c r="A76" s="69" t="s">
        <v>410</v>
      </c>
      <c r="B76" s="69" t="s">
        <v>411</v>
      </c>
      <c r="C76" s="69" t="s">
        <v>412</v>
      </c>
      <c r="D76" s="69" t="s">
        <v>413</v>
      </c>
      <c r="E76" s="69" t="s">
        <v>414</v>
      </c>
      <c r="F76" s="69">
        <v>31352</v>
      </c>
      <c r="G76" s="69">
        <v>661100</v>
      </c>
      <c r="H76" s="69" t="s">
        <v>41</v>
      </c>
      <c r="I76" s="69" t="s">
        <v>415</v>
      </c>
      <c r="J76" s="69" t="s">
        <v>42</v>
      </c>
      <c r="K76" s="69" t="s">
        <v>345</v>
      </c>
      <c r="L76" s="69" t="s">
        <v>59</v>
      </c>
      <c r="M76" s="69">
        <v>1000</v>
      </c>
      <c r="N76" s="69" t="s">
        <v>44</v>
      </c>
      <c r="O76" s="69">
        <v>1</v>
      </c>
      <c r="P76" s="69">
        <v>2003</v>
      </c>
      <c r="Q76" s="69" t="s">
        <v>45</v>
      </c>
      <c r="R76" s="69" t="s">
        <v>71</v>
      </c>
      <c r="S76" s="69" t="s">
        <v>416</v>
      </c>
      <c r="T76" s="69" t="s">
        <v>73</v>
      </c>
      <c r="U76" s="74">
        <v>0</v>
      </c>
    </row>
    <row r="77" spans="1:21" x14ac:dyDescent="0.35">
      <c r="A77" s="69" t="s">
        <v>417</v>
      </c>
      <c r="B77" s="69" t="s">
        <v>411</v>
      </c>
      <c r="C77" s="69" t="s">
        <v>412</v>
      </c>
      <c r="D77" s="69" t="s">
        <v>413</v>
      </c>
      <c r="E77" s="69" t="s">
        <v>414</v>
      </c>
      <c r="F77" s="69">
        <v>31352</v>
      </c>
      <c r="G77" s="69">
        <v>661100</v>
      </c>
      <c r="H77" s="69" t="s">
        <v>41</v>
      </c>
      <c r="I77" s="69" t="s">
        <v>418</v>
      </c>
      <c r="J77" s="69" t="s">
        <v>42</v>
      </c>
      <c r="K77" s="69" t="s">
        <v>345</v>
      </c>
      <c r="L77" s="69" t="s">
        <v>59</v>
      </c>
      <c r="M77" s="69">
        <v>1000</v>
      </c>
      <c r="N77" s="69" t="s">
        <v>44</v>
      </c>
      <c r="O77" s="69">
        <v>1</v>
      </c>
      <c r="P77" s="69">
        <v>2003</v>
      </c>
      <c r="Q77" s="69" t="s">
        <v>45</v>
      </c>
      <c r="R77" s="69" t="s">
        <v>71</v>
      </c>
      <c r="S77" s="69" t="s">
        <v>419</v>
      </c>
      <c r="T77" s="69" t="s">
        <v>73</v>
      </c>
      <c r="U77" s="74">
        <v>0</v>
      </c>
    </row>
    <row r="78" spans="1:21" x14ac:dyDescent="0.35">
      <c r="A78" s="69" t="s">
        <v>420</v>
      </c>
      <c r="B78" s="69" t="s">
        <v>411</v>
      </c>
      <c r="C78" s="69" t="s">
        <v>412</v>
      </c>
      <c r="D78" s="69" t="s">
        <v>413</v>
      </c>
      <c r="E78" s="69" t="s">
        <v>414</v>
      </c>
      <c r="F78" s="69">
        <v>31352</v>
      </c>
      <c r="G78" s="69">
        <v>661100</v>
      </c>
      <c r="H78" s="69" t="s">
        <v>41</v>
      </c>
      <c r="I78" s="69" t="s">
        <v>421</v>
      </c>
      <c r="J78" s="69" t="s">
        <v>42</v>
      </c>
      <c r="K78" s="69" t="s">
        <v>345</v>
      </c>
      <c r="L78" s="69" t="s">
        <v>59</v>
      </c>
      <c r="M78" s="69">
        <v>1000</v>
      </c>
      <c r="N78" s="69" t="s">
        <v>44</v>
      </c>
      <c r="O78" s="69">
        <v>1</v>
      </c>
      <c r="P78" s="69">
        <v>2004</v>
      </c>
      <c r="Q78" s="69" t="s">
        <v>45</v>
      </c>
      <c r="R78" s="69" t="s">
        <v>71</v>
      </c>
      <c r="S78" s="69" t="s">
        <v>422</v>
      </c>
      <c r="T78" s="69" t="s">
        <v>73</v>
      </c>
      <c r="U78" s="74">
        <v>0</v>
      </c>
    </row>
    <row r="79" spans="1:21" x14ac:dyDescent="0.35">
      <c r="A79" s="69" t="s">
        <v>423</v>
      </c>
      <c r="B79" s="69" t="s">
        <v>411</v>
      </c>
      <c r="C79" s="69" t="s">
        <v>412</v>
      </c>
      <c r="D79" s="69" t="s">
        <v>413</v>
      </c>
      <c r="E79" s="69" t="s">
        <v>414</v>
      </c>
      <c r="F79" s="69">
        <v>31352</v>
      </c>
      <c r="G79" s="69">
        <v>661100</v>
      </c>
      <c r="H79" s="69" t="s">
        <v>41</v>
      </c>
      <c r="I79" s="69" t="s">
        <v>424</v>
      </c>
      <c r="J79" s="69" t="s">
        <v>42</v>
      </c>
      <c r="K79" s="69" t="s">
        <v>345</v>
      </c>
      <c r="L79" s="69" t="s">
        <v>59</v>
      </c>
      <c r="M79" s="69">
        <v>1000</v>
      </c>
      <c r="N79" s="69" t="s">
        <v>44</v>
      </c>
      <c r="O79" s="69">
        <v>1</v>
      </c>
      <c r="P79" s="69">
        <v>2003</v>
      </c>
      <c r="Q79" s="69" t="s">
        <v>45</v>
      </c>
      <c r="R79" s="69" t="s">
        <v>71</v>
      </c>
      <c r="S79" s="69" t="s">
        <v>425</v>
      </c>
      <c r="T79" s="69" t="s">
        <v>73</v>
      </c>
      <c r="U79" s="74">
        <v>0</v>
      </c>
    </row>
    <row r="80" spans="1:21" x14ac:dyDescent="0.35">
      <c r="A80" s="69" t="s">
        <v>426</v>
      </c>
      <c r="B80" s="69" t="s">
        <v>411</v>
      </c>
      <c r="C80" s="69" t="s">
        <v>412</v>
      </c>
      <c r="D80" s="69" t="s">
        <v>413</v>
      </c>
      <c r="E80" s="69" t="s">
        <v>414</v>
      </c>
      <c r="F80" s="69">
        <v>31352</v>
      </c>
      <c r="G80" s="69">
        <v>661100</v>
      </c>
      <c r="H80" s="69" t="s">
        <v>41</v>
      </c>
      <c r="I80" s="69" t="s">
        <v>427</v>
      </c>
      <c r="J80" s="69" t="s">
        <v>42</v>
      </c>
      <c r="K80" s="69" t="s">
        <v>345</v>
      </c>
      <c r="L80" s="69" t="s">
        <v>59</v>
      </c>
      <c r="M80" s="69">
        <v>1000</v>
      </c>
      <c r="N80" s="69" t="s">
        <v>44</v>
      </c>
      <c r="O80" s="69">
        <v>1</v>
      </c>
      <c r="P80" s="69">
        <v>2004</v>
      </c>
      <c r="Q80" s="69" t="s">
        <v>45</v>
      </c>
      <c r="R80" s="69" t="s">
        <v>71</v>
      </c>
      <c r="S80" s="69" t="s">
        <v>428</v>
      </c>
      <c r="T80" s="69" t="s">
        <v>73</v>
      </c>
      <c r="U80" s="74">
        <v>0</v>
      </c>
    </row>
    <row r="81" spans="1:21" x14ac:dyDescent="0.35">
      <c r="A81" s="69" t="s">
        <v>429</v>
      </c>
      <c r="B81" s="69" t="s">
        <v>411</v>
      </c>
      <c r="C81" s="69" t="s">
        <v>412</v>
      </c>
      <c r="D81" s="69" t="s">
        <v>413</v>
      </c>
      <c r="E81" s="69" t="s">
        <v>414</v>
      </c>
      <c r="F81" s="69">
        <v>31352</v>
      </c>
      <c r="G81" s="69">
        <v>661100</v>
      </c>
      <c r="H81" s="69" t="s">
        <v>41</v>
      </c>
      <c r="I81" s="69" t="s">
        <v>430</v>
      </c>
      <c r="J81" s="69" t="s">
        <v>42</v>
      </c>
      <c r="K81" s="69" t="s">
        <v>345</v>
      </c>
      <c r="L81" s="69" t="s">
        <v>59</v>
      </c>
      <c r="M81" s="69">
        <v>1000</v>
      </c>
      <c r="N81" s="69" t="s">
        <v>44</v>
      </c>
      <c r="O81" s="69">
        <v>1</v>
      </c>
      <c r="P81" s="69">
        <v>2003</v>
      </c>
      <c r="Q81" s="69" t="s">
        <v>45</v>
      </c>
      <c r="R81" s="69" t="s">
        <v>71</v>
      </c>
      <c r="S81" s="69" t="s">
        <v>431</v>
      </c>
      <c r="T81" s="69" t="s">
        <v>73</v>
      </c>
      <c r="U81" s="74">
        <v>0</v>
      </c>
    </row>
    <row r="82" spans="1:21" x14ac:dyDescent="0.35">
      <c r="A82" s="69" t="s">
        <v>432</v>
      </c>
      <c r="B82" s="69" t="s">
        <v>411</v>
      </c>
      <c r="C82" s="69" t="s">
        <v>412</v>
      </c>
      <c r="D82" s="69" t="s">
        <v>413</v>
      </c>
      <c r="E82" s="69" t="s">
        <v>414</v>
      </c>
      <c r="F82" s="69">
        <v>31352</v>
      </c>
      <c r="G82" s="69">
        <v>661100</v>
      </c>
      <c r="H82" s="69" t="s">
        <v>41</v>
      </c>
      <c r="I82" s="69" t="s">
        <v>433</v>
      </c>
      <c r="J82" s="69" t="s">
        <v>42</v>
      </c>
      <c r="K82" s="69" t="s">
        <v>434</v>
      </c>
      <c r="L82" s="69" t="s">
        <v>59</v>
      </c>
      <c r="M82" s="69">
        <v>2100</v>
      </c>
      <c r="N82" s="69" t="s">
        <v>44</v>
      </c>
      <c r="O82" s="69">
        <v>1</v>
      </c>
      <c r="P82" s="69">
        <v>2003</v>
      </c>
      <c r="Q82" s="69" t="s">
        <v>45</v>
      </c>
      <c r="R82" s="69" t="s">
        <v>71</v>
      </c>
      <c r="S82" s="69" t="s">
        <v>435</v>
      </c>
      <c r="T82" s="69" t="s">
        <v>73</v>
      </c>
      <c r="U82" s="74">
        <v>0</v>
      </c>
    </row>
    <row r="83" spans="1:21" x14ac:dyDescent="0.35">
      <c r="A83" s="69" t="s">
        <v>436</v>
      </c>
      <c r="B83" s="69" t="s">
        <v>411</v>
      </c>
      <c r="C83" s="69" t="s">
        <v>412</v>
      </c>
      <c r="D83" s="69" t="s">
        <v>413</v>
      </c>
      <c r="E83" s="69" t="s">
        <v>414</v>
      </c>
      <c r="F83" s="69">
        <v>31352</v>
      </c>
      <c r="G83" s="69">
        <v>661100</v>
      </c>
      <c r="H83" s="69" t="s">
        <v>41</v>
      </c>
      <c r="I83" s="69" t="s">
        <v>437</v>
      </c>
      <c r="J83" s="69" t="s">
        <v>42</v>
      </c>
      <c r="K83" s="69" t="s">
        <v>345</v>
      </c>
      <c r="L83" s="69" t="s">
        <v>59</v>
      </c>
      <c r="M83" s="69">
        <v>2100</v>
      </c>
      <c r="N83" s="69" t="s">
        <v>44</v>
      </c>
      <c r="O83" s="69">
        <v>1</v>
      </c>
      <c r="P83" s="69">
        <v>2003</v>
      </c>
      <c r="Q83" s="69" t="s">
        <v>45</v>
      </c>
      <c r="R83" s="69" t="s">
        <v>71</v>
      </c>
      <c r="S83" s="69" t="s">
        <v>438</v>
      </c>
      <c r="T83" s="69" t="s">
        <v>73</v>
      </c>
      <c r="U83" s="74">
        <v>0</v>
      </c>
    </row>
    <row r="84" spans="1:21" x14ac:dyDescent="0.35">
      <c r="A84" s="69" t="s">
        <v>439</v>
      </c>
      <c r="B84" s="69" t="s">
        <v>411</v>
      </c>
      <c r="C84" s="69" t="s">
        <v>412</v>
      </c>
      <c r="D84" s="69" t="s">
        <v>413</v>
      </c>
      <c r="E84" s="69" t="s">
        <v>414</v>
      </c>
      <c r="F84" s="69">
        <v>31352</v>
      </c>
      <c r="G84" s="69">
        <v>662100</v>
      </c>
      <c r="H84" s="69" t="s">
        <v>41</v>
      </c>
      <c r="I84" s="69" t="s">
        <v>440</v>
      </c>
      <c r="J84" s="69" t="s">
        <v>441</v>
      </c>
      <c r="K84" s="69" t="s">
        <v>345</v>
      </c>
      <c r="L84" s="69" t="s">
        <v>442</v>
      </c>
      <c r="M84" s="69">
        <v>3.9</v>
      </c>
      <c r="N84" s="69" t="s">
        <v>443</v>
      </c>
      <c r="O84" s="69">
        <v>1</v>
      </c>
      <c r="P84" s="69">
        <v>2004</v>
      </c>
      <c r="Q84" s="69" t="s">
        <v>45</v>
      </c>
      <c r="R84" s="69" t="s">
        <v>71</v>
      </c>
      <c r="S84" s="69" t="s">
        <v>444</v>
      </c>
      <c r="T84" s="69" t="s">
        <v>73</v>
      </c>
      <c r="U84" s="74">
        <v>0</v>
      </c>
    </row>
    <row r="85" spans="1:21" x14ac:dyDescent="0.35">
      <c r="A85" s="69" t="s">
        <v>445</v>
      </c>
      <c r="B85" s="69" t="s">
        <v>411</v>
      </c>
      <c r="C85" s="69" t="s">
        <v>412</v>
      </c>
      <c r="D85" s="69" t="s">
        <v>413</v>
      </c>
      <c r="E85" s="69" t="s">
        <v>414</v>
      </c>
      <c r="F85" s="69">
        <v>31352</v>
      </c>
      <c r="G85" s="69">
        <v>662100</v>
      </c>
      <c r="H85" s="69" t="s">
        <v>41</v>
      </c>
      <c r="I85" s="69" t="s">
        <v>446</v>
      </c>
      <c r="J85" s="69" t="s">
        <v>441</v>
      </c>
      <c r="K85" s="69" t="s">
        <v>345</v>
      </c>
      <c r="L85" s="69" t="s">
        <v>447</v>
      </c>
      <c r="M85" s="69">
        <v>3.9</v>
      </c>
      <c r="N85" s="69" t="s">
        <v>443</v>
      </c>
      <c r="O85" s="69">
        <v>1</v>
      </c>
      <c r="P85" s="69">
        <v>2004</v>
      </c>
      <c r="Q85" s="69" t="s">
        <v>45</v>
      </c>
      <c r="R85" s="69" t="s">
        <v>71</v>
      </c>
      <c r="S85" s="69" t="s">
        <v>448</v>
      </c>
      <c r="T85" s="69" t="s">
        <v>73</v>
      </c>
      <c r="U85" s="74">
        <v>0</v>
      </c>
    </row>
    <row r="86" spans="1:21" x14ac:dyDescent="0.35">
      <c r="A86" s="69" t="s">
        <v>449</v>
      </c>
      <c r="B86" s="69" t="s">
        <v>450</v>
      </c>
      <c r="C86" s="69" t="s">
        <v>451</v>
      </c>
      <c r="D86" s="69" t="s">
        <v>452</v>
      </c>
      <c r="E86" s="69" t="s">
        <v>453</v>
      </c>
      <c r="F86" s="69">
        <v>1119</v>
      </c>
      <c r="G86" s="69">
        <v>661100</v>
      </c>
      <c r="H86" s="69" t="s">
        <v>41</v>
      </c>
      <c r="I86" s="69" t="s">
        <v>454</v>
      </c>
      <c r="J86" s="69" t="s">
        <v>42</v>
      </c>
      <c r="K86" s="69" t="s">
        <v>58</v>
      </c>
      <c r="L86" s="69" t="s">
        <v>45</v>
      </c>
      <c r="M86" s="69">
        <v>630</v>
      </c>
      <c r="N86" s="69" t="s">
        <v>44</v>
      </c>
      <c r="O86" s="69">
        <v>1</v>
      </c>
      <c r="P86" s="69">
        <v>2000</v>
      </c>
      <c r="Q86" s="69" t="s">
        <v>455</v>
      </c>
      <c r="R86" s="69" t="s">
        <v>71</v>
      </c>
      <c r="S86" s="69" t="s">
        <v>456</v>
      </c>
      <c r="T86" s="69" t="s">
        <v>73</v>
      </c>
      <c r="U86" s="74">
        <v>0</v>
      </c>
    </row>
    <row r="87" spans="1:21" x14ac:dyDescent="0.35">
      <c r="A87" s="69" t="s">
        <v>457</v>
      </c>
      <c r="B87" s="69" t="s">
        <v>458</v>
      </c>
      <c r="C87" s="69" t="s">
        <v>459</v>
      </c>
      <c r="D87" s="69" t="s">
        <v>460</v>
      </c>
      <c r="E87" s="69" t="s">
        <v>461</v>
      </c>
      <c r="F87" s="69">
        <v>14074</v>
      </c>
      <c r="G87" s="69">
        <v>661100</v>
      </c>
      <c r="H87" s="69" t="s">
        <v>41</v>
      </c>
      <c r="I87" s="69" t="s">
        <v>462</v>
      </c>
      <c r="J87" s="69" t="s">
        <v>42</v>
      </c>
      <c r="K87" s="69" t="s">
        <v>463</v>
      </c>
      <c r="L87" s="69" t="s">
        <v>50</v>
      </c>
      <c r="M87" s="69">
        <v>1250</v>
      </c>
      <c r="N87" s="69" t="s">
        <v>44</v>
      </c>
      <c r="O87" s="69">
        <v>1</v>
      </c>
      <c r="P87" s="69">
        <v>2002</v>
      </c>
      <c r="Q87" s="69" t="s">
        <v>45</v>
      </c>
      <c r="R87" s="69" t="s">
        <v>71</v>
      </c>
      <c r="S87" s="69" t="s">
        <v>464</v>
      </c>
      <c r="T87" s="69" t="s">
        <v>73</v>
      </c>
      <c r="U87" s="74">
        <v>0</v>
      </c>
    </row>
    <row r="88" spans="1:21" x14ac:dyDescent="0.35">
      <c r="A88" s="69" t="s">
        <v>465</v>
      </c>
      <c r="B88" s="69" t="s">
        <v>458</v>
      </c>
      <c r="C88" s="69" t="s">
        <v>459</v>
      </c>
      <c r="D88" s="69" t="s">
        <v>460</v>
      </c>
      <c r="E88" s="69" t="s">
        <v>461</v>
      </c>
      <c r="F88" s="69">
        <v>14074</v>
      </c>
      <c r="G88" s="69">
        <v>661100</v>
      </c>
      <c r="H88" s="69" t="s">
        <v>41</v>
      </c>
      <c r="I88" s="69" t="s">
        <v>466</v>
      </c>
      <c r="J88" s="69" t="s">
        <v>42</v>
      </c>
      <c r="K88" s="69" t="s">
        <v>463</v>
      </c>
      <c r="L88" s="69" t="s">
        <v>463</v>
      </c>
      <c r="M88" s="69">
        <v>1600</v>
      </c>
      <c r="N88" s="69" t="s">
        <v>44</v>
      </c>
      <c r="O88" s="69">
        <v>1</v>
      </c>
      <c r="P88" s="69">
        <v>2002</v>
      </c>
      <c r="Q88" s="69" t="s">
        <v>45</v>
      </c>
      <c r="R88" s="69" t="s">
        <v>71</v>
      </c>
      <c r="S88" s="69" t="s">
        <v>467</v>
      </c>
      <c r="T88" s="69" t="s">
        <v>73</v>
      </c>
      <c r="U88" s="74">
        <v>0</v>
      </c>
    </row>
    <row r="89" spans="1:21" x14ac:dyDescent="0.35">
      <c r="A89" s="69" t="s">
        <v>468</v>
      </c>
      <c r="B89" s="69" t="s">
        <v>458</v>
      </c>
      <c r="C89" s="69" t="s">
        <v>459</v>
      </c>
      <c r="D89" s="69" t="s">
        <v>460</v>
      </c>
      <c r="E89" s="69" t="s">
        <v>461</v>
      </c>
      <c r="F89" s="69">
        <v>14074</v>
      </c>
      <c r="G89" s="69">
        <v>661100</v>
      </c>
      <c r="H89" s="69" t="s">
        <v>41</v>
      </c>
      <c r="I89" s="69" t="s">
        <v>469</v>
      </c>
      <c r="J89" s="69" t="s">
        <v>42</v>
      </c>
      <c r="K89" s="69" t="s">
        <v>463</v>
      </c>
      <c r="L89" s="69" t="s">
        <v>55</v>
      </c>
      <c r="M89" s="69">
        <v>1250</v>
      </c>
      <c r="N89" s="69" t="s">
        <v>44</v>
      </c>
      <c r="O89" s="69">
        <v>1</v>
      </c>
      <c r="P89" s="69">
        <v>2002</v>
      </c>
      <c r="Q89" s="69" t="s">
        <v>45</v>
      </c>
      <c r="R89" s="69" t="s">
        <v>71</v>
      </c>
      <c r="S89" s="69" t="s">
        <v>470</v>
      </c>
      <c r="T89" s="69" t="s">
        <v>73</v>
      </c>
      <c r="U89" s="74">
        <v>0</v>
      </c>
    </row>
    <row r="90" spans="1:21" x14ac:dyDescent="0.35">
      <c r="T90" s="69" t="s">
        <v>471</v>
      </c>
      <c r="U90" s="72">
        <f>SUBTOTAL(109,Tabel13[Aanneemsom excl. BTW])</f>
        <v>0</v>
      </c>
    </row>
    <row r="91" spans="1:21" x14ac:dyDescent="0.35">
      <c r="U91" s="73"/>
    </row>
  </sheetData>
  <sheetProtection algorithmName="SHA-512" hashValue="zBmj4DO50cDx/+11DN44mev+oKSqY9tGPfgTK7KSGme+f6y17nSvsMr3Z2Ge3GLawKbcnOYR3okJ+t70jkdLTw==" saltValue="j8euBOP3cNtKeNcRtoCyYA==" spinCount="100000" sheet="1" objects="1" scenarios="1"/>
  <pageMargins left="0.7" right="0.7" top="0.75" bottom="0.75" header="0.3" footer="0.3"/>
  <pageSetup paperSize="9" orientation="portrait" horizontalDpi="90" verticalDpi="9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8"/>
  <sheetViews>
    <sheetView workbookViewId="0">
      <selection activeCell="D13" sqref="D13"/>
    </sheetView>
  </sheetViews>
  <sheetFormatPr defaultRowHeight="14.5" x14ac:dyDescent="0.35"/>
  <cols>
    <col min="1" max="1" width="8.7265625" style="31"/>
    <col min="2" max="2" width="55.6328125" style="31" bestFit="1" customWidth="1"/>
    <col min="3" max="3" width="34.54296875" style="31" customWidth="1"/>
    <col min="4" max="16384" width="8.7265625" style="31"/>
  </cols>
  <sheetData>
    <row r="2" spans="1:3" ht="15" thickBot="1" x14ac:dyDescent="0.4">
      <c r="C2" s="61" t="s">
        <v>13</v>
      </c>
    </row>
    <row r="3" spans="1:3" ht="15" thickBot="1" x14ac:dyDescent="0.4">
      <c r="A3" s="32" t="s">
        <v>7</v>
      </c>
      <c r="B3" s="33" t="s">
        <v>473</v>
      </c>
      <c r="C3" s="37" t="s">
        <v>19</v>
      </c>
    </row>
    <row r="4" spans="1:3" x14ac:dyDescent="0.35">
      <c r="A4" s="38"/>
      <c r="B4" s="39"/>
      <c r="C4" s="40"/>
    </row>
    <row r="5" spans="1:3" x14ac:dyDescent="0.35">
      <c r="A5" s="43">
        <v>1</v>
      </c>
      <c r="B5" s="44" t="s">
        <v>17</v>
      </c>
      <c r="C5" s="60">
        <v>0</v>
      </c>
    </row>
    <row r="6" spans="1:3" ht="15" thickBot="1" x14ac:dyDescent="0.4">
      <c r="A6" s="48"/>
      <c r="B6" s="49" t="s">
        <v>18</v>
      </c>
      <c r="C6" s="54">
        <f>+C5</f>
        <v>0</v>
      </c>
    </row>
    <row r="7" spans="1:3" ht="15" thickBot="1" x14ac:dyDescent="0.4">
      <c r="A7" s="55"/>
      <c r="B7" s="79"/>
      <c r="C7" s="79"/>
    </row>
    <row r="8" spans="1:3" ht="52" customHeight="1" thickBot="1" x14ac:dyDescent="0.4">
      <c r="A8" s="83" t="s">
        <v>477</v>
      </c>
      <c r="B8" s="84"/>
      <c r="C8" s="85"/>
    </row>
  </sheetData>
  <sheetProtection algorithmName="SHA-512" hashValue="wlCLeoFY/B7dF8wit1ySBqiiI7MuZLqGYEryJnOrg+nKOmGb+kawX+wHZ9PA5k1SdIoiKqBnLQHTsT/Jjl6bnw==" saltValue="0Li9E/O99lAhz7tJIeHsUw==" spinCount="100000" sheet="1" objects="1" scenarios="1"/>
  <mergeCells count="2">
    <mergeCell ref="B7:C7"/>
    <mergeCell ref="A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AD10B536B4CD418A4416122A965B00" ma:contentTypeVersion="0" ma:contentTypeDescription="Een nieuw document maken." ma:contentTypeScope="" ma:versionID="407eafd9c053aaa44c6572588cef348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A00009-24AE-4CE3-83A7-A9DE7FB5C2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1E54A33-E49C-4F00-923F-EC9FCAC829BC}">
  <ds:schemaRefs>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dcmitype/"/>
  </ds:schemaRefs>
</ds:datastoreItem>
</file>

<file path=customXml/itemProps3.xml><?xml version="1.0" encoding="utf-8"?>
<ds:datastoreItem xmlns:ds="http://schemas.openxmlformats.org/officeDocument/2006/customXml" ds:itemID="{0F68D114-C960-4CA7-BBE9-AF90017AAC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Kostenberekening per perceel</vt:lpstr>
      <vt:lpstr>2. Prijs Uurtarief</vt:lpstr>
      <vt:lpstr>3. Vergoeding per jaar</vt:lpstr>
      <vt:lpstr>4. Prijs Transitiefase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Stap, Patrick van der</dc:creator>
  <cp:lastModifiedBy>Stekelenburg, Ingrid</cp:lastModifiedBy>
  <dcterms:created xsi:type="dcterms:W3CDTF">2020-01-06T08:22:19Z</dcterms:created>
  <dcterms:modified xsi:type="dcterms:W3CDTF">2022-07-04T12:38:25Z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0x01010015AD10B536B4CD418A4416122A965B00</vt:lpwstr>
  </property>
</Properties>
</file>