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77779ac0e840d6/klussen (lopend)/GUR 2023-001-BU ingenieursdiensten vanaf 2024/2. aanbestedingsdocument/4 versie 4 (def)/"/>
    </mc:Choice>
  </mc:AlternateContent>
  <xr:revisionPtr revIDLastSave="1987" documentId="11_924858E5C0DEB8026F15A6DB943E8C1851038383" xr6:coauthVersionLast="47" xr6:coauthVersionMax="47" xr10:uidLastSave="{92F12B9F-C12C-4F5A-94FB-14B06F3F92CF}"/>
  <bookViews>
    <workbookView xWindow="-98" yWindow="-98" windowWidth="28996" windowHeight="17475" xr2:uid="{00000000-000D-0000-FFFF-FFFF00000000}"/>
  </bookViews>
  <sheets>
    <sheet name="invulformulier" sheetId="1" r:id="rId1"/>
  </sheets>
  <definedNames>
    <definedName name="_xlnm.Print_Area" localSheetId="0">invulformulier!$A$1:$F$66</definedName>
    <definedName name="_xlnm.Print_Titles" localSheetId="0">invulformulier!$1:$10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" l="1"/>
  <c r="E48" i="1"/>
  <c r="E40" i="1"/>
  <c r="E33" i="1"/>
  <c r="E24" i="1"/>
  <c r="D57" i="1" l="1"/>
  <c r="F57" i="1" s="1"/>
  <c r="D56" i="1"/>
  <c r="F56" i="1" s="1"/>
  <c r="D55" i="1"/>
  <c r="F55" i="1" s="1"/>
  <c r="D54" i="1"/>
  <c r="F54" i="1" s="1"/>
  <c r="D53" i="1"/>
  <c r="F53" i="1" s="1"/>
  <c r="D52" i="1"/>
  <c r="F52" i="1" s="1"/>
  <c r="D51" i="1"/>
  <c r="F51" i="1" s="1"/>
  <c r="D50" i="1"/>
  <c r="D47" i="1"/>
  <c r="F47" i="1" s="1"/>
  <c r="D46" i="1"/>
  <c r="F46" i="1" s="1"/>
  <c r="D45" i="1"/>
  <c r="F45" i="1" s="1"/>
  <c r="D44" i="1"/>
  <c r="F44" i="1" s="1"/>
  <c r="D43" i="1"/>
  <c r="F43" i="1" s="1"/>
  <c r="D42" i="1"/>
  <c r="D39" i="1"/>
  <c r="F39" i="1" s="1"/>
  <c r="D38" i="1"/>
  <c r="F38" i="1" s="1"/>
  <c r="D37" i="1"/>
  <c r="F37" i="1" s="1"/>
  <c r="D36" i="1"/>
  <c r="F36" i="1" s="1"/>
  <c r="D35" i="1"/>
  <c r="D32" i="1"/>
  <c r="F32" i="1" s="1"/>
  <c r="D31" i="1"/>
  <c r="F31" i="1" s="1"/>
  <c r="D30" i="1"/>
  <c r="F30" i="1" s="1"/>
  <c r="D29" i="1"/>
  <c r="F29" i="1" s="1"/>
  <c r="D28" i="1"/>
  <c r="F28" i="1" s="1"/>
  <c r="D27" i="1"/>
  <c r="F27" i="1" s="1"/>
  <c r="D26" i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D15" i="1"/>
  <c r="F15" i="1" s="1"/>
  <c r="D14" i="1"/>
  <c r="A65" i="1"/>
  <c r="F50" i="1" l="1"/>
  <c r="F58" i="1" s="1"/>
  <c r="F49" i="1" s="1"/>
  <c r="F42" i="1"/>
  <c r="F48" i="1" s="1"/>
  <c r="F41" i="1" s="1"/>
  <c r="F35" i="1" l="1"/>
  <c r="F40" i="1" s="1"/>
  <c r="F34" i="1" s="1"/>
  <c r="F26" i="1"/>
  <c r="F14" i="1"/>
  <c r="F33" i="1" l="1"/>
  <c r="F25" i="1" s="1"/>
  <c r="F24" i="1"/>
  <c r="F13" i="1" l="1"/>
  <c r="F10" i="1" s="1"/>
  <c r="D13" i="1"/>
</calcChain>
</file>

<file path=xl/sharedStrings.xml><?xml version="1.0" encoding="utf-8"?>
<sst xmlns="http://schemas.openxmlformats.org/spreadsheetml/2006/main" count="70" uniqueCount="49">
  <si>
    <t>weegfactor</t>
  </si>
  <si>
    <t xml:space="preserve">waardering </t>
  </si>
  <si>
    <t>Antwoord</t>
  </si>
  <si>
    <t>Zwaarte</t>
  </si>
  <si>
    <t>Hoogst genoten opleiding</t>
  </si>
  <si>
    <t>Goede kennis van de Nederlandse taal in woord en geschrift</t>
  </si>
  <si>
    <t xml:space="preserve">Functie </t>
  </si>
  <si>
    <t>aantal</t>
  </si>
  <si>
    <t>Kennis van Autocad</t>
  </si>
  <si>
    <t>Kennis van Revit</t>
  </si>
  <si>
    <t>Kennis van MicroStation</t>
  </si>
  <si>
    <t>Maken 2D model met gebruikmaking van relevante software</t>
  </si>
  <si>
    <t>Maken 3D model met gebruikmaking van relevante software</t>
  </si>
  <si>
    <t xml:space="preserve">Maken SSK kostprijsbegrotingen </t>
  </si>
  <si>
    <t>Maken directieraming op basis van de RAW-systhematiek</t>
  </si>
  <si>
    <t xml:space="preserve">Aanvullende opleiding/cursus/leergang kostendeskundige infra </t>
  </si>
  <si>
    <t>Kennis van de Standaardsystematiek voor Kostenramingen (SSK)</t>
  </si>
  <si>
    <t>Landmeter</t>
  </si>
  <si>
    <t>Kennis van CAD-programmatuur (Autocad en/of MicroStation)</t>
  </si>
  <si>
    <t>Kennis van Civil3D</t>
  </si>
  <si>
    <t>Ervaring met landmeetkundige software voor de voorbereiding, creëren van 3D machinemodellen en verwerking van meetgegevens</t>
  </si>
  <si>
    <t>Jaren relevante werkervaring</t>
  </si>
  <si>
    <t>Beschikt over kennis van en ervaring met het gebruik van moderne landmeetkundige apparatuur (GPS of Total Station)</t>
  </si>
  <si>
    <t>Kennis van de UAV-GC 2005</t>
  </si>
  <si>
    <t>Kennis van de RAW-systematiek</t>
  </si>
  <si>
    <t>Werkvoorbereider</t>
  </si>
  <si>
    <t xml:space="preserve">verklaart zich door ondertekening van dit formulier voor: </t>
  </si>
  <si>
    <t>Referentienummer:</t>
  </si>
  <si>
    <t>Inzake:</t>
  </si>
  <si>
    <t>Betreft</t>
  </si>
  <si>
    <t>(aanduiding van het perceel, de samengevoegde percelen of het geheel van de percelen waar de verklaring betrekking op heeft)</t>
  </si>
  <si>
    <t>2023-001-BU</t>
  </si>
  <si>
    <t>De inschrijver bevestigt deze verklaring te doen met inachtneming van de bepalingen en de gegevens zoals deze zijn omschreven in de aanbestedingsstukken.</t>
  </si>
  <si>
    <t xml:space="preserve">Gedaan te </t>
  </si>
  <si>
    <t xml:space="preserve">(Natte handtekening, naam en functie met blauwe pen binnen vak of digitaal onderteken)	</t>
  </si>
  <si>
    <t>op</t>
  </si>
  <si>
    <t>Het onderstaande projectteam te kunnen aanbieden.</t>
  </si>
  <si>
    <t>VERKLARING PROJECTTEAM</t>
  </si>
  <si>
    <t>Civieltechnische en/of cultuurtechnische achtergrond
(in overeenstemiming met kerncompetenties)</t>
  </si>
  <si>
    <t>Kostendeskundige</t>
  </si>
  <si>
    <r>
      <t xml:space="preserve">De inschrijver </t>
    </r>
    <r>
      <rPr>
        <sz val="10"/>
        <color rgb="FF000000"/>
        <rFont val="Palatino Linotype"/>
        <family val="1"/>
      </rPr>
      <t>(ondernemer conform UEA, deel IIa)</t>
    </r>
    <r>
      <rPr>
        <sz val="10"/>
        <color indexed="8"/>
        <rFont val="Palatino Linotype"/>
        <family val="1"/>
      </rPr>
      <t xml:space="preserve">: </t>
    </r>
  </si>
  <si>
    <t>Projectleider</t>
  </si>
  <si>
    <t>Opstellen UAV-GC contract</t>
  </si>
  <si>
    <t>Met de volgende score in punten (van honderd):</t>
  </si>
  <si>
    <t>Civiel- en cultuurtechnisch ingenieursdiensten vanaf 2024</t>
  </si>
  <si>
    <t>CAD-tekenaar</t>
  </si>
  <si>
    <t>Civieltechnische en/of cultuurtechnische achtergrond
(in overeenstemming met kerncompetenties)</t>
  </si>
  <si>
    <t>Kennis van de Nederlandse CAD-Standaard (NLCS)</t>
  </si>
  <si>
    <t>Opstellen RAW-bestek met gebruikmaking van relevante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</si>
</sst>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4"/>
      <color theme="0"/>
      <name val="Palatino Linotype"/>
      <family val="1"/>
    </font>
    <font>
      <sz val="11"/>
      <color theme="1"/>
      <name val="Palatino Linotype"/>
      <family val="1"/>
    </font>
    <font>
      <sz val="10"/>
      <color indexed="8"/>
      <name val="Palatino Linotype"/>
      <family val="1"/>
    </font>
    <font>
      <sz val="10"/>
      <color rgb="FF000000"/>
      <name val="Palatino Linotype"/>
      <family val="1"/>
    </font>
    <font>
      <sz val="10"/>
      <color theme="1"/>
      <name val="Palatino Linotype"/>
      <family val="1"/>
    </font>
    <font>
      <sz val="10"/>
      <name val="Palatino Linotype"/>
      <family val="1"/>
    </font>
    <font>
      <sz val="8"/>
      <color theme="0" tint="-0.499984740745262"/>
      <name val="Palatino Linotype"/>
      <family val="1"/>
    </font>
    <font>
      <b/>
      <sz val="11"/>
      <color theme="0"/>
      <name val="Palatino Linotype"/>
      <family val="1"/>
    </font>
    <font>
      <b/>
      <sz val="10"/>
      <name val="Palatino Linotype"/>
      <family val="1"/>
    </font>
    <font>
      <sz val="48"/>
      <color theme="0" tint="-0.24994659260841701"/>
      <name val="Palatino Linotype"/>
      <family val="1"/>
    </font>
    <font>
      <sz val="10"/>
      <color theme="0" tint="-0.14999847407452621"/>
      <name val="Palatino Linotype"/>
      <family val="1"/>
    </font>
    <font>
      <b/>
      <sz val="12"/>
      <color theme="0"/>
      <name val="Palatino Linotype"/>
      <family val="1"/>
    </font>
    <font>
      <sz val="12"/>
      <color theme="1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/>
    <xf numFmtId="0" fontId="3" fillId="0" borderId="0" xfId="0" applyFont="1"/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vertical="top"/>
    </xf>
    <xf numFmtId="0" fontId="3" fillId="0" borderId="0" xfId="0" applyFont="1" applyAlignment="1">
      <alignment vertical="top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vertical="top"/>
    </xf>
    <xf numFmtId="2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16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2" fontId="2" fillId="0" borderId="0" xfId="0" applyNumberFormat="1" applyFont="1" applyAlignment="1">
      <alignment horizontal="center" vertical="top"/>
    </xf>
    <xf numFmtId="0" fontId="9" fillId="2" borderId="0" xfId="0" quotePrefix="1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right" vertical="top"/>
    </xf>
    <xf numFmtId="164" fontId="3" fillId="2" borderId="0" xfId="0" applyNumberFormat="1" applyFont="1" applyFill="1" applyAlignment="1">
      <alignment horizontal="right" vertical="top"/>
    </xf>
    <xf numFmtId="2" fontId="3" fillId="2" borderId="0" xfId="0" applyNumberFormat="1" applyFont="1" applyFill="1" applyAlignment="1">
      <alignment horizontal="right" vertical="top"/>
    </xf>
    <xf numFmtId="0" fontId="6" fillId="2" borderId="0" xfId="0" quotePrefix="1" applyFont="1" applyFill="1" applyAlignment="1">
      <alignment horizontal="left"/>
    </xf>
    <xf numFmtId="0" fontId="10" fillId="2" borderId="0" xfId="0" quotePrefix="1" applyFont="1" applyFill="1" applyAlignment="1">
      <alignment horizontal="center" vertical="center"/>
    </xf>
    <xf numFmtId="164" fontId="3" fillId="2" borderId="0" xfId="0" applyNumberFormat="1" applyFont="1" applyFill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6" fillId="4" borderId="0" xfId="0" applyFont="1" applyFill="1" applyAlignment="1">
      <alignment vertical="top" wrapText="1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vertical="top"/>
    </xf>
    <xf numFmtId="2" fontId="6" fillId="4" borderId="0" xfId="0" applyNumberFormat="1" applyFont="1" applyFill="1" applyAlignment="1">
      <alignment horizontal="center" vertical="top"/>
    </xf>
    <xf numFmtId="10" fontId="6" fillId="4" borderId="0" xfId="0" applyNumberFormat="1" applyFont="1" applyFill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9" fontId="6" fillId="5" borderId="0" xfId="0" applyNumberFormat="1" applyFont="1" applyFill="1" applyAlignment="1" applyProtection="1">
      <alignment horizontal="center" vertical="top"/>
      <protection locked="0"/>
    </xf>
    <xf numFmtId="0" fontId="6" fillId="0" borderId="0" xfId="0" applyFont="1" applyAlignment="1">
      <alignment vertical="top"/>
    </xf>
    <xf numFmtId="2" fontId="6" fillId="0" borderId="0" xfId="0" applyNumberFormat="1" applyFont="1" applyAlignment="1">
      <alignment horizontal="center" vertical="top"/>
    </xf>
    <xf numFmtId="9" fontId="5" fillId="0" borderId="0" xfId="0" applyNumberFormat="1" applyFont="1" applyAlignment="1">
      <alignment horizontal="center" vertical="top"/>
    </xf>
    <xf numFmtId="164" fontId="11" fillId="0" borderId="0" xfId="0" applyNumberFormat="1" applyFont="1" applyAlignment="1">
      <alignment horizontal="center" vertical="top"/>
    </xf>
    <xf numFmtId="0" fontId="5" fillId="5" borderId="0" xfId="0" applyFont="1" applyFill="1" applyAlignment="1" applyProtection="1">
      <alignment horizontal="center" vertical="top"/>
      <protection locked="0"/>
    </xf>
    <xf numFmtId="2" fontId="5" fillId="0" borderId="0" xfId="0" applyNumberFormat="1" applyFont="1" applyAlignment="1">
      <alignment horizontal="center" vertical="top"/>
    </xf>
    <xf numFmtId="49" fontId="5" fillId="5" borderId="0" xfId="0" applyNumberFormat="1" applyFont="1" applyFill="1" applyAlignment="1" applyProtection="1">
      <alignment horizontal="center" vertical="top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2" fontId="5" fillId="0" borderId="0" xfId="0" applyNumberFormat="1" applyFont="1" applyAlignment="1">
      <alignment vertical="top" wrapText="1"/>
    </xf>
    <xf numFmtId="10" fontId="11" fillId="0" borderId="0" xfId="0" applyNumberFormat="1" applyFont="1" applyAlignment="1">
      <alignment vertical="top" wrapText="1"/>
    </xf>
    <xf numFmtId="0" fontId="5" fillId="2" borderId="0" xfId="0" applyFont="1" applyFill="1" applyAlignment="1">
      <alignment horizontal="left" vertical="center"/>
    </xf>
    <xf numFmtId="0" fontId="6" fillId="2" borderId="0" xfId="0" quotePrefix="1" applyFont="1" applyFill="1" applyAlignment="1">
      <alignment horizontal="left" vertical="top" wrapText="1"/>
    </xf>
    <xf numFmtId="0" fontId="8" fillId="3" borderId="6" xfId="0" applyFont="1" applyFill="1" applyBorder="1" applyAlignment="1">
      <alignment vertical="top" wrapText="1"/>
    </xf>
    <xf numFmtId="0" fontId="8" fillId="3" borderId="7" xfId="0" applyFont="1" applyFill="1" applyBorder="1" applyAlignment="1">
      <alignment horizontal="center" vertical="top"/>
    </xf>
    <xf numFmtId="0" fontId="8" fillId="3" borderId="7" xfId="0" applyFont="1" applyFill="1" applyBorder="1"/>
    <xf numFmtId="164" fontId="8" fillId="3" borderId="7" xfId="0" applyNumberFormat="1" applyFont="1" applyFill="1" applyBorder="1" applyAlignment="1">
      <alignment horizontal="center" vertical="top"/>
    </xf>
    <xf numFmtId="164" fontId="8" fillId="3" borderId="8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vertical="top" wrapText="1"/>
    </xf>
    <xf numFmtId="4" fontId="3" fillId="0" borderId="2" xfId="0" applyNumberFormat="1" applyFont="1" applyBorder="1" applyAlignment="1" applyProtection="1">
      <alignment horizontal="center" vertical="top"/>
      <protection locked="0"/>
    </xf>
    <xf numFmtId="0" fontId="7" fillId="2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top"/>
    </xf>
    <xf numFmtId="0" fontId="3" fillId="2" borderId="0" xfId="0" applyFont="1" applyFill="1" applyAlignment="1" applyProtection="1">
      <alignment horizontal="left"/>
      <protection locked="0"/>
    </xf>
    <xf numFmtId="0" fontId="6" fillId="5" borderId="3" xfId="0" applyFont="1" applyFill="1" applyBorder="1" applyAlignment="1" applyProtection="1">
      <alignment horizontal="left" vertical="top"/>
      <protection locked="0"/>
    </xf>
    <xf numFmtId="0" fontId="6" fillId="5" borderId="4" xfId="0" applyFont="1" applyFill="1" applyBorder="1" applyAlignment="1" applyProtection="1">
      <alignment horizontal="left" vertical="top"/>
      <protection locked="0"/>
    </xf>
    <xf numFmtId="0" fontId="6" fillId="5" borderId="5" xfId="0" applyFont="1" applyFill="1" applyBorder="1" applyAlignment="1" applyProtection="1">
      <alignment horizontal="left" vertical="top"/>
      <protection locked="0"/>
    </xf>
    <xf numFmtId="0" fontId="7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0" fontId="10" fillId="2" borderId="2" xfId="0" quotePrefix="1" applyFont="1" applyFill="1" applyBorder="1" applyAlignment="1">
      <alignment horizontal="center" vertical="center"/>
    </xf>
  </cellXfs>
  <cellStyles count="1">
    <cellStyle name="Standaard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Medium9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tabSelected="1" topLeftCell="A2" zoomScaleNormal="100" workbookViewId="0">
      <selection activeCell="B15" sqref="B15"/>
    </sheetView>
  </sheetViews>
  <sheetFormatPr defaultColWidth="9.1328125" defaultRowHeight="15" x14ac:dyDescent="0.45"/>
  <cols>
    <col min="1" max="1" width="66.3984375" style="2" customWidth="1"/>
    <col min="2" max="2" width="11.1328125" style="29" customWidth="1"/>
    <col min="3" max="3" width="12.59765625" style="1" bestFit="1" customWidth="1"/>
    <col min="4" max="4" width="12.73046875" style="18" customWidth="1"/>
    <col min="5" max="5" width="9.3984375" style="29" customWidth="1"/>
    <col min="6" max="6" width="12.3984375" style="30" customWidth="1"/>
    <col min="7" max="7" width="2.59765625" style="1" customWidth="1"/>
    <col min="8" max="8" width="5.73046875" style="1" customWidth="1"/>
    <col min="9" max="15" width="9.1328125" style="2"/>
    <col min="16" max="16384" width="9.1328125" style="1"/>
  </cols>
  <sheetData>
    <row r="1" spans="1:15" ht="19.899999999999999" x14ac:dyDescent="0.45">
      <c r="A1" s="65" t="s">
        <v>37</v>
      </c>
      <c r="B1" s="65"/>
      <c r="C1" s="65"/>
      <c r="D1" s="65"/>
      <c r="E1" s="65"/>
      <c r="F1" s="65"/>
    </row>
    <row r="2" spans="1:15" s="4" customFormat="1" ht="12.95" customHeight="1" x14ac:dyDescent="0.5">
      <c r="A2" s="3" t="s">
        <v>40</v>
      </c>
      <c r="B2" s="66"/>
      <c r="C2" s="66"/>
      <c r="D2" s="66"/>
      <c r="E2" s="66"/>
      <c r="F2" s="66"/>
      <c r="G2" s="2"/>
      <c r="H2" s="2"/>
      <c r="I2" s="2"/>
      <c r="J2" s="2"/>
      <c r="K2" s="2"/>
      <c r="L2" s="2"/>
    </row>
    <row r="3" spans="1:15" s="5" customFormat="1" x14ac:dyDescent="0.5">
      <c r="A3" s="71"/>
      <c r="B3" s="71"/>
      <c r="C3" s="71"/>
      <c r="D3" s="71"/>
      <c r="E3" s="71"/>
      <c r="F3" s="71"/>
      <c r="G3" s="2"/>
      <c r="H3" s="2"/>
      <c r="I3" s="2"/>
      <c r="J3" s="2"/>
      <c r="K3" s="2"/>
      <c r="L3" s="2"/>
    </row>
    <row r="4" spans="1:15" s="9" customFormat="1" x14ac:dyDescent="0.45">
      <c r="A4" s="6" t="s">
        <v>26</v>
      </c>
      <c r="B4" s="7"/>
      <c r="C4" s="7"/>
      <c r="D4" s="7"/>
      <c r="E4" s="8"/>
      <c r="F4" s="7"/>
      <c r="G4" s="2"/>
      <c r="H4" s="2"/>
      <c r="I4" s="2"/>
      <c r="J4" s="2"/>
      <c r="K4" s="2"/>
      <c r="L4" s="2"/>
    </row>
    <row r="5" spans="1:15" s="9" customFormat="1" x14ac:dyDescent="0.5">
      <c r="A5" s="10" t="s">
        <v>27</v>
      </c>
      <c r="B5" s="72" t="s">
        <v>31</v>
      </c>
      <c r="C5" s="72"/>
      <c r="D5" s="72"/>
      <c r="E5" s="72"/>
      <c r="F5" s="72"/>
      <c r="G5" s="2"/>
      <c r="H5" s="2"/>
      <c r="I5" s="2"/>
      <c r="J5" s="2"/>
      <c r="K5" s="2"/>
      <c r="L5" s="2"/>
    </row>
    <row r="6" spans="1:15" s="9" customFormat="1" x14ac:dyDescent="0.5">
      <c r="A6" s="10" t="s">
        <v>28</v>
      </c>
      <c r="B6" s="73" t="s">
        <v>44</v>
      </c>
      <c r="C6" s="73"/>
      <c r="D6" s="73"/>
      <c r="E6" s="73"/>
      <c r="F6" s="73"/>
      <c r="G6" s="2"/>
      <c r="H6" s="2"/>
      <c r="I6" s="2"/>
      <c r="J6" s="2"/>
      <c r="K6" s="2"/>
      <c r="L6" s="2"/>
    </row>
    <row r="7" spans="1:15" s="9" customFormat="1" x14ac:dyDescent="0.5">
      <c r="A7" s="11" t="s">
        <v>29</v>
      </c>
      <c r="B7" s="67"/>
      <c r="C7" s="68"/>
      <c r="D7" s="68"/>
      <c r="E7" s="68"/>
      <c r="F7" s="69"/>
      <c r="G7" s="2"/>
      <c r="H7" s="2"/>
      <c r="I7" s="2"/>
      <c r="J7" s="2"/>
      <c r="K7" s="2"/>
      <c r="L7" s="2"/>
    </row>
    <row r="8" spans="1:15" s="12" customFormat="1" ht="14.25" customHeight="1" x14ac:dyDescent="0.45">
      <c r="A8" s="70" t="s">
        <v>30</v>
      </c>
      <c r="B8" s="70"/>
      <c r="C8" s="70"/>
      <c r="D8" s="70"/>
      <c r="E8" s="70"/>
      <c r="F8" s="70"/>
      <c r="G8" s="2"/>
      <c r="H8" s="2"/>
      <c r="I8" s="2"/>
      <c r="J8" s="2"/>
      <c r="K8" s="2"/>
      <c r="L8" s="2"/>
    </row>
    <row r="9" spans="1:15" s="9" customFormat="1" ht="15.4" thickBot="1" x14ac:dyDescent="0.55000000000000004">
      <c r="A9" s="10" t="s">
        <v>36</v>
      </c>
      <c r="B9" s="7"/>
      <c r="C9" s="7"/>
      <c r="D9" s="7"/>
      <c r="E9" s="8"/>
      <c r="F9" s="7"/>
      <c r="G9" s="2"/>
      <c r="H9" s="2"/>
      <c r="I9" s="2"/>
      <c r="J9" s="2"/>
      <c r="K9" s="2"/>
      <c r="L9" s="2"/>
    </row>
    <row r="10" spans="1:15" ht="15.75" thickBot="1" x14ac:dyDescent="0.6">
      <c r="A10" s="57" t="s">
        <v>43</v>
      </c>
      <c r="B10" s="58"/>
      <c r="C10" s="59"/>
      <c r="D10" s="60"/>
      <c r="E10" s="58"/>
      <c r="F10" s="61">
        <f>F13+F25+F34+F41+F49</f>
        <v>0</v>
      </c>
      <c r="G10" s="2"/>
      <c r="H10" s="2"/>
    </row>
    <row r="11" spans="1:15" x14ac:dyDescent="0.45">
      <c r="A11" s="16"/>
      <c r="B11" s="14"/>
      <c r="C11" s="17"/>
      <c r="D11" s="13"/>
      <c r="E11" s="14"/>
      <c r="F11" s="15"/>
    </row>
    <row r="12" spans="1:15" s="51" customFormat="1" ht="17.649999999999999" x14ac:dyDescent="0.45">
      <c r="A12" s="47" t="s">
        <v>6</v>
      </c>
      <c r="B12" s="48" t="s">
        <v>2</v>
      </c>
      <c r="C12" s="48"/>
      <c r="D12" s="48" t="s">
        <v>0</v>
      </c>
      <c r="E12" s="49" t="s">
        <v>3</v>
      </c>
      <c r="F12" s="50" t="s">
        <v>1</v>
      </c>
      <c r="I12" s="52"/>
      <c r="J12" s="52"/>
      <c r="K12" s="52"/>
      <c r="L12" s="52"/>
      <c r="M12" s="52"/>
      <c r="N12" s="52"/>
      <c r="O12" s="52"/>
    </row>
    <row r="13" spans="1:15" s="36" customFormat="1" ht="14.25" customHeight="1" x14ac:dyDescent="0.45">
      <c r="A13" s="31" t="s">
        <v>45</v>
      </c>
      <c r="B13" s="32"/>
      <c r="C13" s="33"/>
      <c r="D13" s="34">
        <f>((F24/E24)*E13)*100</f>
        <v>0</v>
      </c>
      <c r="E13" s="35">
        <v>0.4</v>
      </c>
      <c r="F13" s="34">
        <f>((F24/E24)*E13)*100</f>
        <v>0</v>
      </c>
      <c r="I13" s="37"/>
      <c r="J13" s="37"/>
      <c r="K13" s="37"/>
      <c r="L13" s="37"/>
      <c r="M13" s="37"/>
      <c r="N13" s="37"/>
      <c r="O13" s="37"/>
    </row>
    <row r="14" spans="1:15" s="36" customFormat="1" ht="14.25" x14ac:dyDescent="0.45">
      <c r="A14" s="38" t="s">
        <v>4</v>
      </c>
      <c r="B14" s="39"/>
      <c r="C14" s="40"/>
      <c r="D14" s="41" t="str">
        <f>IF(B14="","",(IF(B14="MBO",50,(IF(B14="HTS",100,999)))))</f>
        <v/>
      </c>
      <c r="E14" s="42">
        <v>1</v>
      </c>
      <c r="F14" s="43" t="str">
        <f>IF(B14="","",D14*E14)</f>
        <v/>
      </c>
      <c r="I14" s="37"/>
      <c r="J14" s="37"/>
      <c r="K14" s="37"/>
      <c r="L14" s="37"/>
      <c r="M14" s="37"/>
      <c r="N14" s="37"/>
      <c r="O14" s="37"/>
    </row>
    <row r="15" spans="1:15" s="36" customFormat="1" ht="28.5" x14ac:dyDescent="0.45">
      <c r="A15" s="37" t="s">
        <v>46</v>
      </c>
      <c r="B15" s="44"/>
      <c r="D15" s="45" t="str">
        <f t="shared" ref="D15:D20" si="0">IF(B15="","",(IF(B15="Nee",0,100)))</f>
        <v/>
      </c>
      <c r="E15" s="42">
        <v>0.5</v>
      </c>
      <c r="F15" s="43" t="str">
        <f t="shared" ref="F15:F23" si="1">IF(B15="","",D15*E15)</f>
        <v/>
      </c>
      <c r="I15" s="37"/>
      <c r="J15" s="37"/>
      <c r="K15" s="37"/>
      <c r="L15" s="37"/>
      <c r="M15" s="37"/>
      <c r="N15" s="37"/>
      <c r="O15" s="37"/>
    </row>
    <row r="16" spans="1:15" s="36" customFormat="1" ht="14.25" x14ac:dyDescent="0.45">
      <c r="A16" s="37" t="s">
        <v>8</v>
      </c>
      <c r="B16" s="44"/>
      <c r="D16" s="45" t="str">
        <f t="shared" si="0"/>
        <v/>
      </c>
      <c r="E16" s="42">
        <v>1</v>
      </c>
      <c r="F16" s="43" t="str">
        <f t="shared" si="1"/>
        <v/>
      </c>
      <c r="I16" s="37"/>
      <c r="J16" s="37"/>
      <c r="K16" s="37"/>
      <c r="L16" s="37"/>
      <c r="M16" s="37"/>
      <c r="N16" s="37"/>
      <c r="O16" s="37"/>
    </row>
    <row r="17" spans="1:15" s="36" customFormat="1" ht="14.25" x14ac:dyDescent="0.45">
      <c r="A17" s="37" t="s">
        <v>10</v>
      </c>
      <c r="B17" s="44"/>
      <c r="D17" s="45" t="str">
        <f t="shared" si="0"/>
        <v/>
      </c>
      <c r="E17" s="42">
        <v>1</v>
      </c>
      <c r="F17" s="43" t="str">
        <f t="shared" si="1"/>
        <v/>
      </c>
      <c r="I17" s="37"/>
      <c r="J17" s="37"/>
      <c r="K17" s="37"/>
      <c r="L17" s="37"/>
      <c r="M17" s="37"/>
      <c r="N17" s="37"/>
      <c r="O17" s="37"/>
    </row>
    <row r="18" spans="1:15" s="36" customFormat="1" ht="14.25" x14ac:dyDescent="0.45">
      <c r="A18" s="37" t="s">
        <v>9</v>
      </c>
      <c r="B18" s="44"/>
      <c r="D18" s="45" t="str">
        <f t="shared" si="0"/>
        <v/>
      </c>
      <c r="E18" s="42">
        <v>0.25</v>
      </c>
      <c r="F18" s="43" t="str">
        <f t="shared" si="1"/>
        <v/>
      </c>
      <c r="I18" s="37"/>
      <c r="J18" s="37"/>
      <c r="K18" s="37"/>
      <c r="L18" s="37"/>
      <c r="M18" s="37"/>
      <c r="N18" s="37"/>
      <c r="O18" s="37"/>
    </row>
    <row r="19" spans="1:15" s="36" customFormat="1" ht="14.25" x14ac:dyDescent="0.45">
      <c r="A19" s="37" t="s">
        <v>19</v>
      </c>
      <c r="B19" s="44"/>
      <c r="D19" s="45" t="str">
        <f t="shared" si="0"/>
        <v/>
      </c>
      <c r="E19" s="42">
        <v>0.25</v>
      </c>
      <c r="F19" s="43" t="str">
        <f t="shared" si="1"/>
        <v/>
      </c>
      <c r="I19" s="37"/>
      <c r="J19" s="37"/>
      <c r="K19" s="37"/>
      <c r="L19" s="37"/>
      <c r="M19" s="37"/>
      <c r="N19" s="37"/>
      <c r="O19" s="37"/>
    </row>
    <row r="20" spans="1:15" s="36" customFormat="1" ht="14.25" x14ac:dyDescent="0.45">
      <c r="A20" s="37" t="s">
        <v>47</v>
      </c>
      <c r="B20" s="44"/>
      <c r="D20" s="45" t="str">
        <f t="shared" si="0"/>
        <v/>
      </c>
      <c r="E20" s="42">
        <v>0.75</v>
      </c>
      <c r="F20" s="43" t="str">
        <f t="shared" si="1"/>
        <v/>
      </c>
      <c r="I20" s="37"/>
      <c r="J20" s="37"/>
      <c r="K20" s="37"/>
      <c r="L20" s="37"/>
      <c r="M20" s="37"/>
      <c r="N20" s="37"/>
      <c r="O20" s="37"/>
    </row>
    <row r="21" spans="1:15" s="36" customFormat="1" ht="14.25" x14ac:dyDescent="0.45">
      <c r="A21" s="37" t="s">
        <v>11</v>
      </c>
      <c r="B21" s="46"/>
      <c r="C21" s="36" t="s">
        <v>7</v>
      </c>
      <c r="D21" s="45" t="str">
        <f>IF(B21="","",(IF(B21="0-5",0,(IF(B21="5-10",20,(IF(B21="10-15",60,(IF(B21="15-20",80,(IF(B21="&gt;20",100,999)))))))))))</f>
        <v/>
      </c>
      <c r="E21" s="42">
        <v>1</v>
      </c>
      <c r="F21" s="43" t="str">
        <f t="shared" si="1"/>
        <v/>
      </c>
      <c r="I21" s="37"/>
      <c r="J21" s="37"/>
      <c r="K21" s="37"/>
      <c r="L21" s="37"/>
      <c r="M21" s="37"/>
      <c r="N21" s="37"/>
      <c r="O21" s="37"/>
    </row>
    <row r="22" spans="1:15" s="36" customFormat="1" ht="14.25" x14ac:dyDescent="0.45">
      <c r="A22" s="37" t="s">
        <v>12</v>
      </c>
      <c r="B22" s="46"/>
      <c r="C22" s="36" t="s">
        <v>7</v>
      </c>
      <c r="D22" s="45" t="str">
        <f>IF(B22="","",(IF(B22="0-5",0,(IF(B22="5-10",20,(IF(B22="10-15",60,(IF(B22="15-20",80,(IF(B22="&gt;20",100,999)))))))))))</f>
        <v/>
      </c>
      <c r="E22" s="42">
        <v>0.5</v>
      </c>
      <c r="F22" s="43" t="str">
        <f t="shared" si="1"/>
        <v/>
      </c>
      <c r="I22" s="37"/>
      <c r="J22" s="37"/>
      <c r="K22" s="37"/>
      <c r="L22" s="37"/>
      <c r="M22" s="37"/>
      <c r="N22" s="37"/>
      <c r="O22" s="37"/>
    </row>
    <row r="23" spans="1:15" s="36" customFormat="1" ht="14.25" x14ac:dyDescent="0.45">
      <c r="A23" s="37" t="s">
        <v>5</v>
      </c>
      <c r="B23" s="44"/>
      <c r="D23" s="45" t="str">
        <f>IF(B23="","",(IF(B23="Nee",0,100)))</f>
        <v/>
      </c>
      <c r="E23" s="42">
        <v>0.25</v>
      </c>
      <c r="F23" s="43" t="str">
        <f t="shared" si="1"/>
        <v/>
      </c>
      <c r="I23" s="37"/>
      <c r="J23" s="37"/>
      <c r="K23" s="37"/>
      <c r="L23" s="37"/>
      <c r="M23" s="37"/>
      <c r="N23" s="37"/>
      <c r="O23" s="37"/>
    </row>
    <row r="24" spans="1:15" s="36" customFormat="1" ht="14.25" hidden="1" x14ac:dyDescent="0.45">
      <c r="A24" s="37"/>
      <c r="B24" s="37"/>
      <c r="C24" s="37"/>
      <c r="D24" s="53"/>
      <c r="E24" s="54">
        <f>SUM(E14:E23)</f>
        <v>6.5</v>
      </c>
      <c r="F24" s="54">
        <f>(SUM(F14:F23))/100</f>
        <v>0</v>
      </c>
      <c r="I24" s="37"/>
      <c r="J24" s="37"/>
      <c r="K24" s="37"/>
      <c r="L24" s="37"/>
      <c r="M24" s="37"/>
      <c r="N24" s="37"/>
      <c r="O24" s="37"/>
    </row>
    <row r="25" spans="1:15" s="36" customFormat="1" ht="14.25" customHeight="1" x14ac:dyDescent="0.45">
      <c r="A25" s="31" t="s">
        <v>39</v>
      </c>
      <c r="B25" s="32"/>
      <c r="C25" s="33"/>
      <c r="D25" s="34"/>
      <c r="E25" s="35">
        <v>0.05</v>
      </c>
      <c r="F25" s="34">
        <f>((F33/E33)*E25)*100</f>
        <v>0</v>
      </c>
      <c r="I25" s="37"/>
      <c r="J25" s="37"/>
      <c r="K25" s="37"/>
      <c r="L25" s="37"/>
      <c r="M25" s="37"/>
      <c r="N25" s="37"/>
      <c r="O25" s="37"/>
    </row>
    <row r="26" spans="1:15" s="36" customFormat="1" ht="14.25" x14ac:dyDescent="0.45">
      <c r="A26" s="38" t="s">
        <v>4</v>
      </c>
      <c r="B26" s="39"/>
      <c r="C26" s="40"/>
      <c r="D26" s="41" t="str">
        <f>IF(B26="","",(IF(B26="MBO",50,(IF(B26="HTS",100,999)))))</f>
        <v/>
      </c>
      <c r="E26" s="42">
        <v>1</v>
      </c>
      <c r="F26" s="43" t="str">
        <f>IF(B26="","",D26*E26)</f>
        <v/>
      </c>
      <c r="I26" s="37"/>
      <c r="J26" s="37"/>
      <c r="K26" s="37"/>
      <c r="L26" s="37"/>
      <c r="M26" s="37"/>
      <c r="N26" s="37"/>
      <c r="O26" s="37"/>
    </row>
    <row r="27" spans="1:15" s="36" customFormat="1" ht="28.5" x14ac:dyDescent="0.45">
      <c r="A27" s="37" t="s">
        <v>38</v>
      </c>
      <c r="B27" s="44"/>
      <c r="D27" s="45" t="str">
        <f>IF(B27="","",(IF(B27="Nee",0,100)))</f>
        <v/>
      </c>
      <c r="E27" s="42">
        <v>1</v>
      </c>
      <c r="F27" s="43" t="str">
        <f>IF(B27="","",D27*E27)</f>
        <v/>
      </c>
      <c r="I27" s="37"/>
      <c r="J27" s="37"/>
      <c r="K27" s="37"/>
      <c r="L27" s="37"/>
      <c r="M27" s="37"/>
      <c r="N27" s="37"/>
      <c r="O27" s="37"/>
    </row>
    <row r="28" spans="1:15" s="36" customFormat="1" ht="14.25" x14ac:dyDescent="0.45">
      <c r="A28" s="37" t="s">
        <v>15</v>
      </c>
      <c r="B28" s="44"/>
      <c r="D28" s="45" t="str">
        <f>IF(B28="","",(IF(B28="Nee",0,100)))</f>
        <v/>
      </c>
      <c r="E28" s="42">
        <v>1</v>
      </c>
      <c r="F28" s="43" t="str">
        <f>IF(B28="","",D28*E28)</f>
        <v/>
      </c>
      <c r="I28" s="37"/>
      <c r="J28" s="37"/>
      <c r="K28" s="37"/>
      <c r="L28" s="37"/>
      <c r="M28" s="37"/>
      <c r="N28" s="37"/>
      <c r="O28" s="37"/>
    </row>
    <row r="29" spans="1:15" s="36" customFormat="1" ht="14.25" x14ac:dyDescent="0.45">
      <c r="A29" s="37" t="s">
        <v>16</v>
      </c>
      <c r="B29" s="44"/>
      <c r="D29" s="45" t="str">
        <f>IF(B29="","",(IF(B29="Nee",0,100)))</f>
        <v/>
      </c>
      <c r="E29" s="42">
        <v>1</v>
      </c>
      <c r="F29" s="43" t="str">
        <f t="shared" ref="F29:F32" si="2">IF(B29="","",D29*E29)</f>
        <v/>
      </c>
      <c r="I29" s="37"/>
      <c r="J29" s="37"/>
      <c r="K29" s="37"/>
      <c r="L29" s="37"/>
      <c r="M29" s="37"/>
      <c r="N29" s="37"/>
      <c r="O29" s="37"/>
    </row>
    <row r="30" spans="1:15" s="36" customFormat="1" ht="14.25" x14ac:dyDescent="0.45">
      <c r="A30" s="37" t="s">
        <v>13</v>
      </c>
      <c r="B30" s="46"/>
      <c r="C30" s="36" t="s">
        <v>7</v>
      </c>
      <c r="D30" s="45" t="str">
        <f>IF(B30="","",(IF(B30="0-5",0,(IF(B30="5-10",20,(IF(B30="10-15",60,(IF(B30="15-20",80,(IF(B30="&gt;20",100,999)))))))))))</f>
        <v/>
      </c>
      <c r="E30" s="42">
        <v>1</v>
      </c>
      <c r="F30" s="43" t="str">
        <f t="shared" si="2"/>
        <v/>
      </c>
      <c r="I30" s="37"/>
      <c r="J30" s="37"/>
      <c r="K30" s="37"/>
      <c r="L30" s="37"/>
      <c r="M30" s="37"/>
      <c r="N30" s="37"/>
      <c r="O30" s="37"/>
    </row>
    <row r="31" spans="1:15" s="36" customFormat="1" ht="14.25" x14ac:dyDescent="0.45">
      <c r="A31" s="37" t="s">
        <v>14</v>
      </c>
      <c r="B31" s="46"/>
      <c r="C31" s="36" t="s">
        <v>7</v>
      </c>
      <c r="D31" s="45" t="str">
        <f>IF(B31="","",(IF(B31="0-5",0,(IF(B31="5-10",20,(IF(B31="10-15",60,(IF(B31="15-20",80,(IF(B31="&gt;20",100,999)))))))))))</f>
        <v/>
      </c>
      <c r="E31" s="42">
        <v>0.75</v>
      </c>
      <c r="F31" s="43" t="str">
        <f t="shared" si="2"/>
        <v/>
      </c>
      <c r="I31" s="37"/>
      <c r="J31" s="37"/>
      <c r="K31" s="37"/>
      <c r="L31" s="37"/>
      <c r="M31" s="37"/>
      <c r="N31" s="37"/>
      <c r="O31" s="37"/>
    </row>
    <row r="32" spans="1:15" s="36" customFormat="1" ht="14.25" x14ac:dyDescent="0.45">
      <c r="A32" s="37" t="s">
        <v>5</v>
      </c>
      <c r="B32" s="44"/>
      <c r="D32" s="45" t="str">
        <f>IF(B32="","",(IF(B32="Nee",0,100)))</f>
        <v/>
      </c>
      <c r="E32" s="42">
        <v>0.5</v>
      </c>
      <c r="F32" s="43" t="str">
        <f t="shared" si="2"/>
        <v/>
      </c>
      <c r="I32" s="37"/>
      <c r="J32" s="37"/>
      <c r="K32" s="37"/>
      <c r="L32" s="37"/>
      <c r="M32" s="37"/>
      <c r="N32" s="37"/>
      <c r="O32" s="37"/>
    </row>
    <row r="33" spans="1:15" s="36" customFormat="1" ht="14.25" hidden="1" x14ac:dyDescent="0.45">
      <c r="A33" s="37"/>
      <c r="B33" s="37"/>
      <c r="C33" s="37"/>
      <c r="D33" s="53"/>
      <c r="E33" s="54">
        <f>SUM(E26:E32)</f>
        <v>6.25</v>
      </c>
      <c r="F33" s="54">
        <f>(SUM(F26:F32))/100</f>
        <v>0</v>
      </c>
      <c r="I33" s="37"/>
      <c r="J33" s="37"/>
      <c r="K33" s="37"/>
      <c r="L33" s="37"/>
      <c r="M33" s="37"/>
      <c r="N33" s="37"/>
      <c r="O33" s="37"/>
    </row>
    <row r="34" spans="1:15" s="36" customFormat="1" ht="14.25" customHeight="1" x14ac:dyDescent="0.45">
      <c r="A34" s="31" t="s">
        <v>17</v>
      </c>
      <c r="B34" s="32"/>
      <c r="C34" s="33"/>
      <c r="D34" s="34"/>
      <c r="E34" s="35">
        <v>0.05</v>
      </c>
      <c r="F34" s="34">
        <f>((F40/E40)*E34)*100</f>
        <v>0</v>
      </c>
      <c r="I34" s="37"/>
      <c r="J34" s="37"/>
      <c r="K34" s="37"/>
      <c r="L34" s="37"/>
      <c r="M34" s="37"/>
      <c r="N34" s="37"/>
      <c r="O34" s="37"/>
    </row>
    <row r="35" spans="1:15" s="36" customFormat="1" ht="14.25" x14ac:dyDescent="0.45">
      <c r="A35" s="38" t="s">
        <v>4</v>
      </c>
      <c r="B35" s="39"/>
      <c r="C35" s="40"/>
      <c r="D35" s="41" t="str">
        <f>IF(B35="","",(IF(B35="MBO",50,(IF(B35="HTS",100,999)))))</f>
        <v/>
      </c>
      <c r="E35" s="42">
        <v>0.25</v>
      </c>
      <c r="F35" s="43" t="str">
        <f>IF(B35="","",D35*E35)</f>
        <v/>
      </c>
      <c r="I35" s="37"/>
      <c r="J35" s="37"/>
      <c r="K35" s="37"/>
      <c r="L35" s="37"/>
      <c r="M35" s="37"/>
      <c r="N35" s="37"/>
      <c r="O35" s="37"/>
    </row>
    <row r="36" spans="1:15" s="36" customFormat="1" ht="14.25" x14ac:dyDescent="0.45">
      <c r="A36" s="37" t="s">
        <v>18</v>
      </c>
      <c r="B36" s="44"/>
      <c r="D36" s="45" t="str">
        <f>IF(B36="","",(IF(B36="Nee",0,100)))</f>
        <v/>
      </c>
      <c r="E36" s="42">
        <v>0.25</v>
      </c>
      <c r="F36" s="43" t="str">
        <f t="shared" ref="F36:F38" si="3">IF(B36="","",D36*E36)</f>
        <v/>
      </c>
      <c r="I36" s="37"/>
      <c r="J36" s="37"/>
      <c r="K36" s="37"/>
      <c r="L36" s="37"/>
      <c r="M36" s="37"/>
      <c r="N36" s="37"/>
      <c r="O36" s="37"/>
    </row>
    <row r="37" spans="1:15" s="36" customFormat="1" ht="28.5" x14ac:dyDescent="0.45">
      <c r="A37" s="37" t="s">
        <v>22</v>
      </c>
      <c r="B37" s="44"/>
      <c r="D37" s="45" t="str">
        <f>IF(B37="","",(IF(B37="Nee",0,100)))</f>
        <v/>
      </c>
      <c r="E37" s="42">
        <v>1</v>
      </c>
      <c r="F37" s="43" t="str">
        <f t="shared" si="3"/>
        <v/>
      </c>
      <c r="I37" s="37"/>
      <c r="J37" s="37"/>
      <c r="K37" s="37"/>
      <c r="L37" s="37"/>
      <c r="M37" s="37"/>
      <c r="N37" s="37"/>
      <c r="O37" s="37"/>
    </row>
    <row r="38" spans="1:15" s="36" customFormat="1" ht="28.5" x14ac:dyDescent="0.45">
      <c r="A38" s="37" t="s">
        <v>20</v>
      </c>
      <c r="B38" s="44"/>
      <c r="D38" s="45" t="str">
        <f>IF(B38="","",(IF(B38="Nee",0,100)))</f>
        <v/>
      </c>
      <c r="E38" s="42">
        <v>0.5</v>
      </c>
      <c r="F38" s="43" t="str">
        <f t="shared" si="3"/>
        <v/>
      </c>
      <c r="I38" s="37"/>
      <c r="J38" s="37"/>
      <c r="K38" s="37"/>
      <c r="L38" s="37"/>
      <c r="M38" s="37"/>
      <c r="N38" s="37"/>
      <c r="O38" s="37"/>
    </row>
    <row r="39" spans="1:15" s="36" customFormat="1" ht="14.25" x14ac:dyDescent="0.45">
      <c r="A39" s="37" t="s">
        <v>21</v>
      </c>
      <c r="B39" s="46"/>
      <c r="C39" s="36" t="s">
        <v>7</v>
      </c>
      <c r="D39" s="45" t="str">
        <f>IF(B39="","",(IF(B39="0-2",0,(IF(B39="2-4",30,(IF(B39="4-6",60,(IF(B39="&gt;6",100,999)))))))))</f>
        <v/>
      </c>
      <c r="E39" s="42">
        <v>1</v>
      </c>
      <c r="F39" s="43" t="str">
        <f>IF(B39="","",D39*E39)</f>
        <v/>
      </c>
      <c r="I39" s="37"/>
      <c r="J39" s="37"/>
      <c r="K39" s="37"/>
      <c r="L39" s="37"/>
      <c r="M39" s="37"/>
      <c r="N39" s="37"/>
      <c r="O39" s="37"/>
    </row>
    <row r="40" spans="1:15" s="36" customFormat="1" ht="14.25" hidden="1" x14ac:dyDescent="0.45">
      <c r="A40" s="37"/>
      <c r="B40" s="37"/>
      <c r="C40" s="37"/>
      <c r="D40" s="53"/>
      <c r="E40" s="54">
        <f>SUM(E35:E39)</f>
        <v>3</v>
      </c>
      <c r="F40" s="54">
        <f>(SUM(F35:F39))/100</f>
        <v>0</v>
      </c>
      <c r="I40" s="37"/>
      <c r="J40" s="37"/>
      <c r="K40" s="37"/>
      <c r="L40" s="37"/>
      <c r="M40" s="37"/>
      <c r="N40" s="37"/>
      <c r="O40" s="37"/>
    </row>
    <row r="41" spans="1:15" s="36" customFormat="1" ht="14.25" customHeight="1" x14ac:dyDescent="0.45">
      <c r="A41" s="31" t="s">
        <v>41</v>
      </c>
      <c r="B41" s="32"/>
      <c r="C41" s="33"/>
      <c r="D41" s="34"/>
      <c r="E41" s="35">
        <v>0.15</v>
      </c>
      <c r="F41" s="34">
        <f>((F48/E48)*E41)*100</f>
        <v>0</v>
      </c>
      <c r="I41" s="37"/>
      <c r="J41" s="37"/>
      <c r="K41" s="37"/>
      <c r="L41" s="37"/>
      <c r="M41" s="37"/>
      <c r="N41" s="37"/>
      <c r="O41" s="37"/>
    </row>
    <row r="42" spans="1:15" s="36" customFormat="1" ht="14.25" x14ac:dyDescent="0.45">
      <c r="A42" s="38" t="s">
        <v>4</v>
      </c>
      <c r="B42" s="39"/>
      <c r="C42" s="40"/>
      <c r="D42" s="41" t="str">
        <f>IF(B42="","",(IF(B42="MBO",50,(IF(B42="HTS",70,(IF(B42 ="Universiteit",100,999)))))))</f>
        <v/>
      </c>
      <c r="E42" s="42">
        <v>1</v>
      </c>
      <c r="F42" s="43" t="str">
        <f>IF(B42="","",D42*E42)</f>
        <v/>
      </c>
      <c r="I42" s="37"/>
      <c r="J42" s="37"/>
      <c r="K42" s="37"/>
      <c r="L42" s="37"/>
      <c r="M42" s="37"/>
      <c r="N42" s="37"/>
      <c r="O42" s="37"/>
    </row>
    <row r="43" spans="1:15" s="36" customFormat="1" ht="28.5" x14ac:dyDescent="0.45">
      <c r="A43" s="37" t="s">
        <v>38</v>
      </c>
      <c r="B43" s="44"/>
      <c r="D43" s="45" t="str">
        <f>IF(B43="","",(IF(B43="Nee",0,100)))</f>
        <v/>
      </c>
      <c r="E43" s="42">
        <v>0.5</v>
      </c>
      <c r="F43" s="43" t="str">
        <f t="shared" ref="F43:F47" si="4">IF(B43="","",D43*E43)</f>
        <v/>
      </c>
      <c r="I43" s="37"/>
      <c r="J43" s="37"/>
      <c r="K43" s="37"/>
      <c r="L43" s="37"/>
      <c r="M43" s="37"/>
      <c r="N43" s="37"/>
      <c r="O43" s="37"/>
    </row>
    <row r="44" spans="1:15" s="36" customFormat="1" ht="14.25" x14ac:dyDescent="0.45">
      <c r="A44" s="37" t="s">
        <v>24</v>
      </c>
      <c r="B44" s="44"/>
      <c r="D44" s="45" t="str">
        <f>IF(B44="","",(IF(B44="Nee",0,100)))</f>
        <v/>
      </c>
      <c r="E44" s="42">
        <v>0.75</v>
      </c>
      <c r="F44" s="43" t="str">
        <f t="shared" si="4"/>
        <v/>
      </c>
      <c r="I44" s="37"/>
      <c r="J44" s="37"/>
      <c r="K44" s="37"/>
      <c r="L44" s="37"/>
      <c r="M44" s="37"/>
      <c r="N44" s="37"/>
      <c r="O44" s="37"/>
    </row>
    <row r="45" spans="1:15" s="36" customFormat="1" ht="14.25" x14ac:dyDescent="0.45">
      <c r="A45" s="37" t="s">
        <v>23</v>
      </c>
      <c r="B45" s="44"/>
      <c r="D45" s="45" t="str">
        <f>IF(B45="","",(IF(B45="Nee",0,100)))</f>
        <v/>
      </c>
      <c r="E45" s="42">
        <v>0.75</v>
      </c>
      <c r="F45" s="43" t="str">
        <f t="shared" si="4"/>
        <v/>
      </c>
      <c r="I45" s="37"/>
      <c r="J45" s="37"/>
      <c r="K45" s="37"/>
      <c r="L45" s="37"/>
      <c r="M45" s="37"/>
      <c r="N45" s="37"/>
      <c r="O45" s="37"/>
    </row>
    <row r="46" spans="1:15" s="36" customFormat="1" ht="14.25" x14ac:dyDescent="0.45">
      <c r="A46" s="37" t="s">
        <v>21</v>
      </c>
      <c r="B46" s="46"/>
      <c r="C46" s="36" t="s">
        <v>7</v>
      </c>
      <c r="D46" s="45" t="str">
        <f>IF(B46="","",(IF(B46="0-2",0,(IF(B46="2-4",30,(IF(B46="4-6",60,(IF(B46="&gt;6",100,999)))))))))</f>
        <v/>
      </c>
      <c r="E46" s="42">
        <v>1</v>
      </c>
      <c r="F46" s="43" t="str">
        <f t="shared" si="4"/>
        <v/>
      </c>
      <c r="I46" s="37"/>
      <c r="J46" s="37"/>
      <c r="K46" s="37"/>
      <c r="L46" s="37"/>
      <c r="M46" s="37"/>
      <c r="N46" s="37"/>
      <c r="O46" s="37"/>
    </row>
    <row r="47" spans="1:15" s="36" customFormat="1" ht="14.25" x14ac:dyDescent="0.45">
      <c r="A47" s="37" t="s">
        <v>5</v>
      </c>
      <c r="B47" s="44"/>
      <c r="D47" s="45" t="str">
        <f>IF(B47="","",(IF(B47="Nee",0,100)))</f>
        <v/>
      </c>
      <c r="E47" s="42">
        <v>1</v>
      </c>
      <c r="F47" s="43" t="str">
        <f t="shared" si="4"/>
        <v/>
      </c>
      <c r="I47" s="37"/>
      <c r="J47" s="37"/>
      <c r="K47" s="37"/>
      <c r="L47" s="37"/>
      <c r="M47" s="37"/>
      <c r="N47" s="37"/>
      <c r="O47" s="37"/>
    </row>
    <row r="48" spans="1:15" s="36" customFormat="1" ht="14.25" hidden="1" x14ac:dyDescent="0.45">
      <c r="A48" s="37"/>
      <c r="B48" s="37"/>
      <c r="C48" s="37"/>
      <c r="D48" s="53"/>
      <c r="E48" s="54">
        <f>SUM(E42:E47)</f>
        <v>5</v>
      </c>
      <c r="F48" s="54">
        <f>(SUM(F42:F47))/100</f>
        <v>0</v>
      </c>
      <c r="I48" s="37"/>
      <c r="J48" s="37"/>
      <c r="K48" s="37"/>
      <c r="L48" s="37"/>
      <c r="M48" s="37"/>
      <c r="N48" s="37"/>
      <c r="O48" s="37"/>
    </row>
    <row r="49" spans="1:15" s="36" customFormat="1" ht="14.25" customHeight="1" x14ac:dyDescent="0.45">
      <c r="A49" s="31" t="s">
        <v>25</v>
      </c>
      <c r="B49" s="32"/>
      <c r="C49" s="33"/>
      <c r="D49" s="34"/>
      <c r="E49" s="35">
        <v>0.35</v>
      </c>
      <c r="F49" s="34">
        <f>((F58/E58)*E49)*100</f>
        <v>0</v>
      </c>
      <c r="I49" s="37"/>
      <c r="J49" s="37"/>
      <c r="K49" s="37"/>
      <c r="L49" s="37"/>
      <c r="M49" s="37"/>
      <c r="N49" s="37"/>
      <c r="O49" s="37"/>
    </row>
    <row r="50" spans="1:15" s="36" customFormat="1" ht="14.25" x14ac:dyDescent="0.45">
      <c r="A50" s="38" t="s">
        <v>4</v>
      </c>
      <c r="B50" s="39"/>
      <c r="C50" s="40"/>
      <c r="D50" s="41" t="str">
        <f>IF(B50="","",(IF(B50="MBO",50,(IF(B50="HTS",100,999)))))</f>
        <v/>
      </c>
      <c r="E50" s="42">
        <v>1</v>
      </c>
      <c r="F50" s="43" t="str">
        <f>IF(B50="","",D50*E50)</f>
        <v/>
      </c>
      <c r="I50" s="37"/>
      <c r="J50" s="37"/>
      <c r="K50" s="37"/>
      <c r="L50" s="37"/>
      <c r="M50" s="37"/>
      <c r="N50" s="37"/>
      <c r="O50" s="37"/>
    </row>
    <row r="51" spans="1:15" s="36" customFormat="1" ht="28.5" x14ac:dyDescent="0.45">
      <c r="A51" s="37" t="s">
        <v>38</v>
      </c>
      <c r="B51" s="44"/>
      <c r="D51" s="45" t="str">
        <f>IF(B51="","",(IF(B51="Nee",0,100)))</f>
        <v/>
      </c>
      <c r="E51" s="42">
        <v>1</v>
      </c>
      <c r="F51" s="43" t="str">
        <f t="shared" ref="F51:F57" si="5">IF(B51="","",D51*E51)</f>
        <v/>
      </c>
      <c r="I51" s="37"/>
      <c r="J51" s="37"/>
      <c r="K51" s="37"/>
      <c r="L51" s="37"/>
      <c r="M51" s="37"/>
      <c r="N51" s="37"/>
      <c r="O51" s="37"/>
    </row>
    <row r="52" spans="1:15" s="36" customFormat="1" ht="14.25" x14ac:dyDescent="0.45">
      <c r="A52" s="37" t="s">
        <v>24</v>
      </c>
      <c r="B52" s="44"/>
      <c r="D52" s="45" t="str">
        <f>IF(B52="","",(IF(B52="Nee",0,100)))</f>
        <v/>
      </c>
      <c r="E52" s="42">
        <v>1</v>
      </c>
      <c r="F52" s="43" t="str">
        <f t="shared" si="5"/>
        <v/>
      </c>
      <c r="I52" s="37"/>
      <c r="J52" s="37"/>
      <c r="K52" s="37"/>
      <c r="L52" s="37"/>
      <c r="M52" s="37"/>
      <c r="N52" s="37"/>
      <c r="O52" s="37"/>
    </row>
    <row r="53" spans="1:15" s="36" customFormat="1" ht="14.25" x14ac:dyDescent="0.45">
      <c r="A53" s="37" t="s">
        <v>23</v>
      </c>
      <c r="B53" s="44"/>
      <c r="D53" s="45" t="str">
        <f>IF(B53="","",(IF(B53="Nee",0,100)))</f>
        <v/>
      </c>
      <c r="E53" s="42">
        <v>0.25</v>
      </c>
      <c r="F53" s="43" t="str">
        <f t="shared" si="5"/>
        <v/>
      </c>
      <c r="I53" s="37"/>
      <c r="J53" s="37"/>
      <c r="K53" s="37"/>
      <c r="L53" s="37"/>
      <c r="M53" s="37"/>
      <c r="N53" s="37"/>
      <c r="O53" s="37"/>
    </row>
    <row r="54" spans="1:15" s="36" customFormat="1" ht="14.25" x14ac:dyDescent="0.45">
      <c r="A54" s="37" t="s">
        <v>48</v>
      </c>
      <c r="B54" s="46"/>
      <c r="C54" s="36" t="s">
        <v>7</v>
      </c>
      <c r="D54" s="45" t="str">
        <f>IF(B54="","",(IF(B54="0-5",0,(IF(B54="5-10",20,(IF(B54="10-15",60,(IF(B54="15-20",80,(IF(B54="&gt;20",100,999)))))))))))</f>
        <v/>
      </c>
      <c r="E54" s="42">
        <v>1</v>
      </c>
      <c r="F54" s="43" t="str">
        <f t="shared" si="5"/>
        <v/>
      </c>
      <c r="I54" s="37"/>
      <c r="J54" s="37"/>
      <c r="K54" s="37"/>
      <c r="L54" s="37"/>
      <c r="M54" s="37"/>
      <c r="N54" s="37"/>
      <c r="O54" s="37"/>
    </row>
    <row r="55" spans="1:15" s="36" customFormat="1" ht="14.25" x14ac:dyDescent="0.45">
      <c r="A55" s="37" t="s">
        <v>42</v>
      </c>
      <c r="B55" s="46"/>
      <c r="C55" s="36" t="s">
        <v>7</v>
      </c>
      <c r="D55" s="45" t="str">
        <f>IF(B55="","",(IF(B55="0-5",0,(IF(B55="5-10",20,(IF(B55="10-15",60,(IF(B55="15-20",80,(IF(B55="&gt;20",100,999)))))))))))</f>
        <v/>
      </c>
      <c r="E55" s="42">
        <v>0.25</v>
      </c>
      <c r="F55" s="43" t="str">
        <f t="shared" si="5"/>
        <v/>
      </c>
      <c r="I55" s="37"/>
      <c r="J55" s="37"/>
      <c r="K55" s="37"/>
      <c r="L55" s="37"/>
      <c r="M55" s="37"/>
      <c r="N55" s="37"/>
      <c r="O55" s="37"/>
    </row>
    <row r="56" spans="1:15" s="36" customFormat="1" ht="14.25" x14ac:dyDescent="0.45">
      <c r="A56" s="37" t="s">
        <v>21</v>
      </c>
      <c r="B56" s="46"/>
      <c r="C56" s="36" t="s">
        <v>7</v>
      </c>
      <c r="D56" s="45" t="str">
        <f>IF(B56="","",(IF(B56="0-2",0,(IF(B56="2-4",30,(IF(B56="4-6",60,(IF(B56="&gt;6",100,999)))))))))</f>
        <v/>
      </c>
      <c r="E56" s="42">
        <v>1</v>
      </c>
      <c r="F56" s="43" t="str">
        <f t="shared" si="5"/>
        <v/>
      </c>
      <c r="I56" s="37"/>
      <c r="J56" s="37"/>
      <c r="K56" s="37"/>
      <c r="L56" s="37"/>
      <c r="M56" s="37"/>
      <c r="N56" s="37"/>
      <c r="O56" s="37"/>
    </row>
    <row r="57" spans="1:15" s="36" customFormat="1" ht="14.25" x14ac:dyDescent="0.45">
      <c r="A57" s="37" t="s">
        <v>5</v>
      </c>
      <c r="B57" s="44"/>
      <c r="D57" s="45" t="str">
        <f>IF(B57="","",(IF(B57="Nee",0,100)))</f>
        <v/>
      </c>
      <c r="E57" s="42">
        <v>0.75</v>
      </c>
      <c r="F57" s="43" t="str">
        <f t="shared" si="5"/>
        <v/>
      </c>
      <c r="I57" s="37"/>
      <c r="J57" s="37"/>
      <c r="K57" s="37"/>
      <c r="L57" s="37"/>
      <c r="M57" s="37"/>
      <c r="N57" s="37"/>
      <c r="O57" s="37"/>
    </row>
    <row r="58" spans="1:15" s="36" customFormat="1" ht="14.25" hidden="1" x14ac:dyDescent="0.45">
      <c r="A58" s="37"/>
      <c r="B58" s="37"/>
      <c r="C58" s="37"/>
      <c r="D58" s="53"/>
      <c r="E58" s="54">
        <f>SUM(E50:E57)</f>
        <v>6.25</v>
      </c>
      <c r="F58" s="54">
        <f>(SUM(F50:F57))/100</f>
        <v>0</v>
      </c>
      <c r="I58" s="37"/>
      <c r="J58" s="37"/>
      <c r="K58" s="37"/>
      <c r="L58" s="37"/>
      <c r="M58" s="37"/>
      <c r="N58" s="37"/>
      <c r="O58" s="37"/>
    </row>
    <row r="59" spans="1:15" s="9" customFormat="1" ht="30" customHeight="1" x14ac:dyDescent="0.45">
      <c r="A59" s="62" t="s">
        <v>32</v>
      </c>
      <c r="B59" s="62"/>
      <c r="C59" s="62"/>
      <c r="D59" s="62"/>
      <c r="E59" s="62"/>
      <c r="F59" s="62"/>
    </row>
    <row r="60" spans="1:15" s="9" customFormat="1" ht="14.25" x14ac:dyDescent="0.45">
      <c r="A60" s="7"/>
      <c r="B60" s="7"/>
      <c r="C60" s="7"/>
      <c r="D60" s="7"/>
      <c r="E60" s="8"/>
      <c r="F60" s="7"/>
    </row>
    <row r="61" spans="1:15" s="9" customFormat="1" ht="14.25" x14ac:dyDescent="0.45">
      <c r="A61" s="55" t="s">
        <v>33</v>
      </c>
      <c r="B61" s="63"/>
      <c r="C61" s="63"/>
      <c r="D61" s="63"/>
      <c r="E61" s="63"/>
      <c r="F61" s="63"/>
    </row>
    <row r="62" spans="1:15" s="5" customFormat="1" ht="14.25" x14ac:dyDescent="0.5">
      <c r="A62" s="56" t="s">
        <v>35</v>
      </c>
      <c r="B62" s="63"/>
      <c r="C62" s="63"/>
      <c r="D62" s="63"/>
      <c r="E62" s="63"/>
      <c r="F62" s="63"/>
      <c r="G62" s="9"/>
      <c r="H62" s="9"/>
      <c r="I62" s="9"/>
      <c r="J62" s="9"/>
      <c r="K62" s="9"/>
      <c r="L62" s="9"/>
      <c r="M62" s="9"/>
    </row>
    <row r="63" spans="1:15" s="5" customFormat="1" ht="14.65" x14ac:dyDescent="0.5">
      <c r="A63" s="19"/>
      <c r="B63" s="20"/>
      <c r="C63" s="21"/>
      <c r="D63" s="21"/>
      <c r="E63" s="22"/>
      <c r="F63" s="23"/>
      <c r="G63" s="9"/>
      <c r="H63" s="9"/>
      <c r="I63" s="9"/>
      <c r="J63" s="9"/>
      <c r="K63" s="9"/>
      <c r="L63" s="9"/>
      <c r="M63" s="9"/>
    </row>
    <row r="64" spans="1:15" s="5" customFormat="1" ht="14.25" x14ac:dyDescent="0.5">
      <c r="A64" s="24"/>
      <c r="B64" s="20"/>
      <c r="C64" s="21"/>
      <c r="D64" s="21"/>
      <c r="E64" s="22"/>
      <c r="F64" s="23"/>
      <c r="G64" s="9"/>
      <c r="H64" s="9"/>
      <c r="I64" s="9"/>
      <c r="J64" s="9"/>
      <c r="K64" s="9"/>
      <c r="L64" s="9"/>
      <c r="M64" s="9"/>
    </row>
    <row r="65" spans="1:13" s="5" customFormat="1" ht="75" customHeight="1" x14ac:dyDescent="0.5">
      <c r="A65" s="74" t="str">
        <f>B5</f>
        <v>2023-001-BU</v>
      </c>
      <c r="B65" s="74"/>
      <c r="C65" s="74"/>
      <c r="D65" s="25"/>
      <c r="E65" s="26"/>
      <c r="F65" s="4"/>
      <c r="I65" s="9"/>
      <c r="J65" s="9"/>
      <c r="K65" s="9"/>
      <c r="L65" s="9"/>
      <c r="M65" s="9"/>
    </row>
    <row r="66" spans="1:13" s="28" customFormat="1" ht="11.25" x14ac:dyDescent="0.45">
      <c r="A66" s="64" t="s">
        <v>34</v>
      </c>
      <c r="B66" s="64"/>
      <c r="C66" s="64"/>
      <c r="D66" s="64"/>
      <c r="E66" s="64"/>
      <c r="F66" s="64"/>
      <c r="G66" s="27"/>
      <c r="H66" s="27"/>
      <c r="I66" s="27"/>
      <c r="J66" s="27"/>
    </row>
  </sheetData>
  <sheetProtection sheet="1" objects="1" scenarios="1" selectLockedCells="1"/>
  <mergeCells count="12">
    <mergeCell ref="A59:F59"/>
    <mergeCell ref="B61:F61"/>
    <mergeCell ref="B62:F62"/>
    <mergeCell ref="A66:F66"/>
    <mergeCell ref="A1:F1"/>
    <mergeCell ref="B2:F2"/>
    <mergeCell ref="B7:F7"/>
    <mergeCell ref="A8:F8"/>
    <mergeCell ref="A3:F3"/>
    <mergeCell ref="B5:F5"/>
    <mergeCell ref="B6:F6"/>
    <mergeCell ref="A65:C65"/>
  </mergeCells>
  <conditionalFormatting sqref="B2 B7">
    <cfRule type="containsBlanks" dxfId="1" priority="2">
      <formula>LEN(TRIM(B2))=0</formula>
    </cfRule>
  </conditionalFormatting>
  <conditionalFormatting sqref="B61:B62">
    <cfRule type="containsBlanks" dxfId="0" priority="1">
      <formula>LEN(TRIM(B61))=0</formula>
    </cfRule>
  </conditionalFormatting>
  <dataValidations count="5">
    <dataValidation type="list" allowBlank="1" showInputMessage="1" showErrorMessage="1" sqref="B15:B20 B23 B27:B29 B47 B32 B51:B53 B43:B45 B57 B36:B38" xr:uid="{69A9A4DB-7866-4338-9EA6-D20BC82FA2F0}">
      <formula1>"Ja,Nee"</formula1>
    </dataValidation>
    <dataValidation type="list" allowBlank="1" showInputMessage="1" showErrorMessage="1" sqref="B26 B14 B35 B50" xr:uid="{DEB03FB9-F700-4243-888B-F09D0F2D863D}">
      <formula1>"MBO,HTS"</formula1>
    </dataValidation>
    <dataValidation type="list" allowBlank="1" showInputMessage="1" showErrorMessage="1" sqref="B42" xr:uid="{C90AD35D-3AEB-4E29-AA62-4275F88F8A8A}">
      <formula1>"MBO,HTS,Universiteit"</formula1>
    </dataValidation>
    <dataValidation type="list" allowBlank="1" showInputMessage="1" showErrorMessage="1" sqref="B21:B22 B30:B31 B54:B55" xr:uid="{7ECE9DC0-18A7-44F0-B62C-7AB45228A5C1}">
      <formula1>"0-5,5-10,10-15,15-20,&gt;20"</formula1>
    </dataValidation>
    <dataValidation type="list" allowBlank="1" showInputMessage="1" showErrorMessage="1" sqref="B39 B46 B56" xr:uid="{91905FA2-85FB-4D0E-AD9C-DB02C2309358}">
      <formula1>"0-2,2-4,4-6,&gt;6"</formula1>
    </dataValidation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ax="5" man="1"/>
    <brk id="57" max="5" man="1"/>
  </rowBreaks>
  <ignoredErrors>
    <ignoredError sqref="E33 E24 E40 E48" formulaRange="1"/>
    <ignoredError sqref="D3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invulformulier</vt:lpstr>
      <vt:lpstr>invulformulier!Afdrukbereik</vt:lpstr>
      <vt:lpstr>invulformulier!Afdruktitels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Philippo</cp:lastModifiedBy>
  <cp:revision/>
  <dcterms:created xsi:type="dcterms:W3CDTF">2023-02-28T12:56:50Z</dcterms:created>
  <dcterms:modified xsi:type="dcterms:W3CDTF">2023-06-09T06:53:44Z</dcterms:modified>
  <cp:category/>
  <cp:contentStatus/>
</cp:coreProperties>
</file>