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vrtw.sharepoint.com/sites/Inkoop/ICT/2022/Aanschaf Multifunctionals/"/>
    </mc:Choice>
  </mc:AlternateContent>
  <xr:revisionPtr revIDLastSave="2" documentId="8_{DDEC6E03-A99D-410A-A39B-6B881C4D1239}" xr6:coauthVersionLast="47" xr6:coauthVersionMax="47" xr10:uidLastSave="{E114DD32-5FD7-4ACA-9A62-1DB10E688630}"/>
  <bookViews>
    <workbookView xWindow="-120" yWindow="-120" windowWidth="51840" windowHeight="21120" xr2:uid="{1B3393D1-370B-469F-BE4C-5A73A40D84DB}"/>
  </bookViews>
  <sheets>
    <sheet name="Prijzenblad" sheetId="2" r:id="rId1"/>
    <sheet name="Locaties en Aantallen" sheetId="3" r:id="rId2"/>
    <sheet name="PRINT VOLUME" sheetId="5" r:id="rId3"/>
  </sheets>
  <definedNames>
    <definedName name="_xlnm._FilterDatabase" localSheetId="2" hidden="1">'PRINT VOLUME'!$A$2:$N$47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2" l="1"/>
  <c r="C27" i="2"/>
  <c r="C22" i="2"/>
  <c r="B22" i="2"/>
  <c r="C46" i="2"/>
  <c r="B46" i="2"/>
  <c r="C43" i="2"/>
  <c r="B43" i="2"/>
  <c r="C40" i="2"/>
  <c r="B40" i="2"/>
  <c r="C29" i="2"/>
  <c r="B27" i="2"/>
  <c r="C21" i="2"/>
  <c r="B21" i="2"/>
  <c r="C10" i="2"/>
  <c r="C13" i="2" s="1"/>
  <c r="B10" i="2"/>
  <c r="B13" i="2" s="1"/>
  <c r="C30" i="2" l="1"/>
  <c r="B30" i="2"/>
  <c r="B37" i="3"/>
  <c r="C37" i="3"/>
  <c r="B32" i="2" l="1"/>
  <c r="B48" i="2"/>
  <c r="C4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Roy Beskers</author>
  </authors>
  <commentList>
    <comment ref="A45" authorId="0" shapeId="0" xr:uid="{8A7A508B-C132-4C30-AD04-15E432B3E6DA}">
      <text>
        <r>
          <rPr>
            <b/>
            <sz val="9"/>
            <color indexed="81"/>
            <rFont val="Tahoma"/>
            <family val="2"/>
          </rPr>
          <t>Roy Beskers:</t>
        </r>
        <r>
          <rPr>
            <sz val="9"/>
            <color indexed="81"/>
            <rFont val="Tahoma"/>
            <family val="2"/>
          </rPr>
          <t xml:space="preserve">
De huidige printers hebben een eigen uitstraling gekregen door middel van een foto sticker op de printers te plakken. Deze foto's wordt aangeleverd door de VRT en zal per printer verschillend zijn. Graag invullen wat de kosten zouden zijn als we een foto aanleveren voor zowel type 1 als type 2 printers zodat hier een sticker van gemaakt wordt die precies past aan de voorzijde van de printer, inclusief lades, finishers etc.</t>
        </r>
      </text>
    </comment>
  </commentList>
</comments>
</file>

<file path=xl/sharedStrings.xml><?xml version="1.0" encoding="utf-8"?>
<sst xmlns="http://schemas.openxmlformats.org/spreadsheetml/2006/main" count="243" uniqueCount="160">
  <si>
    <t>TYPE 1</t>
  </si>
  <si>
    <t>TYPE 2</t>
  </si>
  <si>
    <t>AANSCHAF MULTIFUNCTIONAL PRINTERS (MFP)</t>
  </si>
  <si>
    <t>Merk</t>
  </si>
  <si>
    <t>Model</t>
  </si>
  <si>
    <t>Fabrikant artikel code</t>
  </si>
  <si>
    <t>Totaal kosten</t>
  </si>
  <si>
    <t>MANAGEMENTOPLOSSING</t>
  </si>
  <si>
    <t>MAINTENANCE EN SUPPORT</t>
  </si>
  <si>
    <t>Kosten per jaar, inclusief vervanging toners, onderhoud, support, voorrijdkosten, etc.</t>
  </si>
  <si>
    <t>Prijs per afdruk - Zwart &amp; Wit in eurocent</t>
  </si>
  <si>
    <t>Prijs per afdruk - Kleur in eurocent</t>
  </si>
  <si>
    <t>TOTALE KOSTEN (AANSCHAF + MANAGEMENTOPLOSSING (5 jaar) + MAINTENANCE EN SUPPORT (5 jaar)</t>
  </si>
  <si>
    <t>Algemene bepalingen</t>
  </si>
  <si>
    <t>- Kosten die niet genoemd staan kunnen niet gefactureerd worden</t>
  </si>
  <si>
    <t>Inschrijver:</t>
  </si>
  <si>
    <t>Naam contactpersoon:</t>
  </si>
  <si>
    <t>Datum:</t>
  </si>
  <si>
    <t>Handtekening:</t>
  </si>
  <si>
    <t>Let op! Alleen de groene velden invullen; vervolgens rechtsgeldig ondertekend als PDF uploaden bij uw Inschrijving.</t>
  </si>
  <si>
    <t>LOCATIE</t>
  </si>
  <si>
    <t>AANTAL TYPE 1</t>
  </si>
  <si>
    <t>AANTAL TYPE 2</t>
  </si>
  <si>
    <t>Opmerkingen</t>
  </si>
  <si>
    <t>Kazerne Almelo</t>
  </si>
  <si>
    <t>Kazerne Boekelo</t>
  </si>
  <si>
    <t>Kazerne Borne</t>
  </si>
  <si>
    <t>Kazerne De Lutte</t>
  </si>
  <si>
    <t>Kazerne Delden</t>
  </si>
  <si>
    <t>Kazerne Den Ham</t>
  </si>
  <si>
    <t>Kazerne Denekamp</t>
  </si>
  <si>
    <t>Kazerne Diepenheim</t>
  </si>
  <si>
    <t>Kazerne Enschede Hoofdpost</t>
  </si>
  <si>
    <t>1 extra optioneel 1e verdieping tbv IOC / Actiecentrum</t>
  </si>
  <si>
    <t>Kazerne Enschede Noord</t>
  </si>
  <si>
    <t>Kazerne Enter</t>
  </si>
  <si>
    <t>Kazerne Glanerbrug</t>
  </si>
  <si>
    <t>Kazerne Goor</t>
  </si>
  <si>
    <t>Kazerne Haaksbergen</t>
  </si>
  <si>
    <t>Kazerne Hellendoorn</t>
  </si>
  <si>
    <t>Kazerne Hengelo Centrum</t>
  </si>
  <si>
    <t>1 printer grote extra op 1e verdieping 1x kleine printer bij werkplaats</t>
  </si>
  <si>
    <t>Kazerne Hengelo Noord</t>
  </si>
  <si>
    <t>Kazerne Holten</t>
  </si>
  <si>
    <t>Kazerne Losser</t>
  </si>
  <si>
    <t>Kazerne Markelo</t>
  </si>
  <si>
    <t>Kazerne Nijverdal</t>
  </si>
  <si>
    <t>Kazerne Oldenzaal</t>
  </si>
  <si>
    <t>Kazerne Ootmarsum</t>
  </si>
  <si>
    <t>Kazerne Rijssen</t>
  </si>
  <si>
    <t>Kazerne Tubbergen</t>
  </si>
  <si>
    <t>Kazerne Vriezenveen</t>
  </si>
  <si>
    <t>Kazerne Vroomshoop</t>
  </si>
  <si>
    <t>Kazerne Weerselo</t>
  </si>
  <si>
    <t>Kazerne Wierden</t>
  </si>
  <si>
    <t>Meldkamer</t>
  </si>
  <si>
    <t>Deze printer verdwijnt in Q2 2023, kan dan naar andere locatie</t>
  </si>
  <si>
    <t>Troned C39</t>
  </si>
  <si>
    <t>Troned C40</t>
  </si>
  <si>
    <t>Troned H7</t>
  </si>
  <si>
    <t>Veiligheidsbureau Nijverheidsstraat</t>
  </si>
  <si>
    <t>Totalen</t>
  </si>
  <si>
    <t>RAPPORTAGE PER 01-01-2022 tot 30-06-2022</t>
  </si>
  <si>
    <t>Serienummer</t>
  </si>
  <si>
    <t>Locatie</t>
  </si>
  <si>
    <t>Volume (clicks)</t>
  </si>
  <si>
    <t>Kleur (clicks)</t>
  </si>
  <si>
    <t>Zwart-wit (clicks)</t>
  </si>
  <si>
    <t>Enkelzijdig (pagina's)</t>
  </si>
  <si>
    <t>Dubbelzijdig (pagina's)</t>
  </si>
  <si>
    <t>Pagina's A3</t>
  </si>
  <si>
    <t>Pagina's A4</t>
  </si>
  <si>
    <t>Papier-verbruik (vellen)</t>
  </si>
  <si>
    <t>Kopieën (clicks)</t>
  </si>
  <si>
    <t>Prints (clicks)</t>
  </si>
  <si>
    <t>Scans (clicks)</t>
  </si>
  <si>
    <t>IR ADV C5235I</t>
  </si>
  <si>
    <t>WGR14063</t>
  </si>
  <si>
    <t>Veiligheidsbureau</t>
  </si>
  <si>
    <t>IR ADV C3320I</t>
  </si>
  <si>
    <t>QTT10473</t>
  </si>
  <si>
    <t>Kazerne Enschede - 3e</t>
  </si>
  <si>
    <t>QTT10467</t>
  </si>
  <si>
    <t>WGR14807</t>
  </si>
  <si>
    <t>Troned Gebouw C40</t>
  </si>
  <si>
    <t>WGR14198</t>
  </si>
  <si>
    <t>Troned Gebouw H7</t>
  </si>
  <si>
    <t>IR ADV C250I</t>
  </si>
  <si>
    <t>QNW25423</t>
  </si>
  <si>
    <t>QTT10598</t>
  </si>
  <si>
    <t>Meldkamer Twente</t>
  </si>
  <si>
    <t>QTT10511</t>
  </si>
  <si>
    <t>QTT11122</t>
  </si>
  <si>
    <t>QTT10584</t>
  </si>
  <si>
    <t>QTT09469</t>
  </si>
  <si>
    <t>Kazerne Enschede</t>
  </si>
  <si>
    <t>WGR14339</t>
  </si>
  <si>
    <t>Kazerne Hengelo - 1e</t>
  </si>
  <si>
    <t>QNW24826</t>
  </si>
  <si>
    <t>QTT10583</t>
  </si>
  <si>
    <t>WGR11202</t>
  </si>
  <si>
    <t>Kazerne Enschede - BG (receptie)</t>
  </si>
  <si>
    <t>QTT10542</t>
  </si>
  <si>
    <t xml:space="preserve">Kazerne Hengelo </t>
  </si>
  <si>
    <t>QTT10450</t>
  </si>
  <si>
    <t>QTT10599</t>
  </si>
  <si>
    <t>QTT10191</t>
  </si>
  <si>
    <t>Kazerne Almelo - BG</t>
  </si>
  <si>
    <t>QNW24849</t>
  </si>
  <si>
    <t>QNW24958</t>
  </si>
  <si>
    <t>QTT11335</t>
  </si>
  <si>
    <t>QTT10189</t>
  </si>
  <si>
    <t>QTT10569</t>
  </si>
  <si>
    <t>QTT11128</t>
  </si>
  <si>
    <t>QTT10640</t>
  </si>
  <si>
    <t>QNW24856</t>
  </si>
  <si>
    <t>QTT10221</t>
  </si>
  <si>
    <t>QNW24972</t>
  </si>
  <si>
    <t>QTT10588</t>
  </si>
  <si>
    <t>Kazerne Hengelo</t>
  </si>
  <si>
    <t>QTT10553</t>
  </si>
  <si>
    <t>QTT10205</t>
  </si>
  <si>
    <t>QNW25327</t>
  </si>
  <si>
    <t>QNW25174</t>
  </si>
  <si>
    <t>QNW25334</t>
  </si>
  <si>
    <t>QNW24979</t>
  </si>
  <si>
    <t>QNW25178</t>
  </si>
  <si>
    <t>QNW25047</t>
  </si>
  <si>
    <t>QNW25043</t>
  </si>
  <si>
    <t>QNW23710</t>
  </si>
  <si>
    <t>QNW25059</t>
  </si>
  <si>
    <t>QNW24850</t>
  </si>
  <si>
    <t>QNW22773</t>
  </si>
  <si>
    <t>QNW23732</t>
  </si>
  <si>
    <t>Troned Gebouw C39</t>
  </si>
  <si>
    <t>QNW23713</t>
  </si>
  <si>
    <t>OPTIONEEL:</t>
  </si>
  <si>
    <t>TOTAAL kosten interne finisher</t>
  </si>
  <si>
    <t>Kosten Interne finisher</t>
  </si>
  <si>
    <t>Kosten Externe finisher</t>
  </si>
  <si>
    <t>TOTAAL kosten externe finisher</t>
  </si>
  <si>
    <t>Fotosticker t.b.v. printer van bijvoorbeeld een brandweer uitruk van de kazerne</t>
  </si>
  <si>
    <t>TOTAAL kosten fotosticker</t>
  </si>
  <si>
    <t>TOTAAL Aanschafkosten per printer</t>
  </si>
  <si>
    <t>Naam van de management oplossing</t>
  </si>
  <si>
    <t>Welke versie wordt gebruikt</t>
  </si>
  <si>
    <t>SaaS of On Premise oplossing</t>
  </si>
  <si>
    <t>TOTAAL KOSTEN</t>
  </si>
  <si>
    <t>TOTAAL KOSTEN over 5 jaar</t>
  </si>
  <si>
    <t>Aantal clicks zwart per jaar</t>
  </si>
  <si>
    <t>Aantal clicks kleur per jaar</t>
  </si>
  <si>
    <t>TOTAAL kosten afdruk zwart &amp; wit per jaar</t>
  </si>
  <si>
    <t>TOTAAL kosten afdruk kleur per jaar</t>
  </si>
  <si>
    <t>Overige kosten eenmalig (bijvoorbeeld installatie, administratie)</t>
  </si>
  <si>
    <t xml:space="preserve">Aanschafkosten per printer (eenmalig) </t>
  </si>
  <si>
    <t>Overige kosten bijvoorbeeld transport, administratie, etc (eenmalig)</t>
  </si>
  <si>
    <t>Aantal MFP type 1</t>
  </si>
  <si>
    <t>Aantal MFP type 2</t>
  </si>
  <si>
    <t>TOTAAL Software licenties per jaar</t>
  </si>
  <si>
    <t>Software licenties prijs per jaar per printer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</si>
</sst>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00000_ ;_ &quot;€&quot;\ * \-#,##0.00000000_ ;_ &quot;€&quot;\ * &quot;-&quot;????????_ ;_ @_ "/>
  </numFmts>
  <fonts count="16">
    <font>
      <sz val="11"/>
      <color theme="1"/>
      <name val="Calibri"/>
      <family val="2"/>
      <scheme val="minor"/>
    </font>
    <font>
      <b/>
      <sz val="11"/>
      <color rgb="FF3F3F3F"/>
      <name val="Calibri"/>
      <family val="2"/>
      <scheme val="minor"/>
    </font>
    <font>
      <b/>
      <sz val="11"/>
      <color theme="1"/>
      <name val="Calibri"/>
      <family val="2"/>
      <scheme val="minor"/>
    </font>
    <font>
      <sz val="9.5"/>
      <color rgb="FF000000"/>
      <name val="Century Gothic"/>
      <family val="2"/>
    </font>
    <font>
      <sz val="11"/>
      <color rgb="FF000000"/>
      <name val="Calibri"/>
      <family val="2"/>
      <scheme val="minor"/>
    </font>
    <font>
      <sz val="11"/>
      <color rgb="FF006100"/>
      <name val="Calibri"/>
      <family val="2"/>
      <scheme val="minor"/>
    </font>
    <font>
      <sz val="11"/>
      <color rgb="FF9C5700"/>
      <name val="Calibri"/>
      <family val="2"/>
      <scheme val="minor"/>
    </font>
    <font>
      <b/>
      <sz val="11"/>
      <color rgb="FF9C5700"/>
      <name val="Calibri"/>
      <family val="2"/>
      <scheme val="minor"/>
    </font>
    <font>
      <sz val="10"/>
      <color indexed="8"/>
      <name val="Arial"/>
      <family val="2"/>
    </font>
    <font>
      <b/>
      <sz val="22"/>
      <color theme="1"/>
      <name val="Calibri"/>
      <family val="2"/>
      <scheme val="minor"/>
    </font>
    <font>
      <sz val="9"/>
      <color indexed="81"/>
      <name val="Tahoma"/>
      <family val="2"/>
    </font>
    <font>
      <b/>
      <sz val="9"/>
      <color indexed="81"/>
      <name val="Tahoma"/>
      <family val="2"/>
    </font>
    <font>
      <b/>
      <i/>
      <sz val="11"/>
      <color theme="1"/>
      <name val="Calibri"/>
      <family val="2"/>
      <scheme val="minor"/>
    </font>
    <font>
      <sz val="11"/>
      <color rgb="FF3F3F3F"/>
      <name val="Calibri"/>
      <family val="2"/>
      <scheme val="minor"/>
    </font>
    <font>
      <sz val="11"/>
      <color rgb="FF3F3F76"/>
      <name val="Calibri"/>
      <family val="2"/>
      <scheme val="minor"/>
    </font>
    <font>
      <b/>
      <sz val="8"/>
      <color indexed="8"/>
      <name val="Arial Unicode MS"/>
      <charset val="1"/>
    </font>
  </fonts>
  <fills count="6">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EB9C"/>
      </patternFill>
    </fill>
    <fill>
      <patternFill patternType="solid">
        <fgColor rgb="FFFFCC99"/>
      </patternFill>
    </fill>
  </fills>
  <borders count="59">
    <border>
      <left/>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style="thick">
        <color auto="1"/>
      </right>
      <top style="thin">
        <color auto="1"/>
      </top>
      <bottom style="thin">
        <color auto="1"/>
      </bottom>
      <diagonal/>
    </border>
    <border>
      <left style="thick">
        <color auto="1"/>
      </left>
      <right/>
      <top style="thin">
        <color auto="1"/>
      </top>
      <bottom style="thick">
        <color auto="1"/>
      </bottom>
      <diagonal/>
    </border>
    <border>
      <left style="thick">
        <color auto="1"/>
      </left>
      <right style="thin">
        <color auto="1"/>
      </right>
      <top/>
      <bottom/>
      <diagonal/>
    </border>
    <border>
      <left style="thick">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ck">
        <color auto="1"/>
      </right>
      <top/>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7F7F7F"/>
      </left>
      <right style="thin">
        <color rgb="FF7F7F7F"/>
      </right>
      <top style="thin">
        <color rgb="FF7F7F7F"/>
      </top>
      <bottom style="thin">
        <color rgb="FF7F7F7F"/>
      </bottom>
      <diagonal/>
    </border>
    <border>
      <left style="thin">
        <color rgb="FF7F7F7F"/>
      </left>
      <right style="thick">
        <color auto="1"/>
      </right>
      <top style="thin">
        <color rgb="FF7F7F7F"/>
      </top>
      <bottom style="thick">
        <color auto="1"/>
      </bottom>
      <diagonal/>
    </border>
    <border>
      <left style="thick">
        <color auto="1"/>
      </left>
      <right style="thick">
        <color auto="1"/>
      </right>
      <top style="thick">
        <color auto="1"/>
      </top>
      <bottom/>
      <diagonal/>
    </border>
    <border>
      <left style="thin">
        <color rgb="FF7F7F7F"/>
      </left>
      <right style="thick">
        <color auto="1"/>
      </right>
      <top style="thick">
        <color auto="1"/>
      </top>
      <bottom style="thin">
        <color rgb="FF7F7F7F"/>
      </bottom>
      <diagonal/>
    </border>
    <border>
      <left style="thin">
        <color auto="1"/>
      </left>
      <right/>
      <top style="thick">
        <color auto="1"/>
      </top>
      <bottom style="thick">
        <color auto="1"/>
      </bottom>
      <diagonal/>
    </border>
    <border>
      <left style="thick">
        <color auto="1"/>
      </left>
      <right style="thick">
        <color auto="1"/>
      </right>
      <top/>
      <bottom style="thick">
        <color auto="1"/>
      </bottom>
      <diagonal/>
    </border>
    <border>
      <left style="thick">
        <color auto="1"/>
      </left>
      <right style="thin">
        <color rgb="FF7F7F7F"/>
      </right>
      <top style="thick">
        <color auto="1"/>
      </top>
      <bottom style="thin">
        <color rgb="FF7F7F7F"/>
      </bottom>
      <diagonal/>
    </border>
    <border>
      <left style="thick">
        <color auto="1"/>
      </left>
      <right style="thin">
        <color rgb="FF7F7F7F"/>
      </right>
      <top style="thin">
        <color rgb="FF7F7F7F"/>
      </top>
      <bottom style="thick">
        <color auto="1"/>
      </bottom>
      <diagonal/>
    </border>
    <border>
      <left style="thick">
        <color auto="1"/>
      </left>
      <right style="thick">
        <color auto="1"/>
      </right>
      <top/>
      <bottom/>
      <diagonal/>
    </border>
    <border>
      <left style="thick">
        <color auto="1"/>
      </left>
      <right style="thin">
        <color rgb="FF7F7F7F"/>
      </right>
      <top style="thin">
        <color rgb="FF7F7F7F"/>
      </top>
      <bottom/>
      <diagonal/>
    </border>
    <border>
      <left style="thin">
        <color rgb="FF7F7F7F"/>
      </left>
      <right style="thick">
        <color auto="1"/>
      </right>
      <top style="thin">
        <color rgb="FF7F7F7F"/>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n">
        <color auto="1"/>
      </left>
      <right style="thin">
        <color auto="1"/>
      </right>
      <top style="thin">
        <color auto="1"/>
      </top>
      <bottom style="thin">
        <color rgb="FF7F7F7F"/>
      </bottom>
      <diagonal/>
    </border>
    <border>
      <left style="thin">
        <color auto="1"/>
      </left>
      <right style="thick">
        <color auto="1"/>
      </right>
      <top style="thin">
        <color auto="1"/>
      </top>
      <bottom style="thin">
        <color rgb="FF7F7F7F"/>
      </bottom>
      <diagonal/>
    </border>
    <border>
      <left style="thin">
        <color auto="1"/>
      </left>
      <right style="thin">
        <color auto="1"/>
      </right>
      <top style="thin">
        <color rgb="FF7F7F7F"/>
      </top>
      <bottom style="thin">
        <color auto="1"/>
      </bottom>
      <diagonal/>
    </border>
    <border>
      <left style="thin">
        <color auto="1"/>
      </left>
      <right style="thick">
        <color auto="1"/>
      </right>
      <top style="thin">
        <color rgb="FF7F7F7F"/>
      </top>
      <bottom style="thin">
        <color auto="1"/>
      </bottom>
      <diagonal/>
    </border>
  </borders>
  <cellStyleXfs count="5">
    <xf numFmtId="0" fontId="0" fillId="0" borderId="0"/>
    <xf numFmtId="0" fontId="5" fillId="3" borderId="0" applyNumberFormat="0" applyBorder="0" applyAlignment="0" applyProtection="0"/>
    <xf numFmtId="0" fontId="6" fillId="4" borderId="0" applyNumberFormat="0" applyBorder="0" applyAlignment="0" applyProtection="0"/>
    <xf numFmtId="0" fontId="8" fillId="0" borderId="0">
      <alignment vertical="top"/>
    </xf>
    <xf numFmtId="0" fontId="14" fillId="5" borderId="42" applyNumberFormat="0" applyAlignment="0" applyProtection="0"/>
  </cellStyleXfs>
  <cellXfs count="110">
    <xf numFmtId="0" fontId="0" fillId="0" borderId="0" xfId="0"/>
    <xf numFmtId="0" fontId="2" fillId="0" borderId="0" xfId="0" applyFont="1"/>
    <xf numFmtId="0" fontId="1" fillId="0" borderId="1" xfId="0" applyFont="1" applyBorder="1"/>
    <xf numFmtId="0" fontId="1" fillId="0" borderId="7" xfId="0" applyFont="1" applyBorder="1"/>
    <xf numFmtId="0" fontId="2" fillId="0" borderId="10" xfId="0" applyFont="1" applyBorder="1"/>
    <xf numFmtId="0" fontId="3" fillId="0" borderId="0" xfId="0" applyFont="1"/>
    <xf numFmtId="14" fontId="3" fillId="0" borderId="0" xfId="0" applyNumberFormat="1" applyFont="1"/>
    <xf numFmtId="17" fontId="3" fillId="0" borderId="0" xfId="0" applyNumberFormat="1" applyFont="1"/>
    <xf numFmtId="0" fontId="2" fillId="0" borderId="0" xfId="0" applyFont="1" applyAlignment="1">
      <alignment horizontal="center"/>
    </xf>
    <xf numFmtId="0" fontId="0" fillId="0" borderId="0" xfId="0" applyAlignment="1">
      <alignment horizontal="center"/>
    </xf>
    <xf numFmtId="0" fontId="4" fillId="0" borderId="0" xfId="0" applyFont="1" applyAlignment="1">
      <alignment horizontal="left" vertical="top"/>
    </xf>
    <xf numFmtId="44" fontId="5" fillId="3" borderId="8" xfId="1" applyNumberFormat="1" applyBorder="1"/>
    <xf numFmtId="44" fontId="5" fillId="3" borderId="9" xfId="1" applyNumberFormat="1" applyBorder="1"/>
    <xf numFmtId="44" fontId="5" fillId="3" borderId="2" xfId="1" applyNumberFormat="1" applyBorder="1"/>
    <xf numFmtId="44" fontId="5" fillId="3" borderId="3" xfId="1" applyNumberFormat="1" applyBorder="1"/>
    <xf numFmtId="44" fontId="5" fillId="3" borderId="17" xfId="1" applyNumberFormat="1" applyBorder="1"/>
    <xf numFmtId="44" fontId="5" fillId="3" borderId="18" xfId="1" applyNumberFormat="1"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2" fillId="0" borderId="15" xfId="0" applyFont="1" applyBorder="1" applyAlignment="1">
      <alignment horizontal="right"/>
    </xf>
    <xf numFmtId="0" fontId="2" fillId="0" borderId="16" xfId="0" applyFont="1" applyBorder="1" applyAlignment="1">
      <alignment horizontal="right"/>
    </xf>
    <xf numFmtId="0" fontId="2" fillId="0" borderId="1" xfId="0" applyFont="1" applyBorder="1"/>
    <xf numFmtId="0" fontId="2" fillId="0" borderId="19" xfId="0" applyFont="1" applyBorder="1" applyAlignment="1">
      <alignment horizontal="right"/>
    </xf>
    <xf numFmtId="0" fontId="2" fillId="0" borderId="1" xfId="0" applyFont="1" applyBorder="1" applyAlignment="1">
      <alignment horizontal="right"/>
    </xf>
    <xf numFmtId="0" fontId="0" fillId="0" borderId="22" xfId="0" applyBorder="1" applyAlignment="1">
      <alignment horizontal="left"/>
    </xf>
    <xf numFmtId="0" fontId="1" fillId="2" borderId="4" xfId="0" applyFont="1" applyFill="1" applyBorder="1"/>
    <xf numFmtId="44" fontId="0" fillId="2" borderId="5" xfId="0" applyNumberFormat="1" applyFill="1" applyBorder="1"/>
    <xf numFmtId="44" fontId="0" fillId="2" borderId="6" xfId="0" applyNumberFormat="1" applyFill="1" applyBorder="1"/>
    <xf numFmtId="0" fontId="0" fillId="0" borderId="26" xfId="0" applyBorder="1"/>
    <xf numFmtId="0" fontId="2" fillId="2" borderId="4" xfId="0" applyFont="1" applyFill="1" applyBorder="1"/>
    <xf numFmtId="0" fontId="2" fillId="0" borderId="2" xfId="0" applyFont="1" applyBorder="1"/>
    <xf numFmtId="0" fontId="2" fillId="0" borderId="3" xfId="0" applyFont="1" applyBorder="1"/>
    <xf numFmtId="0" fontId="2" fillId="2" borderId="27" xfId="0" applyFont="1" applyFill="1" applyBorder="1"/>
    <xf numFmtId="0" fontId="6" fillId="4" borderId="14" xfId="2" quotePrefix="1" applyBorder="1" applyAlignment="1">
      <alignment horizontal="left"/>
    </xf>
    <xf numFmtId="0" fontId="6" fillId="4" borderId="29" xfId="2" quotePrefix="1" applyBorder="1" applyAlignment="1">
      <alignment horizontal="left"/>
    </xf>
    <xf numFmtId="0" fontId="6" fillId="4" borderId="30" xfId="2" quotePrefix="1" applyBorder="1" applyAlignment="1">
      <alignment horizontal="left"/>
    </xf>
    <xf numFmtId="0" fontId="12" fillId="0" borderId="0" xfId="0" applyFont="1"/>
    <xf numFmtId="1" fontId="0" fillId="0" borderId="2" xfId="0" applyNumberFormat="1" applyBorder="1"/>
    <xf numFmtId="1" fontId="0" fillId="0" borderId="5" xfId="0" applyNumberFormat="1" applyBorder="1"/>
    <xf numFmtId="44" fontId="6" fillId="4" borderId="8" xfId="2" applyNumberFormat="1" applyBorder="1"/>
    <xf numFmtId="44" fontId="6" fillId="4" borderId="9" xfId="2" applyNumberFormat="1" applyBorder="1"/>
    <xf numFmtId="0" fontId="1" fillId="0" borderId="22" xfId="0" applyFont="1" applyBorder="1"/>
    <xf numFmtId="44" fontId="6" fillId="4" borderId="2" xfId="2" applyNumberFormat="1" applyBorder="1"/>
    <xf numFmtId="44" fontId="6" fillId="4" borderId="3" xfId="2" applyNumberFormat="1" applyBorder="1"/>
    <xf numFmtId="0" fontId="0" fillId="0" borderId="13" xfId="0" applyBorder="1"/>
    <xf numFmtId="0" fontId="0" fillId="0" borderId="31" xfId="0" applyBorder="1"/>
    <xf numFmtId="0" fontId="1" fillId="0" borderId="10" xfId="0" applyFont="1" applyBorder="1"/>
    <xf numFmtId="0" fontId="13" fillId="0" borderId="7" xfId="0" applyFont="1" applyBorder="1"/>
    <xf numFmtId="0" fontId="13" fillId="0" borderId="15" xfId="0" applyFont="1" applyBorder="1"/>
    <xf numFmtId="0" fontId="13" fillId="0" borderId="1" xfId="0" applyFont="1" applyBorder="1"/>
    <xf numFmtId="0" fontId="2" fillId="0" borderId="44" xfId="0" applyFont="1" applyBorder="1" applyAlignment="1">
      <alignment horizontal="right"/>
    </xf>
    <xf numFmtId="0" fontId="2" fillId="0" borderId="47" xfId="0" applyFont="1" applyBorder="1" applyAlignment="1">
      <alignment horizontal="right"/>
    </xf>
    <xf numFmtId="0" fontId="2" fillId="0" borderId="50" xfId="0" applyFont="1" applyBorder="1" applyAlignment="1">
      <alignment horizontal="right"/>
    </xf>
    <xf numFmtId="44" fontId="5" fillId="3" borderId="21" xfId="1" applyNumberFormat="1" applyBorder="1"/>
    <xf numFmtId="44" fontId="2" fillId="2" borderId="5" xfId="0" applyNumberFormat="1" applyFont="1" applyFill="1" applyBorder="1"/>
    <xf numFmtId="44" fontId="2" fillId="2" borderId="6" xfId="0" applyNumberFormat="1" applyFont="1" applyFill="1" applyBorder="1"/>
    <xf numFmtId="44" fontId="5" fillId="3" borderId="2" xfId="1" applyNumberFormat="1" applyBorder="1" applyAlignment="1"/>
    <xf numFmtId="44" fontId="5" fillId="3" borderId="3" xfId="1" applyNumberFormat="1" applyBorder="1" applyAlignment="1"/>
    <xf numFmtId="44" fontId="6" fillId="4" borderId="53" xfId="2" applyNumberFormat="1" applyBorder="1" applyAlignment="1"/>
    <xf numFmtId="44" fontId="6" fillId="4" borderId="54" xfId="2" applyNumberFormat="1" applyBorder="1" applyAlignment="1"/>
    <xf numFmtId="44" fontId="5" fillId="3" borderId="20" xfId="1" applyNumberFormat="1" applyBorder="1" applyAlignment="1"/>
    <xf numFmtId="44" fontId="5" fillId="3" borderId="21" xfId="1" applyNumberFormat="1" applyBorder="1" applyAlignment="1"/>
    <xf numFmtId="164" fontId="5" fillId="3" borderId="2" xfId="1" applyNumberFormat="1" applyBorder="1" applyAlignment="1"/>
    <xf numFmtId="164" fontId="5" fillId="3" borderId="3" xfId="1" applyNumberFormat="1" applyBorder="1" applyAlignment="1"/>
    <xf numFmtId="44" fontId="6" fillId="4" borderId="2" xfId="2" applyNumberFormat="1" applyBorder="1" applyAlignment="1"/>
    <xf numFmtId="44" fontId="6" fillId="4" borderId="3" xfId="2" applyNumberFormat="1" applyBorder="1" applyAlignment="1"/>
    <xf numFmtId="164" fontId="5" fillId="3" borderId="55" xfId="1" applyNumberFormat="1" applyBorder="1" applyAlignment="1"/>
    <xf numFmtId="164" fontId="5" fillId="3" borderId="56" xfId="1" applyNumberFormat="1" applyBorder="1" applyAlignment="1"/>
    <xf numFmtId="44" fontId="6" fillId="4" borderId="57" xfId="2" applyNumberFormat="1" applyBorder="1" applyAlignment="1"/>
    <xf numFmtId="44" fontId="6" fillId="4" borderId="58" xfId="2" applyNumberFormat="1" applyBorder="1" applyAlignment="1"/>
    <xf numFmtId="0" fontId="2" fillId="0" borderId="46" xfId="0" applyFont="1" applyBorder="1" applyAlignment="1">
      <alignment horizontal="center"/>
    </xf>
    <xf numFmtId="0" fontId="2" fillId="0" borderId="28"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26" xfId="0" applyFont="1" applyBorder="1" applyAlignment="1">
      <alignment horizontal="center"/>
    </xf>
    <xf numFmtId="0" fontId="2" fillId="0" borderId="34" xfId="0" applyFont="1" applyBorder="1" applyAlignment="1">
      <alignment horizontal="left"/>
    </xf>
    <xf numFmtId="0" fontId="2" fillId="0" borderId="35" xfId="0" applyFont="1" applyBorder="1" applyAlignment="1">
      <alignment horizontal="left"/>
    </xf>
    <xf numFmtId="0" fontId="2" fillId="0" borderId="36" xfId="0" applyFont="1" applyBorder="1" applyAlignment="1">
      <alignment horizontal="left"/>
    </xf>
    <xf numFmtId="0" fontId="7" fillId="4" borderId="23" xfId="2" applyFont="1" applyBorder="1" applyAlignment="1">
      <alignment horizontal="left"/>
    </xf>
    <xf numFmtId="0" fontId="7" fillId="4" borderId="24" xfId="2" applyFont="1" applyBorder="1" applyAlignment="1">
      <alignment horizontal="left"/>
    </xf>
    <xf numFmtId="0" fontId="7" fillId="4" borderId="25" xfId="2" applyFont="1" applyBorder="1" applyAlignment="1">
      <alignment horizontal="left"/>
    </xf>
    <xf numFmtId="44" fontId="5" fillId="3" borderId="32" xfId="1" applyNumberFormat="1" applyBorder="1" applyAlignment="1">
      <alignment horizontal="center"/>
    </xf>
    <xf numFmtId="44" fontId="5" fillId="3" borderId="25" xfId="1" applyNumberFormat="1" applyBorder="1" applyAlignment="1">
      <alignment horizontal="center"/>
    </xf>
    <xf numFmtId="44" fontId="5" fillId="3" borderId="33" xfId="1" applyNumberFormat="1" applyBorder="1" applyAlignment="1">
      <alignment horizontal="center"/>
    </xf>
    <xf numFmtId="44" fontId="5" fillId="3" borderId="13" xfId="1" applyNumberFormat="1" applyBorder="1" applyAlignment="1">
      <alignment horizontal="center"/>
    </xf>
    <xf numFmtId="0" fontId="14" fillId="5" borderId="48" xfId="4" applyBorder="1" applyAlignment="1">
      <alignment horizontal="center"/>
    </xf>
    <xf numFmtId="0" fontId="14" fillId="5" borderId="45" xfId="4" applyBorder="1" applyAlignment="1">
      <alignment horizontal="center"/>
    </xf>
    <xf numFmtId="0" fontId="14" fillId="5" borderId="51" xfId="4" applyBorder="1" applyAlignment="1">
      <alignment horizontal="center"/>
    </xf>
    <xf numFmtId="0" fontId="14" fillId="5" borderId="52" xfId="4" applyBorder="1" applyAlignment="1">
      <alignment horizontal="center"/>
    </xf>
    <xf numFmtId="0" fontId="2" fillId="0" borderId="37" xfId="0" applyFont="1" applyBorder="1" applyAlignment="1">
      <alignment horizontal="left"/>
    </xf>
    <xf numFmtId="0" fontId="2" fillId="0" borderId="0" xfId="0" applyFont="1" applyAlignment="1">
      <alignment horizontal="left"/>
    </xf>
    <xf numFmtId="0" fontId="2" fillId="0" borderId="38" xfId="0" applyFont="1" applyBorder="1" applyAlignment="1">
      <alignment horizontal="left"/>
    </xf>
    <xf numFmtId="0" fontId="2" fillId="0" borderId="37" xfId="0" applyFont="1" applyBorder="1" applyAlignment="1">
      <alignment horizontal="left" vertical="top"/>
    </xf>
    <xf numFmtId="0" fontId="2" fillId="0" borderId="0" xfId="0" applyFont="1" applyAlignment="1">
      <alignment horizontal="left" vertical="top"/>
    </xf>
    <xf numFmtId="0" fontId="2" fillId="0" borderId="38" xfId="0" applyFont="1" applyBorder="1" applyAlignment="1">
      <alignment horizontal="left" vertical="top"/>
    </xf>
    <xf numFmtId="0" fontId="2" fillId="0" borderId="39" xfId="0" applyFont="1" applyBorder="1" applyAlignment="1">
      <alignment horizontal="left" vertical="top"/>
    </xf>
    <xf numFmtId="0" fontId="2" fillId="0" borderId="40" xfId="0" applyFont="1" applyBorder="1" applyAlignment="1">
      <alignment horizontal="left" vertical="top"/>
    </xf>
    <xf numFmtId="0" fontId="2" fillId="0" borderId="41" xfId="0" applyFont="1" applyBorder="1" applyAlignment="1">
      <alignment horizontal="left" vertical="top"/>
    </xf>
    <xf numFmtId="0" fontId="14" fillId="5" borderId="49" xfId="4" applyBorder="1" applyAlignment="1">
      <alignment horizontal="center"/>
    </xf>
    <xf numFmtId="0" fontId="14" fillId="5" borderId="43" xfId="4" applyBorder="1" applyAlignment="1">
      <alignment horizontal="center"/>
    </xf>
    <xf numFmtId="44" fontId="2" fillId="2" borderId="46" xfId="0" applyNumberFormat="1" applyFont="1" applyFill="1" applyBorder="1" applyAlignment="1">
      <alignment horizontal="center"/>
    </xf>
    <xf numFmtId="44" fontId="2" fillId="2" borderId="28" xfId="0" applyNumberFormat="1" applyFont="1" applyFill="1" applyBorder="1" applyAlignment="1">
      <alignment horizontal="center"/>
    </xf>
    <xf numFmtId="0" fontId="9" fillId="0" borderId="19" xfId="0" applyFont="1" applyBorder="1" applyAlignment="1">
      <alignment horizontal="center"/>
    </xf>
    <xf numFmtId="0" fontId="9" fillId="0" borderId="20" xfId="0" applyFont="1" applyBorder="1" applyAlignment="1">
      <alignment horizontal="center"/>
    </xf>
    <xf numFmtId="0" fontId="9" fillId="0" borderId="21" xfId="0" applyFont="1" applyBorder="1" applyAlignment="1">
      <alignment horizontal="center"/>
    </xf>
    <xf numFmtId="3" fontId="15" fillId="0" borderId="0" xfId="0" applyNumberFormat="1" applyFont="1" applyAlignment="1">
      <alignment horizontal="right" vertical="top" wrapText="1"/>
    </xf>
  </cellXfs>
  <cellStyles count="5">
    <cellStyle name="Goed" xfId="1" builtinId="26"/>
    <cellStyle name="Invoer" xfId="4" builtinId="20"/>
    <cellStyle name="Neutraal" xfId="2" builtinId="28"/>
    <cellStyle name="Standaard" xfId="0" builtinId="0"/>
    <cellStyle name="Standaard 2" xfId="3" xr:uid="{DE48FEB9-4E8D-4472-947A-E7D306FF38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D9A4E-164A-4AA0-A207-5674247A99AD}">
  <dimension ref="A1:D60"/>
  <sheetViews>
    <sheetView tabSelected="1" zoomScaleNormal="100" workbookViewId="0">
      <selection activeCell="B29" sqref="B29"/>
    </sheetView>
  </sheetViews>
  <sheetFormatPr defaultRowHeight="15"/>
  <cols>
    <col min="1" max="1" width="131.140625" bestFit="1" customWidth="1"/>
    <col min="2" max="3" width="15.140625" bestFit="1" customWidth="1"/>
  </cols>
  <sheetData>
    <row r="1" spans="1:4" ht="15.75" thickTop="1">
      <c r="A1" s="54" t="s">
        <v>156</v>
      </c>
      <c r="B1" s="89">
        <v>20</v>
      </c>
      <c r="C1" s="90"/>
    </row>
    <row r="2" spans="1:4" ht="15.75" thickBot="1">
      <c r="A2" s="55" t="s">
        <v>157</v>
      </c>
      <c r="B2" s="91">
        <v>20</v>
      </c>
      <c r="C2" s="92"/>
    </row>
    <row r="3" spans="1:4" ht="15.75" thickTop="1">
      <c r="A3" s="56" t="s">
        <v>149</v>
      </c>
      <c r="B3" s="89">
        <v>181907</v>
      </c>
      <c r="C3" s="90"/>
    </row>
    <row r="4" spans="1:4" ht="15.75" thickBot="1">
      <c r="A4" s="55" t="s">
        <v>150</v>
      </c>
      <c r="B4" s="102">
        <v>247745</v>
      </c>
      <c r="C4" s="103"/>
    </row>
    <row r="5" spans="1:4" ht="16.5" thickTop="1" thickBot="1">
      <c r="A5" s="4" t="s">
        <v>2</v>
      </c>
      <c r="B5" s="76" t="s">
        <v>0</v>
      </c>
      <c r="C5" s="77" t="s">
        <v>1</v>
      </c>
      <c r="D5" s="1"/>
    </row>
    <row r="6" spans="1:4" ht="15.75" thickTop="1">
      <c r="A6" s="23" t="s">
        <v>3</v>
      </c>
      <c r="B6" s="11"/>
      <c r="C6" s="57"/>
    </row>
    <row r="7" spans="1:4">
      <c r="A7" s="23" t="s">
        <v>4</v>
      </c>
      <c r="B7" s="11"/>
      <c r="C7" s="12"/>
    </row>
    <row r="8" spans="1:4" ht="15.75" thickBot="1">
      <c r="A8" s="24" t="s">
        <v>5</v>
      </c>
      <c r="B8" s="15"/>
      <c r="C8" s="16"/>
    </row>
    <row r="9" spans="1:4" ht="15.75" thickTop="1">
      <c r="A9" s="51" t="s">
        <v>154</v>
      </c>
      <c r="B9" s="11">
        <v>0</v>
      </c>
      <c r="C9" s="12">
        <v>0</v>
      </c>
    </row>
    <row r="10" spans="1:4">
      <c r="A10" s="51" t="s">
        <v>143</v>
      </c>
      <c r="B10" s="43">
        <f>B9*B1</f>
        <v>0</v>
      </c>
      <c r="C10" s="44">
        <f>SUM(C9*B2)</f>
        <v>0</v>
      </c>
    </row>
    <row r="11" spans="1:4">
      <c r="A11" s="3"/>
      <c r="C11" s="48"/>
    </row>
    <row r="12" spans="1:4">
      <c r="A12" s="53" t="s">
        <v>155</v>
      </c>
      <c r="B12" s="13">
        <v>0</v>
      </c>
      <c r="C12" s="14">
        <v>0</v>
      </c>
    </row>
    <row r="13" spans="1:4" ht="15.75" thickBot="1">
      <c r="A13" s="29" t="s">
        <v>147</v>
      </c>
      <c r="B13" s="58">
        <f>SUM(B10+B12)</f>
        <v>0</v>
      </c>
      <c r="C13" s="59">
        <f>SUM(C10+C12)</f>
        <v>0</v>
      </c>
    </row>
    <row r="14" spans="1:4" ht="16.5" thickTop="1" thickBot="1"/>
    <row r="15" spans="1:4" ht="16.5" thickTop="1" thickBot="1">
      <c r="A15" s="4" t="s">
        <v>7</v>
      </c>
      <c r="B15" s="76" t="s">
        <v>0</v>
      </c>
      <c r="C15" s="77" t="s">
        <v>1</v>
      </c>
    </row>
    <row r="16" spans="1:4" ht="15.75" thickTop="1">
      <c r="A16" s="26" t="s">
        <v>144</v>
      </c>
      <c r="B16" s="85"/>
      <c r="C16" s="86"/>
    </row>
    <row r="17" spans="1:3">
      <c r="A17" s="27" t="s">
        <v>145</v>
      </c>
      <c r="B17" s="87"/>
      <c r="C17" s="88"/>
    </row>
    <row r="18" spans="1:3">
      <c r="A18" s="27" t="s">
        <v>146</v>
      </c>
      <c r="B18" s="87"/>
      <c r="C18" s="88"/>
    </row>
    <row r="19" spans="1:3">
      <c r="A19" s="28" t="s">
        <v>153</v>
      </c>
      <c r="B19" s="60">
        <v>0</v>
      </c>
      <c r="C19" s="61">
        <v>0</v>
      </c>
    </row>
    <row r="20" spans="1:3">
      <c r="A20" s="28" t="s">
        <v>159</v>
      </c>
      <c r="B20" s="60">
        <v>0</v>
      </c>
      <c r="C20" s="61">
        <v>0</v>
      </c>
    </row>
    <row r="21" spans="1:3">
      <c r="A21" s="28" t="s">
        <v>158</v>
      </c>
      <c r="B21" s="62">
        <f>SUM(B20*B1)</f>
        <v>0</v>
      </c>
      <c r="C21" s="63">
        <f>SUM(C20*B2)</f>
        <v>0</v>
      </c>
    </row>
    <row r="22" spans="1:3" ht="15.75" thickBot="1">
      <c r="A22" s="29" t="s">
        <v>148</v>
      </c>
      <c r="B22" s="58">
        <f>SUM(B19)+SUM(B21*5)</f>
        <v>0</v>
      </c>
      <c r="C22" s="59">
        <f>SUM(C19)+SUM(C21*5)</f>
        <v>0</v>
      </c>
    </row>
    <row r="23" spans="1:3" ht="16.5" thickTop="1" thickBot="1"/>
    <row r="24" spans="1:3" ht="16.5" thickTop="1" thickBot="1">
      <c r="A24" s="4" t="s">
        <v>8</v>
      </c>
      <c r="B24" s="74" t="s">
        <v>0</v>
      </c>
      <c r="C24" s="75" t="s">
        <v>1</v>
      </c>
    </row>
    <row r="25" spans="1:3" ht="15.75" thickTop="1">
      <c r="A25" s="51" t="s">
        <v>9</v>
      </c>
      <c r="B25" s="64">
        <v>0</v>
      </c>
      <c r="C25" s="65">
        <v>0</v>
      </c>
    </row>
    <row r="26" spans="1:3">
      <c r="A26" s="51" t="s">
        <v>10</v>
      </c>
      <c r="B26" s="66">
        <v>0</v>
      </c>
      <c r="C26" s="67">
        <v>0</v>
      </c>
    </row>
    <row r="27" spans="1:3">
      <c r="A27" s="51" t="s">
        <v>151</v>
      </c>
      <c r="B27" s="68">
        <f>SUM(B26*B3)</f>
        <v>0</v>
      </c>
      <c r="C27" s="69">
        <f>SUM(C26*B3)</f>
        <v>0</v>
      </c>
    </row>
    <row r="28" spans="1:3">
      <c r="A28" s="51" t="s">
        <v>11</v>
      </c>
      <c r="B28" s="70">
        <v>0</v>
      </c>
      <c r="C28" s="71">
        <v>0</v>
      </c>
    </row>
    <row r="29" spans="1:3">
      <c r="A29" s="52" t="s">
        <v>152</v>
      </c>
      <c r="B29" s="72">
        <f>SUM(B28*B4)</f>
        <v>0</v>
      </c>
      <c r="C29" s="73">
        <f>SUM(C28*B4)</f>
        <v>0</v>
      </c>
    </row>
    <row r="30" spans="1:3" ht="15.75" thickBot="1">
      <c r="A30" s="33" t="s">
        <v>148</v>
      </c>
      <c r="B30" s="58">
        <f>SUM(B25+B27+B29)*5</f>
        <v>0</v>
      </c>
      <c r="C30" s="59">
        <f>SUM(C25+C27+C29)*5</f>
        <v>0</v>
      </c>
    </row>
    <row r="31" spans="1:3" ht="16.5" thickTop="1" thickBot="1">
      <c r="A31" s="32"/>
      <c r="B31" s="32"/>
      <c r="C31" s="32"/>
    </row>
    <row r="32" spans="1:3" ht="16.5" thickTop="1" thickBot="1">
      <c r="A32" s="36" t="s">
        <v>12</v>
      </c>
      <c r="B32" s="104">
        <f>SUM(B13+C13+B22+C22+B30+C30)</f>
        <v>0</v>
      </c>
      <c r="C32" s="105"/>
    </row>
    <row r="33" spans="1:3" ht="16.5" thickTop="1" thickBot="1"/>
    <row r="34" spans="1:3" ht="15.75" thickTop="1">
      <c r="A34" s="82" t="s">
        <v>13</v>
      </c>
      <c r="B34" s="83"/>
      <c r="C34" s="84"/>
    </row>
    <row r="35" spans="1:3" ht="15.75" thickBot="1">
      <c r="A35" s="37" t="s">
        <v>14</v>
      </c>
      <c r="B35" s="38"/>
      <c r="C35" s="39"/>
    </row>
    <row r="36" spans="1:3" ht="16.5" thickTop="1" thickBot="1"/>
    <row r="37" spans="1:3" ht="16.5" thickTop="1" thickBot="1">
      <c r="A37" s="50" t="s">
        <v>136</v>
      </c>
      <c r="B37" s="78" t="s">
        <v>0</v>
      </c>
      <c r="C37" s="75" t="s">
        <v>1</v>
      </c>
    </row>
    <row r="38" spans="1:3" ht="15.75" thickTop="1">
      <c r="A38" s="3"/>
      <c r="C38" s="49"/>
    </row>
    <row r="39" spans="1:3">
      <c r="A39" s="2" t="s">
        <v>138</v>
      </c>
      <c r="B39" s="13">
        <v>0</v>
      </c>
      <c r="C39" s="14">
        <v>0</v>
      </c>
    </row>
    <row r="40" spans="1:3">
      <c r="A40" s="2" t="s">
        <v>137</v>
      </c>
      <c r="B40" s="46">
        <f>SUM(B39*B1)</f>
        <v>0</v>
      </c>
      <c r="C40" s="47">
        <f>SUM(C39*B2)</f>
        <v>0</v>
      </c>
    </row>
    <row r="41" spans="1:3">
      <c r="A41" s="2"/>
      <c r="C41" s="49"/>
    </row>
    <row r="42" spans="1:3">
      <c r="A42" s="2" t="s">
        <v>139</v>
      </c>
      <c r="B42" s="13">
        <v>0</v>
      </c>
      <c r="C42" s="14">
        <v>0</v>
      </c>
    </row>
    <row r="43" spans="1:3">
      <c r="A43" s="2" t="s">
        <v>140</v>
      </c>
      <c r="B43" s="46">
        <f>SUM(B42*B1)</f>
        <v>0</v>
      </c>
      <c r="C43" s="47">
        <f>SUM(C42*B2)</f>
        <v>0</v>
      </c>
    </row>
    <row r="44" spans="1:3">
      <c r="A44" s="2"/>
      <c r="C44" s="49"/>
    </row>
    <row r="45" spans="1:3">
      <c r="A45" s="2" t="s">
        <v>141</v>
      </c>
      <c r="B45" s="13">
        <v>0</v>
      </c>
      <c r="C45" s="14">
        <v>0</v>
      </c>
    </row>
    <row r="46" spans="1:3">
      <c r="A46" s="45" t="s">
        <v>142</v>
      </c>
      <c r="B46" s="46">
        <f>SUM(B45*B1)</f>
        <v>0</v>
      </c>
      <c r="C46" s="47">
        <f>SUM(C45*B2)</f>
        <v>0</v>
      </c>
    </row>
    <row r="47" spans="1:3">
      <c r="A47" s="45"/>
      <c r="C47" s="49"/>
    </row>
    <row r="48" spans="1:3" ht="15.75" thickBot="1">
      <c r="A48" s="29" t="s">
        <v>6</v>
      </c>
      <c r="B48" s="30">
        <f>SUM(B40+B43+B46)</f>
        <v>0</v>
      </c>
      <c r="C48" s="31">
        <f>SUM(C40+C43+C46)</f>
        <v>0</v>
      </c>
    </row>
    <row r="49" spans="1:3" ht="15.75" thickTop="1"/>
    <row r="50" spans="1:3" ht="15.75" thickBot="1"/>
    <row r="51" spans="1:3" ht="15.75" thickTop="1">
      <c r="A51" s="79" t="s">
        <v>15</v>
      </c>
      <c r="B51" s="80"/>
      <c r="C51" s="81"/>
    </row>
    <row r="52" spans="1:3">
      <c r="A52" s="93" t="s">
        <v>16</v>
      </c>
      <c r="B52" s="94"/>
      <c r="C52" s="95"/>
    </row>
    <row r="53" spans="1:3">
      <c r="A53" s="93" t="s">
        <v>17</v>
      </c>
      <c r="B53" s="94"/>
      <c r="C53" s="95"/>
    </row>
    <row r="54" spans="1:3">
      <c r="A54" s="96" t="s">
        <v>18</v>
      </c>
      <c r="B54" s="97"/>
      <c r="C54" s="98"/>
    </row>
    <row r="55" spans="1:3">
      <c r="A55" s="96"/>
      <c r="B55" s="97"/>
      <c r="C55" s="98"/>
    </row>
    <row r="56" spans="1:3">
      <c r="A56" s="96"/>
      <c r="B56" s="97"/>
      <c r="C56" s="98"/>
    </row>
    <row r="57" spans="1:3">
      <c r="A57" s="96"/>
      <c r="B57" s="97"/>
      <c r="C57" s="98"/>
    </row>
    <row r="58" spans="1:3" ht="15.75" thickBot="1">
      <c r="A58" s="99"/>
      <c r="B58" s="100"/>
      <c r="C58" s="101"/>
    </row>
    <row r="59" spans="1:3" ht="15.75" thickTop="1"/>
    <row r="60" spans="1:3">
      <c r="A60" s="40" t="s">
        <v>19</v>
      </c>
    </row>
  </sheetData>
  <mergeCells count="13">
    <mergeCell ref="B1:C1"/>
    <mergeCell ref="B2:C2"/>
    <mergeCell ref="A52:C52"/>
    <mergeCell ref="A53:C53"/>
    <mergeCell ref="A54:C58"/>
    <mergeCell ref="B3:C3"/>
    <mergeCell ref="B4:C4"/>
    <mergeCell ref="B32:C32"/>
    <mergeCell ref="A51:C51"/>
    <mergeCell ref="A34:C34"/>
    <mergeCell ref="B16:C16"/>
    <mergeCell ref="B17:C17"/>
    <mergeCell ref="B18:C18"/>
  </mergeCells>
  <pageMargins left="0.7" right="0.7" top="0.75" bottom="0.75" header="0.3" footer="0.3"/>
  <pageSetup paperSize="9" scale="54"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76603-5023-49A8-962E-7F871C38775D}">
  <dimension ref="A1:N45"/>
  <sheetViews>
    <sheetView workbookViewId="0">
      <selection activeCell="C37" sqref="C37"/>
    </sheetView>
  </sheetViews>
  <sheetFormatPr defaultRowHeight="15"/>
  <cols>
    <col min="1" max="1" width="33.85546875" bestFit="1" customWidth="1"/>
    <col min="2" max="3" width="14.42578125" bestFit="1" customWidth="1"/>
    <col min="7" max="7" width="19.140625" bestFit="1" customWidth="1"/>
    <col min="8" max="10" width="10.140625" bestFit="1" customWidth="1"/>
    <col min="11" max="11" width="33.28515625" bestFit="1" customWidth="1"/>
    <col min="12" max="12" width="24" bestFit="1" customWidth="1"/>
    <col min="13" max="13" width="8.7109375" bestFit="1" customWidth="1"/>
    <col min="14" max="14" width="14.7109375" bestFit="1" customWidth="1"/>
  </cols>
  <sheetData>
    <row r="1" spans="1:14">
      <c r="A1" s="1" t="s">
        <v>20</v>
      </c>
      <c r="B1" s="1" t="s">
        <v>21</v>
      </c>
      <c r="C1" s="1" t="s">
        <v>22</v>
      </c>
      <c r="D1" s="1" t="s">
        <v>23</v>
      </c>
      <c r="G1" s="5"/>
      <c r="H1" s="6"/>
      <c r="I1" s="6"/>
      <c r="J1" s="6"/>
      <c r="K1" s="5"/>
      <c r="L1" s="5"/>
      <c r="M1" s="5"/>
      <c r="N1" s="5"/>
    </row>
    <row r="2" spans="1:14">
      <c r="A2" s="10" t="s">
        <v>24</v>
      </c>
      <c r="B2" s="9"/>
      <c r="C2" s="9">
        <v>2</v>
      </c>
      <c r="G2" s="5"/>
      <c r="H2" s="6"/>
      <c r="I2" s="6"/>
      <c r="J2" s="6"/>
      <c r="K2" s="5"/>
      <c r="L2" s="5"/>
      <c r="M2" s="5"/>
      <c r="N2" s="5"/>
    </row>
    <row r="3" spans="1:14">
      <c r="A3" s="10" t="s">
        <v>25</v>
      </c>
      <c r="B3" s="9">
        <v>1</v>
      </c>
      <c r="C3" s="9"/>
      <c r="G3" s="5"/>
      <c r="H3" s="6"/>
      <c r="I3" s="6"/>
      <c r="J3" s="6"/>
      <c r="K3" s="5"/>
      <c r="L3" s="5"/>
      <c r="M3" s="5"/>
      <c r="N3" s="5"/>
    </row>
    <row r="4" spans="1:14">
      <c r="A4" s="10" t="s">
        <v>26</v>
      </c>
      <c r="B4" s="9"/>
      <c r="C4" s="9">
        <v>1</v>
      </c>
      <c r="G4" s="5"/>
      <c r="H4" s="6"/>
      <c r="I4" s="6"/>
      <c r="J4" s="6"/>
      <c r="K4" s="5"/>
      <c r="L4" s="5"/>
      <c r="M4" s="5"/>
      <c r="N4" s="5"/>
    </row>
    <row r="5" spans="1:14">
      <c r="A5" s="10" t="s">
        <v>27</v>
      </c>
      <c r="B5" s="9">
        <v>1</v>
      </c>
      <c r="C5" s="9"/>
      <c r="G5" s="5"/>
      <c r="H5" s="6"/>
      <c r="I5" s="6"/>
      <c r="J5" s="6"/>
      <c r="K5" s="5"/>
      <c r="L5" s="5"/>
      <c r="M5" s="5"/>
      <c r="N5" s="5"/>
    </row>
    <row r="6" spans="1:14">
      <c r="A6" s="10" t="s">
        <v>28</v>
      </c>
      <c r="B6" s="9">
        <v>1</v>
      </c>
      <c r="C6" s="9"/>
      <c r="G6" s="5"/>
      <c r="H6" s="6"/>
      <c r="I6" s="6"/>
      <c r="J6" s="6"/>
      <c r="K6" s="5"/>
      <c r="L6" s="5"/>
      <c r="M6" s="5"/>
      <c r="N6" s="5"/>
    </row>
    <row r="7" spans="1:14">
      <c r="A7" s="10" t="s">
        <v>29</v>
      </c>
      <c r="B7" s="9">
        <v>1</v>
      </c>
      <c r="C7" s="9"/>
      <c r="G7" s="5"/>
      <c r="H7" s="6"/>
      <c r="I7" s="6"/>
      <c r="J7" s="6"/>
      <c r="K7" s="5"/>
      <c r="L7" s="5"/>
      <c r="M7" s="5"/>
      <c r="N7" s="5"/>
    </row>
    <row r="8" spans="1:14">
      <c r="A8" s="10" t="s">
        <v>30</v>
      </c>
      <c r="B8" s="9">
        <v>1</v>
      </c>
      <c r="C8" s="9"/>
      <c r="G8" s="5"/>
      <c r="H8" s="6"/>
      <c r="I8" s="6"/>
      <c r="J8" s="6"/>
      <c r="K8" s="5"/>
      <c r="L8" s="5"/>
      <c r="M8" s="5"/>
      <c r="N8" s="5"/>
    </row>
    <row r="9" spans="1:14">
      <c r="A9" s="10" t="s">
        <v>31</v>
      </c>
      <c r="B9" s="9">
        <v>1</v>
      </c>
      <c r="C9" s="9"/>
      <c r="G9" s="5"/>
      <c r="H9" s="6"/>
      <c r="I9" s="6"/>
      <c r="J9" s="6"/>
      <c r="K9" s="5"/>
      <c r="L9" s="5"/>
      <c r="M9" s="5"/>
      <c r="N9" s="5"/>
    </row>
    <row r="10" spans="1:14">
      <c r="A10" s="10" t="s">
        <v>32</v>
      </c>
      <c r="B10" s="9"/>
      <c r="C10" s="9">
        <v>2</v>
      </c>
      <c r="D10" t="s">
        <v>33</v>
      </c>
      <c r="G10" s="5"/>
      <c r="H10" s="6"/>
      <c r="I10" s="6"/>
      <c r="J10" s="6"/>
      <c r="K10" s="5"/>
      <c r="L10" s="5"/>
      <c r="M10" s="5"/>
      <c r="N10" s="5"/>
    </row>
    <row r="11" spans="1:14">
      <c r="A11" s="10" t="s">
        <v>34</v>
      </c>
      <c r="B11" s="9"/>
      <c r="C11" s="9">
        <v>1</v>
      </c>
      <c r="G11" s="5"/>
      <c r="H11" s="6"/>
      <c r="I11" s="6"/>
      <c r="J11" s="6"/>
      <c r="K11" s="5"/>
      <c r="L11" s="5"/>
      <c r="M11" s="5"/>
      <c r="N11" s="5"/>
    </row>
    <row r="12" spans="1:14">
      <c r="A12" s="10" t="s">
        <v>35</v>
      </c>
      <c r="B12" s="9">
        <v>1</v>
      </c>
      <c r="C12" s="9"/>
      <c r="G12" s="5"/>
      <c r="H12" s="6"/>
      <c r="I12" s="6"/>
      <c r="J12" s="6"/>
      <c r="K12" s="5"/>
      <c r="L12" s="5"/>
      <c r="M12" s="5"/>
      <c r="N12" s="5"/>
    </row>
    <row r="13" spans="1:14">
      <c r="A13" s="10" t="s">
        <v>36</v>
      </c>
      <c r="B13" s="9">
        <v>1</v>
      </c>
      <c r="C13" s="9"/>
      <c r="G13" s="5"/>
      <c r="H13" s="6"/>
      <c r="I13" s="6"/>
      <c r="J13" s="6"/>
      <c r="K13" s="5"/>
      <c r="L13" s="5"/>
      <c r="M13" s="5"/>
      <c r="N13" s="5"/>
    </row>
    <row r="14" spans="1:14">
      <c r="A14" s="10" t="s">
        <v>37</v>
      </c>
      <c r="B14" s="9"/>
      <c r="C14" s="9">
        <v>1</v>
      </c>
      <c r="G14" s="5"/>
      <c r="H14" s="6"/>
      <c r="I14" s="6"/>
      <c r="J14" s="6"/>
      <c r="K14" s="5"/>
      <c r="L14" s="5"/>
      <c r="M14" s="5"/>
      <c r="N14" s="5"/>
    </row>
    <row r="15" spans="1:14">
      <c r="A15" s="10" t="s">
        <v>38</v>
      </c>
      <c r="B15" s="9"/>
      <c r="C15" s="9">
        <v>1</v>
      </c>
      <c r="G15" s="5"/>
      <c r="H15" s="6"/>
      <c r="I15" s="6"/>
      <c r="J15" s="6"/>
      <c r="K15" s="5"/>
      <c r="L15" s="5"/>
      <c r="M15" s="5"/>
      <c r="N15" s="5"/>
    </row>
    <row r="16" spans="1:14">
      <c r="A16" s="10" t="s">
        <v>39</v>
      </c>
      <c r="B16" s="9">
        <v>1</v>
      </c>
      <c r="C16" s="9"/>
      <c r="G16" s="5"/>
      <c r="H16" s="6"/>
      <c r="I16" s="6"/>
      <c r="J16" s="6"/>
      <c r="K16" s="5"/>
      <c r="L16" s="5"/>
      <c r="M16" s="5"/>
      <c r="N16" s="5"/>
    </row>
    <row r="17" spans="1:14">
      <c r="A17" s="10" t="s">
        <v>40</v>
      </c>
      <c r="B17" s="9">
        <v>1</v>
      </c>
      <c r="C17" s="9">
        <v>3</v>
      </c>
      <c r="D17" t="s">
        <v>41</v>
      </c>
      <c r="G17" s="5"/>
      <c r="H17" s="6"/>
      <c r="I17" s="6"/>
      <c r="J17" s="6"/>
      <c r="K17" s="5"/>
      <c r="L17" s="5"/>
      <c r="M17" s="5"/>
      <c r="N17" s="5"/>
    </row>
    <row r="18" spans="1:14">
      <c r="A18" s="10" t="s">
        <v>42</v>
      </c>
      <c r="B18" s="9">
        <v>1</v>
      </c>
      <c r="C18" s="9"/>
      <c r="G18" s="5"/>
      <c r="H18" s="6"/>
      <c r="I18" s="6"/>
      <c r="J18" s="6"/>
      <c r="K18" s="5"/>
      <c r="L18" s="5"/>
      <c r="M18" s="5"/>
      <c r="N18" s="5"/>
    </row>
    <row r="19" spans="1:14">
      <c r="A19" s="10" t="s">
        <v>43</v>
      </c>
      <c r="B19" s="9">
        <v>1</v>
      </c>
      <c r="C19" s="9"/>
      <c r="G19" s="5"/>
      <c r="H19" s="6"/>
      <c r="I19" s="6"/>
      <c r="J19" s="6"/>
      <c r="K19" s="5"/>
      <c r="L19" s="5"/>
      <c r="M19" s="5"/>
      <c r="N19" s="5"/>
    </row>
    <row r="20" spans="1:14">
      <c r="A20" s="10" t="s">
        <v>44</v>
      </c>
      <c r="B20" s="9"/>
      <c r="C20" s="9">
        <v>1</v>
      </c>
      <c r="G20" s="5"/>
      <c r="H20" s="6"/>
      <c r="I20" s="6"/>
      <c r="J20" s="6"/>
      <c r="K20" s="5"/>
      <c r="L20" s="5"/>
      <c r="M20" s="5"/>
      <c r="N20" s="5"/>
    </row>
    <row r="21" spans="1:14">
      <c r="A21" s="10" t="s">
        <v>45</v>
      </c>
      <c r="B21" s="9">
        <v>1</v>
      </c>
      <c r="C21" s="9"/>
      <c r="G21" s="5"/>
      <c r="H21" s="6"/>
      <c r="I21" s="6"/>
      <c r="J21" s="6"/>
      <c r="K21" s="5"/>
      <c r="L21" s="5"/>
      <c r="M21" s="5"/>
      <c r="N21" s="5"/>
    </row>
    <row r="22" spans="1:14">
      <c r="A22" s="10" t="s">
        <v>46</v>
      </c>
      <c r="B22" s="9">
        <v>1</v>
      </c>
      <c r="C22" s="9"/>
      <c r="G22" s="5"/>
      <c r="H22" s="6"/>
      <c r="I22" s="6"/>
      <c r="J22" s="6"/>
      <c r="K22" s="5"/>
      <c r="L22" s="5"/>
      <c r="M22" s="5"/>
      <c r="N22" s="5"/>
    </row>
    <row r="23" spans="1:14">
      <c r="A23" s="10" t="s">
        <v>47</v>
      </c>
      <c r="B23" s="9"/>
      <c r="C23" s="9">
        <v>1</v>
      </c>
      <c r="G23" s="5"/>
      <c r="H23" s="6"/>
      <c r="I23" s="6"/>
      <c r="J23" s="6"/>
      <c r="K23" s="5"/>
      <c r="L23" s="5"/>
      <c r="M23" s="5"/>
      <c r="N23" s="5"/>
    </row>
    <row r="24" spans="1:14">
      <c r="A24" s="10" t="s">
        <v>48</v>
      </c>
      <c r="B24" s="9">
        <v>1</v>
      </c>
      <c r="C24" s="9"/>
      <c r="G24" s="5"/>
      <c r="H24" s="6"/>
      <c r="I24" s="6"/>
      <c r="J24" s="6"/>
      <c r="K24" s="5"/>
      <c r="L24" s="5"/>
      <c r="M24" s="5"/>
      <c r="N24" s="5"/>
    </row>
    <row r="25" spans="1:14">
      <c r="A25" s="10" t="s">
        <v>49</v>
      </c>
      <c r="B25" s="9"/>
      <c r="C25" s="9">
        <v>1</v>
      </c>
      <c r="G25" s="5"/>
      <c r="H25" s="6"/>
      <c r="I25" s="6"/>
      <c r="J25" s="6"/>
      <c r="K25" s="5"/>
      <c r="L25" s="5"/>
      <c r="M25" s="5"/>
      <c r="N25" s="5"/>
    </row>
    <row r="26" spans="1:14">
      <c r="A26" s="10" t="s">
        <v>50</v>
      </c>
      <c r="B26" s="9"/>
      <c r="C26" s="9">
        <v>1</v>
      </c>
      <c r="G26" s="5"/>
      <c r="H26" s="6"/>
      <c r="I26" s="6"/>
      <c r="J26" s="6"/>
      <c r="K26" s="5"/>
      <c r="L26" s="5"/>
      <c r="M26" s="5"/>
      <c r="N26" s="5"/>
    </row>
    <row r="27" spans="1:14">
      <c r="A27" s="10" t="s">
        <v>51</v>
      </c>
      <c r="B27" s="9">
        <v>1</v>
      </c>
      <c r="C27" s="9"/>
      <c r="G27" s="5"/>
      <c r="H27" s="6"/>
      <c r="I27" s="6"/>
      <c r="J27" s="6"/>
      <c r="K27" s="5"/>
      <c r="L27" s="5"/>
      <c r="M27" s="5"/>
      <c r="N27" s="5"/>
    </row>
    <row r="28" spans="1:14">
      <c r="A28" s="10" t="s">
        <v>52</v>
      </c>
      <c r="B28" s="9">
        <v>1</v>
      </c>
      <c r="C28" s="9"/>
      <c r="G28" s="5"/>
      <c r="H28" s="6"/>
      <c r="I28" s="6"/>
      <c r="J28" s="6"/>
      <c r="K28" s="5"/>
      <c r="L28" s="5"/>
      <c r="M28" s="5"/>
      <c r="N28" s="5"/>
    </row>
    <row r="29" spans="1:14">
      <c r="A29" s="10" t="s">
        <v>53</v>
      </c>
      <c r="B29" s="9">
        <v>1</v>
      </c>
      <c r="C29" s="9"/>
      <c r="G29" s="5"/>
      <c r="H29" s="6"/>
      <c r="I29" s="6"/>
      <c r="J29" s="6"/>
      <c r="K29" s="5"/>
      <c r="L29" s="5"/>
      <c r="M29" s="5"/>
      <c r="N29" s="5"/>
    </row>
    <row r="30" spans="1:14">
      <c r="A30" s="10" t="s">
        <v>54</v>
      </c>
      <c r="B30" s="9"/>
      <c r="C30" s="9">
        <v>1</v>
      </c>
      <c r="G30" s="5"/>
      <c r="H30" s="6"/>
      <c r="I30" s="6"/>
      <c r="J30" s="6"/>
      <c r="K30" s="5"/>
      <c r="L30" s="5"/>
      <c r="M30" s="5"/>
      <c r="N30" s="5"/>
    </row>
    <row r="31" spans="1:14">
      <c r="A31" s="10" t="s">
        <v>55</v>
      </c>
      <c r="B31" s="9"/>
      <c r="C31" s="9">
        <v>1</v>
      </c>
      <c r="D31" t="s">
        <v>56</v>
      </c>
      <c r="G31" s="5"/>
      <c r="H31" s="6"/>
      <c r="I31" s="6"/>
      <c r="J31" s="6"/>
      <c r="K31" s="5"/>
      <c r="L31" s="5"/>
      <c r="M31" s="5"/>
      <c r="N31" s="5"/>
    </row>
    <row r="32" spans="1:14">
      <c r="A32" s="10" t="s">
        <v>57</v>
      </c>
      <c r="B32" s="9">
        <v>1</v>
      </c>
      <c r="C32" s="9"/>
      <c r="G32" s="5"/>
      <c r="H32" s="6"/>
      <c r="I32" s="6"/>
      <c r="J32" s="6"/>
      <c r="K32" s="5"/>
      <c r="L32" s="5"/>
      <c r="M32" s="5"/>
      <c r="N32" s="5"/>
    </row>
    <row r="33" spans="1:14">
      <c r="A33" s="10" t="s">
        <v>58</v>
      </c>
      <c r="B33" s="9"/>
      <c r="C33" s="9">
        <v>1</v>
      </c>
      <c r="G33" s="5"/>
      <c r="H33" s="6"/>
      <c r="I33" s="6"/>
      <c r="J33" s="6"/>
      <c r="K33" s="5"/>
      <c r="L33" s="5"/>
      <c r="M33" s="5"/>
      <c r="N33" s="5"/>
    </row>
    <row r="34" spans="1:14">
      <c r="A34" s="10" t="s">
        <v>59</v>
      </c>
      <c r="B34" s="9"/>
      <c r="C34" s="9">
        <v>1</v>
      </c>
      <c r="G34" s="5"/>
      <c r="H34" s="6"/>
      <c r="I34" s="6"/>
      <c r="J34" s="6"/>
      <c r="K34" s="5"/>
      <c r="L34" s="5"/>
      <c r="M34" s="5"/>
      <c r="N34" s="5"/>
    </row>
    <row r="35" spans="1:14">
      <c r="A35" s="10" t="s">
        <v>60</v>
      </c>
      <c r="B35" s="9">
        <v>1</v>
      </c>
      <c r="C35" s="9">
        <v>1</v>
      </c>
      <c r="G35" s="5"/>
      <c r="H35" s="6"/>
      <c r="I35" s="6"/>
      <c r="J35" s="6"/>
      <c r="K35" s="7"/>
      <c r="L35" s="5"/>
      <c r="M35" s="5"/>
      <c r="N35" s="5"/>
    </row>
    <row r="36" spans="1:14">
      <c r="G36" s="5"/>
      <c r="H36" s="6"/>
      <c r="I36" s="6"/>
      <c r="J36" s="6"/>
      <c r="K36" s="5"/>
      <c r="L36" s="5"/>
      <c r="M36" s="5"/>
      <c r="N36" s="5"/>
    </row>
    <row r="37" spans="1:14">
      <c r="A37" s="8" t="s">
        <v>61</v>
      </c>
      <c r="B37" s="8">
        <f>SUM(B2:B35)</f>
        <v>20</v>
      </c>
      <c r="C37" s="8">
        <f>SUM(C2:C35)</f>
        <v>20</v>
      </c>
      <c r="G37" s="5"/>
      <c r="H37" s="6"/>
      <c r="I37" s="6"/>
      <c r="J37" s="6"/>
      <c r="K37" s="5"/>
      <c r="L37" s="5"/>
      <c r="M37" s="5"/>
      <c r="N37" s="5"/>
    </row>
    <row r="38" spans="1:14">
      <c r="G38" s="5"/>
      <c r="H38" s="6"/>
      <c r="I38" s="6"/>
      <c r="J38" s="6"/>
      <c r="K38" s="5"/>
      <c r="L38" s="5"/>
      <c r="M38" s="5"/>
      <c r="N38" s="5"/>
    </row>
    <row r="39" spans="1:14">
      <c r="G39" s="5"/>
      <c r="H39" s="6"/>
      <c r="I39" s="6"/>
      <c r="J39" s="6"/>
      <c r="K39" s="5"/>
      <c r="L39" s="5"/>
      <c r="M39" s="5"/>
      <c r="N39" s="5"/>
    </row>
    <row r="40" spans="1:14">
      <c r="G40" s="5"/>
      <c r="H40" s="6"/>
      <c r="I40" s="6"/>
      <c r="J40" s="6"/>
      <c r="K40" s="5"/>
      <c r="L40" s="5"/>
      <c r="M40" s="5"/>
      <c r="N40" s="5"/>
    </row>
    <row r="41" spans="1:14">
      <c r="G41" s="5"/>
      <c r="H41" s="6"/>
      <c r="I41" s="6"/>
      <c r="J41" s="6"/>
      <c r="K41" s="5"/>
      <c r="L41" s="5"/>
      <c r="M41" s="5"/>
      <c r="N41" s="5"/>
    </row>
    <row r="42" spans="1:14">
      <c r="G42" s="5"/>
      <c r="H42" s="6"/>
      <c r="I42" s="6"/>
      <c r="J42" s="6"/>
      <c r="K42" s="5"/>
      <c r="L42" s="5"/>
      <c r="M42" s="5"/>
      <c r="N42" s="5"/>
    </row>
    <row r="43" spans="1:14">
      <c r="G43" s="5"/>
      <c r="H43" s="6"/>
      <c r="I43" s="6"/>
      <c r="J43" s="6"/>
      <c r="K43" s="5"/>
      <c r="L43" s="5"/>
      <c r="M43" s="5"/>
      <c r="N43" s="5"/>
    </row>
    <row r="44" spans="1:14">
      <c r="G44" s="5"/>
      <c r="H44" s="6"/>
      <c r="I44" s="6"/>
      <c r="J44" s="6"/>
      <c r="K44" s="5"/>
      <c r="L44" s="5"/>
      <c r="M44" s="5"/>
      <c r="N44" s="5"/>
    </row>
    <row r="45" spans="1:14">
      <c r="G45" s="5"/>
      <c r="H45" s="6"/>
      <c r="I45" s="6"/>
      <c r="J45" s="6"/>
      <c r="K45" s="5"/>
      <c r="L45" s="5"/>
      <c r="M45" s="5"/>
      <c r="N45" s="5"/>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3086A-114F-409B-BE46-1483931C241C}">
  <dimension ref="A1:N52"/>
  <sheetViews>
    <sheetView workbookViewId="0">
      <selection activeCell="D51" sqref="D51"/>
    </sheetView>
  </sheetViews>
  <sheetFormatPr defaultRowHeight="15"/>
  <cols>
    <col min="1" max="1" width="19.140625" bestFit="1" customWidth="1"/>
    <col min="2" max="2" width="17.85546875" bestFit="1" customWidth="1"/>
    <col min="3" max="3" width="31.5703125" bestFit="1" customWidth="1"/>
    <col min="4" max="4" width="14.7109375" bestFit="1" customWidth="1"/>
    <col min="5" max="5" width="12.28515625" bestFit="1" customWidth="1"/>
    <col min="6" max="6" width="16.28515625" bestFit="1" customWidth="1"/>
    <col min="7" max="7" width="20" bestFit="1" customWidth="1"/>
    <col min="8" max="8" width="21.7109375" bestFit="1" customWidth="1"/>
    <col min="9" max="10" width="11" bestFit="1" customWidth="1"/>
    <col min="11" max="11" width="22.7109375" bestFit="1" customWidth="1"/>
    <col min="12" max="12" width="15.140625" bestFit="1" customWidth="1"/>
    <col min="13" max="13" width="12.7109375" bestFit="1" customWidth="1"/>
    <col min="14" max="14" width="12.42578125" bestFit="1" customWidth="1"/>
  </cols>
  <sheetData>
    <row r="1" spans="1:14" ht="29.25" thickTop="1">
      <c r="A1" s="106" t="s">
        <v>62</v>
      </c>
      <c r="B1" s="107"/>
      <c r="C1" s="107"/>
      <c r="D1" s="107"/>
      <c r="E1" s="107"/>
      <c r="F1" s="107"/>
      <c r="G1" s="107"/>
      <c r="H1" s="107"/>
      <c r="I1" s="107"/>
      <c r="J1" s="107"/>
      <c r="K1" s="107"/>
      <c r="L1" s="107"/>
      <c r="M1" s="107"/>
      <c r="N1" s="108"/>
    </row>
    <row r="2" spans="1:14" s="1" customFormat="1">
      <c r="A2" s="25" t="s">
        <v>4</v>
      </c>
      <c r="B2" s="34" t="s">
        <v>63</v>
      </c>
      <c r="C2" s="34" t="s">
        <v>64</v>
      </c>
      <c r="D2" s="34" t="s">
        <v>65</v>
      </c>
      <c r="E2" s="34" t="s">
        <v>66</v>
      </c>
      <c r="F2" s="34" t="s">
        <v>67</v>
      </c>
      <c r="G2" s="34" t="s">
        <v>68</v>
      </c>
      <c r="H2" s="34" t="s">
        <v>69</v>
      </c>
      <c r="I2" s="34" t="s">
        <v>70</v>
      </c>
      <c r="J2" s="34" t="s">
        <v>71</v>
      </c>
      <c r="K2" s="34" t="s">
        <v>72</v>
      </c>
      <c r="L2" s="34" t="s">
        <v>73</v>
      </c>
      <c r="M2" s="34" t="s">
        <v>74</v>
      </c>
      <c r="N2" s="35" t="s">
        <v>75</v>
      </c>
    </row>
    <row r="3" spans="1:14">
      <c r="A3" s="17" t="s">
        <v>76</v>
      </c>
      <c r="B3" s="18" t="s">
        <v>77</v>
      </c>
      <c r="C3" s="18" t="s">
        <v>78</v>
      </c>
      <c r="D3" s="18">
        <v>23548</v>
      </c>
      <c r="E3" s="41">
        <v>11931</v>
      </c>
      <c r="F3" s="41">
        <v>11617</v>
      </c>
      <c r="G3" s="18">
        <v>6271</v>
      </c>
      <c r="H3" s="18">
        <v>17004</v>
      </c>
      <c r="I3" s="18">
        <v>273</v>
      </c>
      <c r="J3" s="18">
        <v>23002</v>
      </c>
      <c r="K3" s="18">
        <v>14773</v>
      </c>
      <c r="L3" s="18">
        <v>163</v>
      </c>
      <c r="M3" s="18">
        <v>23385</v>
      </c>
      <c r="N3" s="19">
        <v>378</v>
      </c>
    </row>
    <row r="4" spans="1:14">
      <c r="A4" s="17" t="s">
        <v>79</v>
      </c>
      <c r="B4" s="18" t="s">
        <v>80</v>
      </c>
      <c r="C4" s="18" t="s">
        <v>81</v>
      </c>
      <c r="D4" s="18">
        <v>22002</v>
      </c>
      <c r="E4" s="41">
        <v>8637</v>
      </c>
      <c r="F4" s="41">
        <v>13365</v>
      </c>
      <c r="G4" s="18">
        <v>11152</v>
      </c>
      <c r="H4" s="18">
        <v>10234</v>
      </c>
      <c r="I4" s="18">
        <v>616</v>
      </c>
      <c r="J4" s="18">
        <v>20770</v>
      </c>
      <c r="K4" s="18">
        <v>16269</v>
      </c>
      <c r="L4" s="18">
        <v>1283</v>
      </c>
      <c r="M4" s="18">
        <v>20719</v>
      </c>
      <c r="N4" s="19">
        <v>4612</v>
      </c>
    </row>
    <row r="5" spans="1:14">
      <c r="A5" s="17" t="s">
        <v>79</v>
      </c>
      <c r="B5" s="18" t="s">
        <v>82</v>
      </c>
      <c r="C5" s="18" t="s">
        <v>81</v>
      </c>
      <c r="D5" s="18">
        <v>18809</v>
      </c>
      <c r="E5" s="41">
        <v>15342</v>
      </c>
      <c r="F5" s="41">
        <v>3467</v>
      </c>
      <c r="G5" s="18">
        <v>5732</v>
      </c>
      <c r="H5" s="18">
        <v>12548</v>
      </c>
      <c r="I5" s="18">
        <v>529</v>
      </c>
      <c r="J5" s="18">
        <v>17751</v>
      </c>
      <c r="K5" s="18">
        <v>12006</v>
      </c>
      <c r="L5" s="18">
        <v>425</v>
      </c>
      <c r="M5" s="18">
        <v>18384</v>
      </c>
      <c r="N5" s="19">
        <v>2353</v>
      </c>
    </row>
    <row r="6" spans="1:14">
      <c r="A6" s="17" t="s">
        <v>76</v>
      </c>
      <c r="B6" s="18" t="s">
        <v>83</v>
      </c>
      <c r="C6" s="18" t="s">
        <v>84</v>
      </c>
      <c r="D6" s="18">
        <v>17193</v>
      </c>
      <c r="E6" s="41">
        <v>9806</v>
      </c>
      <c r="F6" s="41">
        <v>7387</v>
      </c>
      <c r="G6" s="18">
        <v>8391</v>
      </c>
      <c r="H6" s="18">
        <v>8408</v>
      </c>
      <c r="I6" s="18">
        <v>394</v>
      </c>
      <c r="J6" s="18">
        <v>16405</v>
      </c>
      <c r="K6" s="18">
        <v>12595</v>
      </c>
      <c r="L6" s="18">
        <v>547</v>
      </c>
      <c r="M6" s="18">
        <v>16646</v>
      </c>
      <c r="N6" s="19">
        <v>1066</v>
      </c>
    </row>
    <row r="7" spans="1:14">
      <c r="A7" s="17" t="s">
        <v>76</v>
      </c>
      <c r="B7" s="18" t="s">
        <v>85</v>
      </c>
      <c r="C7" s="18" t="s">
        <v>86</v>
      </c>
      <c r="D7" s="18">
        <v>14264</v>
      </c>
      <c r="E7" s="41">
        <v>10024</v>
      </c>
      <c r="F7" s="41">
        <v>4240</v>
      </c>
      <c r="G7" s="18">
        <v>4995</v>
      </c>
      <c r="H7" s="18">
        <v>8442</v>
      </c>
      <c r="I7" s="18">
        <v>827</v>
      </c>
      <c r="J7" s="18">
        <v>12610</v>
      </c>
      <c r="K7" s="18">
        <v>9216</v>
      </c>
      <c r="L7" s="18">
        <v>486</v>
      </c>
      <c r="M7" s="18">
        <v>13778</v>
      </c>
      <c r="N7" s="19">
        <v>932</v>
      </c>
    </row>
    <row r="8" spans="1:14">
      <c r="A8" s="17" t="s">
        <v>87</v>
      </c>
      <c r="B8" s="18" t="s">
        <v>88</v>
      </c>
      <c r="C8" s="18" t="s">
        <v>78</v>
      </c>
      <c r="D8" s="18">
        <v>12268</v>
      </c>
      <c r="E8" s="41">
        <v>4035</v>
      </c>
      <c r="F8" s="41">
        <v>8233</v>
      </c>
      <c r="G8" s="18">
        <v>3094</v>
      </c>
      <c r="H8" s="18">
        <v>9174</v>
      </c>
      <c r="I8" s="18">
        <v>0</v>
      </c>
      <c r="J8" s="18">
        <v>12268</v>
      </c>
      <c r="K8" s="18">
        <v>7681</v>
      </c>
      <c r="L8" s="18">
        <v>228</v>
      </c>
      <c r="M8" s="18">
        <v>12040</v>
      </c>
      <c r="N8" s="19">
        <v>562</v>
      </c>
    </row>
    <row r="9" spans="1:14">
      <c r="A9" s="17" t="s">
        <v>79</v>
      </c>
      <c r="B9" s="18" t="s">
        <v>89</v>
      </c>
      <c r="C9" s="18" t="s">
        <v>90</v>
      </c>
      <c r="D9" s="18">
        <v>11266</v>
      </c>
      <c r="E9" s="41">
        <v>7634</v>
      </c>
      <c r="F9" s="41">
        <v>3632</v>
      </c>
      <c r="G9" s="18">
        <v>3831</v>
      </c>
      <c r="H9" s="18">
        <v>7124</v>
      </c>
      <c r="I9" s="18">
        <v>311</v>
      </c>
      <c r="J9" s="18">
        <v>10644</v>
      </c>
      <c r="K9" s="18">
        <v>7393</v>
      </c>
      <c r="L9" s="18">
        <v>204</v>
      </c>
      <c r="M9" s="18">
        <v>11062</v>
      </c>
      <c r="N9" s="19">
        <v>130</v>
      </c>
    </row>
    <row r="10" spans="1:14">
      <c r="A10" s="17" t="s">
        <v>79</v>
      </c>
      <c r="B10" s="18" t="s">
        <v>91</v>
      </c>
      <c r="C10" s="18" t="s">
        <v>86</v>
      </c>
      <c r="D10" s="18">
        <v>8611</v>
      </c>
      <c r="E10" s="41">
        <v>3993</v>
      </c>
      <c r="F10" s="41">
        <v>4618</v>
      </c>
      <c r="G10" s="18">
        <v>6905</v>
      </c>
      <c r="H10" s="18">
        <v>1602</v>
      </c>
      <c r="I10" s="18">
        <v>104</v>
      </c>
      <c r="J10" s="18">
        <v>8403</v>
      </c>
      <c r="K10" s="18">
        <v>7706</v>
      </c>
      <c r="L10" s="18">
        <v>138</v>
      </c>
      <c r="M10" s="18">
        <v>8473</v>
      </c>
      <c r="N10" s="19">
        <v>270</v>
      </c>
    </row>
    <row r="11" spans="1:14">
      <c r="A11" s="17" t="s">
        <v>79</v>
      </c>
      <c r="B11" s="18" t="s">
        <v>92</v>
      </c>
      <c r="C11" s="18" t="s">
        <v>47</v>
      </c>
      <c r="D11" s="18">
        <v>7696</v>
      </c>
      <c r="E11" s="41">
        <v>6369</v>
      </c>
      <c r="F11" s="41">
        <v>1327</v>
      </c>
      <c r="G11" s="18">
        <v>4527</v>
      </c>
      <c r="H11" s="18">
        <v>2556</v>
      </c>
      <c r="I11" s="18">
        <v>613</v>
      </c>
      <c r="J11" s="18">
        <v>6470</v>
      </c>
      <c r="K11" s="18">
        <v>5805</v>
      </c>
      <c r="L11" s="18">
        <v>741</v>
      </c>
      <c r="M11" s="18">
        <v>6955</v>
      </c>
      <c r="N11" s="19">
        <v>768</v>
      </c>
    </row>
    <row r="12" spans="1:14">
      <c r="A12" s="17" t="s">
        <v>79</v>
      </c>
      <c r="B12" s="18" t="s">
        <v>93</v>
      </c>
      <c r="C12" s="18" t="s">
        <v>37</v>
      </c>
      <c r="D12" s="18">
        <v>6731</v>
      </c>
      <c r="E12" s="41">
        <v>3726</v>
      </c>
      <c r="F12" s="41">
        <v>3005</v>
      </c>
      <c r="G12" s="18">
        <v>2958</v>
      </c>
      <c r="H12" s="18">
        <v>3364</v>
      </c>
      <c r="I12" s="18">
        <v>409</v>
      </c>
      <c r="J12" s="18">
        <v>5913</v>
      </c>
      <c r="K12" s="18">
        <v>4640</v>
      </c>
      <c r="L12" s="18">
        <v>828</v>
      </c>
      <c r="M12" s="18">
        <v>5903</v>
      </c>
      <c r="N12" s="19">
        <v>572</v>
      </c>
    </row>
    <row r="13" spans="1:14">
      <c r="A13" s="17" t="s">
        <v>79</v>
      </c>
      <c r="B13" s="18" t="s">
        <v>94</v>
      </c>
      <c r="C13" s="18" t="s">
        <v>95</v>
      </c>
      <c r="D13" s="18">
        <v>5674</v>
      </c>
      <c r="E13" s="41">
        <v>3723</v>
      </c>
      <c r="F13" s="41">
        <v>1951</v>
      </c>
      <c r="G13" s="18">
        <v>2609</v>
      </c>
      <c r="H13" s="18">
        <v>2918</v>
      </c>
      <c r="I13" s="18">
        <v>147</v>
      </c>
      <c r="J13" s="18">
        <v>5380</v>
      </c>
      <c r="K13" s="18">
        <v>4068</v>
      </c>
      <c r="L13" s="18">
        <v>435</v>
      </c>
      <c r="M13" s="18">
        <v>5239</v>
      </c>
      <c r="N13" s="19">
        <v>1239</v>
      </c>
    </row>
    <row r="14" spans="1:14">
      <c r="A14" s="17" t="s">
        <v>76</v>
      </c>
      <c r="B14" s="18" t="s">
        <v>96</v>
      </c>
      <c r="C14" s="18" t="s">
        <v>97</v>
      </c>
      <c r="D14" s="18">
        <v>5658</v>
      </c>
      <c r="E14" s="41">
        <v>3320</v>
      </c>
      <c r="F14" s="41">
        <v>2338</v>
      </c>
      <c r="G14" s="18">
        <v>1928</v>
      </c>
      <c r="H14" s="18">
        <v>3444</v>
      </c>
      <c r="I14" s="18">
        <v>286</v>
      </c>
      <c r="J14" s="18">
        <v>5086</v>
      </c>
      <c r="K14" s="18">
        <v>3650</v>
      </c>
      <c r="L14" s="18">
        <v>146</v>
      </c>
      <c r="M14" s="18">
        <v>5512</v>
      </c>
      <c r="N14" s="19">
        <v>205</v>
      </c>
    </row>
    <row r="15" spans="1:14">
      <c r="A15" s="17" t="s">
        <v>87</v>
      </c>
      <c r="B15" s="18" t="s">
        <v>98</v>
      </c>
      <c r="C15" s="18" t="s">
        <v>36</v>
      </c>
      <c r="D15" s="18">
        <v>4917</v>
      </c>
      <c r="E15" s="41">
        <v>3120</v>
      </c>
      <c r="F15" s="41">
        <v>1797</v>
      </c>
      <c r="G15" s="18">
        <v>2089</v>
      </c>
      <c r="H15" s="18">
        <v>2828</v>
      </c>
      <c r="I15" s="18">
        <v>0</v>
      </c>
      <c r="J15" s="18">
        <v>4917</v>
      </c>
      <c r="K15" s="18">
        <v>3503</v>
      </c>
      <c r="L15" s="18">
        <v>482</v>
      </c>
      <c r="M15" s="18">
        <v>4435</v>
      </c>
      <c r="N15" s="19">
        <v>298</v>
      </c>
    </row>
    <row r="16" spans="1:14">
      <c r="A16" s="17" t="s">
        <v>79</v>
      </c>
      <c r="B16" s="18" t="s">
        <v>99</v>
      </c>
      <c r="C16" s="18" t="s">
        <v>97</v>
      </c>
      <c r="D16" s="18">
        <v>4823</v>
      </c>
      <c r="E16" s="41">
        <v>2861</v>
      </c>
      <c r="F16" s="41">
        <v>1962</v>
      </c>
      <c r="G16" s="18">
        <v>2049</v>
      </c>
      <c r="H16" s="18">
        <v>2672</v>
      </c>
      <c r="I16" s="18">
        <v>102</v>
      </c>
      <c r="J16" s="18">
        <v>4619</v>
      </c>
      <c r="K16" s="18">
        <v>3385</v>
      </c>
      <c r="L16" s="18">
        <v>732</v>
      </c>
      <c r="M16" s="18">
        <v>4091</v>
      </c>
      <c r="N16" s="19">
        <v>612</v>
      </c>
    </row>
    <row r="17" spans="1:14">
      <c r="A17" s="17" t="s">
        <v>76</v>
      </c>
      <c r="B17" s="18" t="s">
        <v>100</v>
      </c>
      <c r="C17" s="18" t="s">
        <v>101</v>
      </c>
      <c r="D17" s="18">
        <v>4654</v>
      </c>
      <c r="E17" s="41">
        <v>2801</v>
      </c>
      <c r="F17" s="41">
        <v>1853</v>
      </c>
      <c r="G17" s="18">
        <v>1521</v>
      </c>
      <c r="H17" s="18">
        <v>2996</v>
      </c>
      <c r="I17" s="18">
        <v>137</v>
      </c>
      <c r="J17" s="18">
        <v>4380</v>
      </c>
      <c r="K17" s="18">
        <v>3019</v>
      </c>
      <c r="L17" s="18">
        <v>264</v>
      </c>
      <c r="M17" s="18">
        <v>4390</v>
      </c>
      <c r="N17" s="19">
        <v>431</v>
      </c>
    </row>
    <row r="18" spans="1:14">
      <c r="A18" s="17" t="s">
        <v>79</v>
      </c>
      <c r="B18" s="18" t="s">
        <v>102</v>
      </c>
      <c r="C18" s="18" t="s">
        <v>103</v>
      </c>
      <c r="D18" s="18">
        <v>4651</v>
      </c>
      <c r="E18" s="41">
        <v>1931</v>
      </c>
      <c r="F18" s="41">
        <v>2720</v>
      </c>
      <c r="G18" s="18">
        <v>2007</v>
      </c>
      <c r="H18" s="18">
        <v>2398</v>
      </c>
      <c r="I18" s="18">
        <v>246</v>
      </c>
      <c r="J18" s="18">
        <v>4159</v>
      </c>
      <c r="K18" s="18">
        <v>3206</v>
      </c>
      <c r="L18" s="18">
        <v>32</v>
      </c>
      <c r="M18" s="18">
        <v>4619</v>
      </c>
      <c r="N18" s="19">
        <v>177</v>
      </c>
    </row>
    <row r="19" spans="1:14">
      <c r="A19" s="17" t="s">
        <v>79</v>
      </c>
      <c r="B19" s="18" t="s">
        <v>104</v>
      </c>
      <c r="C19" s="18" t="s">
        <v>49</v>
      </c>
      <c r="D19" s="18">
        <v>4477</v>
      </c>
      <c r="E19" s="41">
        <v>2654</v>
      </c>
      <c r="F19" s="41">
        <v>2163</v>
      </c>
      <c r="G19" s="18"/>
      <c r="H19" s="18"/>
      <c r="I19" s="18"/>
      <c r="J19" s="18"/>
      <c r="K19" s="18"/>
      <c r="L19" s="18">
        <v>340</v>
      </c>
      <c r="M19" s="18"/>
      <c r="N19" s="19"/>
    </row>
    <row r="20" spans="1:14">
      <c r="A20" s="17" t="s">
        <v>79</v>
      </c>
      <c r="B20" s="18" t="s">
        <v>105</v>
      </c>
      <c r="C20" s="18" t="s">
        <v>38</v>
      </c>
      <c r="D20" s="18">
        <v>4383</v>
      </c>
      <c r="E20" s="41">
        <v>2681</v>
      </c>
      <c r="F20" s="41">
        <v>1702</v>
      </c>
      <c r="G20" s="18">
        <v>2025</v>
      </c>
      <c r="H20" s="18">
        <v>1954</v>
      </c>
      <c r="I20" s="18">
        <v>404</v>
      </c>
      <c r="J20" s="18">
        <v>3575</v>
      </c>
      <c r="K20" s="18">
        <v>3002</v>
      </c>
      <c r="L20" s="18">
        <v>760</v>
      </c>
      <c r="M20" s="18">
        <v>3623</v>
      </c>
      <c r="N20" s="19">
        <v>457</v>
      </c>
    </row>
    <row r="21" spans="1:14">
      <c r="A21" s="17" t="s">
        <v>79</v>
      </c>
      <c r="B21" s="18" t="s">
        <v>106</v>
      </c>
      <c r="C21" s="18" t="s">
        <v>107</v>
      </c>
      <c r="D21" s="18">
        <v>4343</v>
      </c>
      <c r="E21" s="41">
        <v>2321</v>
      </c>
      <c r="F21" s="41">
        <v>2022</v>
      </c>
      <c r="G21" s="18">
        <v>2268</v>
      </c>
      <c r="H21" s="18">
        <v>1926</v>
      </c>
      <c r="I21" s="18">
        <v>149</v>
      </c>
      <c r="J21" s="18">
        <v>4045</v>
      </c>
      <c r="K21" s="18">
        <v>3231</v>
      </c>
      <c r="L21" s="18">
        <v>395</v>
      </c>
      <c r="M21" s="18">
        <v>3948</v>
      </c>
      <c r="N21" s="19">
        <v>343</v>
      </c>
    </row>
    <row r="22" spans="1:14">
      <c r="A22" s="17" t="s">
        <v>87</v>
      </c>
      <c r="B22" s="18" t="s">
        <v>108</v>
      </c>
      <c r="C22" s="18" t="s">
        <v>51</v>
      </c>
      <c r="D22" s="18">
        <v>3760</v>
      </c>
      <c r="E22" s="41">
        <v>2898</v>
      </c>
      <c r="F22" s="41">
        <v>862</v>
      </c>
      <c r="G22" s="18">
        <v>1654</v>
      </c>
      <c r="H22" s="18">
        <v>2106</v>
      </c>
      <c r="I22" s="18">
        <v>0</v>
      </c>
      <c r="J22" s="18">
        <v>3760</v>
      </c>
      <c r="K22" s="18">
        <v>2707</v>
      </c>
      <c r="L22" s="18">
        <v>224</v>
      </c>
      <c r="M22" s="18">
        <v>3536</v>
      </c>
      <c r="N22" s="19">
        <v>283</v>
      </c>
    </row>
    <row r="23" spans="1:14">
      <c r="A23" s="17" t="s">
        <v>87</v>
      </c>
      <c r="B23" s="18" t="s">
        <v>109</v>
      </c>
      <c r="C23" s="18" t="s">
        <v>28</v>
      </c>
      <c r="D23" s="18">
        <v>3686</v>
      </c>
      <c r="E23" s="41">
        <v>2779</v>
      </c>
      <c r="F23" s="41">
        <v>907</v>
      </c>
      <c r="G23" s="18">
        <v>1490</v>
      </c>
      <c r="H23" s="18">
        <v>2196</v>
      </c>
      <c r="I23" s="18">
        <v>0</v>
      </c>
      <c r="J23" s="18">
        <v>3686</v>
      </c>
      <c r="K23" s="18">
        <v>2588</v>
      </c>
      <c r="L23" s="18">
        <v>283</v>
      </c>
      <c r="M23" s="18">
        <v>3403</v>
      </c>
      <c r="N23" s="19">
        <v>257</v>
      </c>
    </row>
    <row r="24" spans="1:14">
      <c r="A24" s="17" t="s">
        <v>79</v>
      </c>
      <c r="B24" s="18" t="s">
        <v>110</v>
      </c>
      <c r="C24" s="18" t="s">
        <v>54</v>
      </c>
      <c r="D24" s="18">
        <v>3242</v>
      </c>
      <c r="E24" s="41">
        <v>2300</v>
      </c>
      <c r="F24" s="41">
        <v>942</v>
      </c>
      <c r="G24" s="18">
        <v>1791</v>
      </c>
      <c r="H24" s="18">
        <v>1156</v>
      </c>
      <c r="I24" s="18">
        <v>295</v>
      </c>
      <c r="J24" s="18">
        <v>2652</v>
      </c>
      <c r="K24" s="18">
        <v>2369</v>
      </c>
      <c r="L24" s="18">
        <v>212</v>
      </c>
      <c r="M24" s="18">
        <v>3030</v>
      </c>
      <c r="N24" s="19">
        <v>381</v>
      </c>
    </row>
    <row r="25" spans="1:14">
      <c r="A25" s="17" t="s">
        <v>79</v>
      </c>
      <c r="B25" s="18" t="s">
        <v>111</v>
      </c>
      <c r="C25" s="18" t="s">
        <v>26</v>
      </c>
      <c r="D25" s="18">
        <v>3137</v>
      </c>
      <c r="E25" s="41">
        <v>2260</v>
      </c>
      <c r="F25" s="41">
        <v>877</v>
      </c>
      <c r="G25" s="18">
        <v>1775</v>
      </c>
      <c r="H25" s="18">
        <v>1142</v>
      </c>
      <c r="I25" s="18">
        <v>220</v>
      </c>
      <c r="J25" s="18">
        <v>2697</v>
      </c>
      <c r="K25" s="18">
        <v>2346</v>
      </c>
      <c r="L25" s="18">
        <v>171</v>
      </c>
      <c r="M25" s="18">
        <v>2966</v>
      </c>
      <c r="N25" s="19">
        <v>306</v>
      </c>
    </row>
    <row r="26" spans="1:14">
      <c r="A26" s="17" t="s">
        <v>79</v>
      </c>
      <c r="B26" s="18" t="s">
        <v>112</v>
      </c>
      <c r="C26" s="18" t="s">
        <v>34</v>
      </c>
      <c r="D26" s="18">
        <v>3034</v>
      </c>
      <c r="E26" s="41">
        <v>2252</v>
      </c>
      <c r="F26" s="41">
        <v>782</v>
      </c>
      <c r="G26" s="18">
        <v>1217</v>
      </c>
      <c r="H26" s="18">
        <v>1676</v>
      </c>
      <c r="I26" s="18">
        <v>141</v>
      </c>
      <c r="J26" s="18">
        <v>2752</v>
      </c>
      <c r="K26" s="18">
        <v>2055</v>
      </c>
      <c r="L26" s="18">
        <v>181</v>
      </c>
      <c r="M26" s="18">
        <v>2853</v>
      </c>
      <c r="N26" s="19">
        <v>941</v>
      </c>
    </row>
    <row r="27" spans="1:14">
      <c r="A27" s="17" t="s">
        <v>79</v>
      </c>
      <c r="B27" s="18" t="s">
        <v>113</v>
      </c>
      <c r="C27" s="18" t="s">
        <v>50</v>
      </c>
      <c r="D27" s="18">
        <v>2922</v>
      </c>
      <c r="E27" s="41">
        <v>2285</v>
      </c>
      <c r="F27" s="41">
        <v>637</v>
      </c>
      <c r="G27" s="18">
        <v>1444</v>
      </c>
      <c r="H27" s="18">
        <v>1330</v>
      </c>
      <c r="I27" s="18">
        <v>148</v>
      </c>
      <c r="J27" s="18">
        <v>2626</v>
      </c>
      <c r="K27" s="18">
        <v>2109</v>
      </c>
      <c r="L27" s="18">
        <v>367</v>
      </c>
      <c r="M27" s="18">
        <v>2555</v>
      </c>
      <c r="N27" s="19">
        <v>165</v>
      </c>
    </row>
    <row r="28" spans="1:14">
      <c r="A28" s="17" t="s">
        <v>79</v>
      </c>
      <c r="B28" s="18" t="s">
        <v>114</v>
      </c>
      <c r="C28" s="18" t="s">
        <v>86</v>
      </c>
      <c r="D28" s="18">
        <v>2852</v>
      </c>
      <c r="E28" s="41">
        <v>809</v>
      </c>
      <c r="F28" s="41">
        <v>2043</v>
      </c>
      <c r="G28" s="18">
        <v>1526</v>
      </c>
      <c r="H28" s="18">
        <v>1270</v>
      </c>
      <c r="I28" s="18">
        <v>56</v>
      </c>
      <c r="J28" s="18">
        <v>2740</v>
      </c>
      <c r="K28" s="18">
        <v>2161</v>
      </c>
      <c r="L28" s="18">
        <v>413</v>
      </c>
      <c r="M28" s="18">
        <v>2439</v>
      </c>
      <c r="N28" s="19">
        <v>261</v>
      </c>
    </row>
    <row r="29" spans="1:14">
      <c r="A29" s="17" t="s">
        <v>87</v>
      </c>
      <c r="B29" s="18" t="s">
        <v>115</v>
      </c>
      <c r="C29" s="18" t="s">
        <v>25</v>
      </c>
      <c r="D29" s="18">
        <v>2824</v>
      </c>
      <c r="E29" s="41">
        <v>2237</v>
      </c>
      <c r="F29" s="41">
        <v>587</v>
      </c>
      <c r="G29" s="18">
        <v>1370</v>
      </c>
      <c r="H29" s="18">
        <v>1454</v>
      </c>
      <c r="I29" s="18">
        <v>0</v>
      </c>
      <c r="J29" s="18">
        <v>2824</v>
      </c>
      <c r="K29" s="18">
        <v>2097</v>
      </c>
      <c r="L29" s="18">
        <v>109</v>
      </c>
      <c r="M29" s="18">
        <v>2715</v>
      </c>
      <c r="N29" s="19">
        <v>101</v>
      </c>
    </row>
    <row r="30" spans="1:14">
      <c r="A30" s="17" t="s">
        <v>79</v>
      </c>
      <c r="B30" s="18" t="s">
        <v>116</v>
      </c>
      <c r="C30" s="18" t="s">
        <v>24</v>
      </c>
      <c r="D30" s="18">
        <v>2655</v>
      </c>
      <c r="E30" s="41">
        <v>1567</v>
      </c>
      <c r="F30" s="41">
        <v>1088</v>
      </c>
      <c r="G30" s="18">
        <v>1641</v>
      </c>
      <c r="H30" s="18">
        <v>924</v>
      </c>
      <c r="I30" s="18">
        <v>90</v>
      </c>
      <c r="J30" s="18">
        <v>2475</v>
      </c>
      <c r="K30" s="18">
        <v>2103</v>
      </c>
      <c r="L30" s="18">
        <v>494</v>
      </c>
      <c r="M30" s="18">
        <v>2161</v>
      </c>
      <c r="N30" s="19">
        <v>251</v>
      </c>
    </row>
    <row r="31" spans="1:14">
      <c r="A31" s="17" t="s">
        <v>87</v>
      </c>
      <c r="B31" s="18" t="s">
        <v>117</v>
      </c>
      <c r="C31" s="18" t="s">
        <v>43</v>
      </c>
      <c r="D31" s="18">
        <v>2355</v>
      </c>
      <c r="E31" s="41">
        <v>865</v>
      </c>
      <c r="F31" s="41">
        <v>1490</v>
      </c>
      <c r="G31" s="18">
        <v>1365</v>
      </c>
      <c r="H31" s="18">
        <v>990</v>
      </c>
      <c r="I31" s="18">
        <v>0</v>
      </c>
      <c r="J31" s="18">
        <v>2355</v>
      </c>
      <c r="K31" s="18">
        <v>1860</v>
      </c>
      <c r="L31" s="18">
        <v>69</v>
      </c>
      <c r="M31" s="18">
        <v>2286</v>
      </c>
      <c r="N31" s="19">
        <v>301</v>
      </c>
    </row>
    <row r="32" spans="1:14">
      <c r="A32" s="17" t="s">
        <v>79</v>
      </c>
      <c r="B32" s="18" t="s">
        <v>118</v>
      </c>
      <c r="C32" s="18" t="s">
        <v>119</v>
      </c>
      <c r="D32" s="18">
        <v>2251</v>
      </c>
      <c r="E32" s="41">
        <v>1442</v>
      </c>
      <c r="F32" s="41">
        <v>809</v>
      </c>
      <c r="G32" s="18">
        <v>1507</v>
      </c>
      <c r="H32" s="18">
        <v>550</v>
      </c>
      <c r="I32" s="18">
        <v>194</v>
      </c>
      <c r="J32" s="18">
        <v>1863</v>
      </c>
      <c r="K32" s="18">
        <v>1782</v>
      </c>
      <c r="L32" s="18">
        <v>222</v>
      </c>
      <c r="M32" s="18">
        <v>2029</v>
      </c>
      <c r="N32" s="19">
        <v>243</v>
      </c>
    </row>
    <row r="33" spans="1:14">
      <c r="A33" s="17" t="s">
        <v>79</v>
      </c>
      <c r="B33" s="18" t="s">
        <v>120</v>
      </c>
      <c r="C33" s="18" t="s">
        <v>44</v>
      </c>
      <c r="D33" s="18">
        <v>2211</v>
      </c>
      <c r="E33" s="41">
        <v>1767</v>
      </c>
      <c r="F33" s="41">
        <v>444</v>
      </c>
      <c r="G33" s="18">
        <v>1314</v>
      </c>
      <c r="H33" s="18">
        <v>780</v>
      </c>
      <c r="I33" s="18">
        <v>117</v>
      </c>
      <c r="J33" s="18">
        <v>1977</v>
      </c>
      <c r="K33" s="18">
        <v>1704</v>
      </c>
      <c r="L33" s="18">
        <v>105</v>
      </c>
      <c r="M33" s="18">
        <v>2106</v>
      </c>
      <c r="N33" s="19">
        <v>52</v>
      </c>
    </row>
    <row r="34" spans="1:14">
      <c r="A34" s="17" t="s">
        <v>79</v>
      </c>
      <c r="B34" s="18" t="s">
        <v>121</v>
      </c>
      <c r="C34" s="18" t="s">
        <v>38</v>
      </c>
      <c r="D34" s="18">
        <v>2061</v>
      </c>
      <c r="E34" s="41">
        <v>1089</v>
      </c>
      <c r="F34" s="41">
        <v>972</v>
      </c>
      <c r="G34" s="18">
        <v>1234</v>
      </c>
      <c r="H34" s="18">
        <v>670</v>
      </c>
      <c r="I34" s="18">
        <v>157</v>
      </c>
      <c r="J34" s="18">
        <v>1747</v>
      </c>
      <c r="K34" s="18">
        <v>1569</v>
      </c>
      <c r="L34" s="18">
        <v>22</v>
      </c>
      <c r="M34" s="18">
        <v>2039</v>
      </c>
      <c r="N34" s="19">
        <v>90</v>
      </c>
    </row>
    <row r="35" spans="1:14">
      <c r="A35" s="17" t="s">
        <v>87</v>
      </c>
      <c r="B35" s="18" t="s">
        <v>122</v>
      </c>
      <c r="C35" s="18" t="s">
        <v>39</v>
      </c>
      <c r="D35" s="18">
        <v>1861</v>
      </c>
      <c r="E35" s="41">
        <v>1092</v>
      </c>
      <c r="F35" s="41">
        <v>769</v>
      </c>
      <c r="G35" s="18">
        <v>611</v>
      </c>
      <c r="H35" s="18">
        <v>1250</v>
      </c>
      <c r="I35" s="18">
        <v>0</v>
      </c>
      <c r="J35" s="18">
        <v>1861</v>
      </c>
      <c r="K35" s="18">
        <v>1236</v>
      </c>
      <c r="L35" s="18">
        <v>93</v>
      </c>
      <c r="M35" s="18">
        <v>1768</v>
      </c>
      <c r="N35" s="19">
        <v>33</v>
      </c>
    </row>
    <row r="36" spans="1:14">
      <c r="A36" s="17" t="s">
        <v>87</v>
      </c>
      <c r="B36" s="18" t="s">
        <v>123</v>
      </c>
      <c r="C36" s="18" t="s">
        <v>48</v>
      </c>
      <c r="D36" s="18">
        <v>1769</v>
      </c>
      <c r="E36" s="41">
        <v>1042</v>
      </c>
      <c r="F36" s="41">
        <v>727</v>
      </c>
      <c r="G36" s="18">
        <v>809</v>
      </c>
      <c r="H36" s="18">
        <v>960</v>
      </c>
      <c r="I36" s="18">
        <v>0</v>
      </c>
      <c r="J36" s="18">
        <v>1769</v>
      </c>
      <c r="K36" s="18">
        <v>1289</v>
      </c>
      <c r="L36" s="18">
        <v>58</v>
      </c>
      <c r="M36" s="18">
        <v>1711</v>
      </c>
      <c r="N36" s="19">
        <v>33</v>
      </c>
    </row>
    <row r="37" spans="1:14">
      <c r="A37" s="17" t="s">
        <v>87</v>
      </c>
      <c r="B37" s="18" t="s">
        <v>124</v>
      </c>
      <c r="C37" s="18" t="s">
        <v>46</v>
      </c>
      <c r="D37" s="18">
        <v>1459</v>
      </c>
      <c r="E37" s="41">
        <v>1204</v>
      </c>
      <c r="F37" s="41">
        <v>255</v>
      </c>
      <c r="G37" s="18">
        <v>1167</v>
      </c>
      <c r="H37" s="18">
        <v>292</v>
      </c>
      <c r="I37" s="18">
        <v>0</v>
      </c>
      <c r="J37" s="18">
        <v>1459</v>
      </c>
      <c r="K37" s="18">
        <v>1313</v>
      </c>
      <c r="L37" s="18">
        <v>131</v>
      </c>
      <c r="M37" s="18">
        <v>1328</v>
      </c>
      <c r="N37" s="19">
        <v>74</v>
      </c>
    </row>
    <row r="38" spans="1:14">
      <c r="A38" s="17" t="s">
        <v>87</v>
      </c>
      <c r="B38" s="18" t="s">
        <v>125</v>
      </c>
      <c r="C38" s="18" t="s">
        <v>42</v>
      </c>
      <c r="D38" s="18">
        <v>1352</v>
      </c>
      <c r="E38" s="41">
        <v>535</v>
      </c>
      <c r="F38" s="41">
        <v>817</v>
      </c>
      <c r="G38" s="18">
        <v>644</v>
      </c>
      <c r="H38" s="18">
        <v>708</v>
      </c>
      <c r="I38" s="18">
        <v>0</v>
      </c>
      <c r="J38" s="18">
        <v>1352</v>
      </c>
      <c r="K38" s="18">
        <v>998</v>
      </c>
      <c r="L38" s="18">
        <v>129</v>
      </c>
      <c r="M38" s="18">
        <v>1223</v>
      </c>
      <c r="N38" s="19">
        <v>110</v>
      </c>
    </row>
    <row r="39" spans="1:14">
      <c r="A39" s="17" t="s">
        <v>87</v>
      </c>
      <c r="B39" s="18" t="s">
        <v>126</v>
      </c>
      <c r="C39" s="18" t="s">
        <v>53</v>
      </c>
      <c r="D39" s="18">
        <v>1188</v>
      </c>
      <c r="E39" s="41">
        <v>772</v>
      </c>
      <c r="F39" s="41">
        <v>416</v>
      </c>
      <c r="G39" s="18">
        <v>318</v>
      </c>
      <c r="H39" s="18">
        <v>870</v>
      </c>
      <c r="I39" s="18">
        <v>0</v>
      </c>
      <c r="J39" s="18">
        <v>1188</v>
      </c>
      <c r="K39" s="18">
        <v>753</v>
      </c>
      <c r="L39" s="18">
        <v>3</v>
      </c>
      <c r="M39" s="18">
        <v>1185</v>
      </c>
      <c r="N39" s="19">
        <v>64</v>
      </c>
    </row>
    <row r="40" spans="1:14">
      <c r="A40" s="17" t="s">
        <v>87</v>
      </c>
      <c r="B40" s="18" t="s">
        <v>127</v>
      </c>
      <c r="C40" s="18" t="s">
        <v>35</v>
      </c>
      <c r="D40" s="18">
        <v>923</v>
      </c>
      <c r="E40" s="41">
        <v>556</v>
      </c>
      <c r="F40" s="41">
        <v>367</v>
      </c>
      <c r="G40" s="18">
        <v>301</v>
      </c>
      <c r="H40" s="18">
        <v>622</v>
      </c>
      <c r="I40" s="18">
        <v>0</v>
      </c>
      <c r="J40" s="18">
        <v>923</v>
      </c>
      <c r="K40" s="18">
        <v>612</v>
      </c>
      <c r="L40" s="18">
        <v>63</v>
      </c>
      <c r="M40" s="18">
        <v>860</v>
      </c>
      <c r="N40" s="19">
        <v>65</v>
      </c>
    </row>
    <row r="41" spans="1:14">
      <c r="A41" s="17" t="s">
        <v>87</v>
      </c>
      <c r="B41" s="18" t="s">
        <v>128</v>
      </c>
      <c r="C41" s="18" t="s">
        <v>45</v>
      </c>
      <c r="D41" s="18">
        <v>759</v>
      </c>
      <c r="E41" s="41">
        <v>37</v>
      </c>
      <c r="F41" s="41">
        <v>722</v>
      </c>
      <c r="G41" s="18">
        <v>403</v>
      </c>
      <c r="H41" s="18">
        <v>356</v>
      </c>
      <c r="I41" s="18">
        <v>0</v>
      </c>
      <c r="J41" s="18">
        <v>759</v>
      </c>
      <c r="K41" s="18">
        <v>581</v>
      </c>
      <c r="L41" s="18">
        <v>0</v>
      </c>
      <c r="M41" s="18">
        <v>759</v>
      </c>
      <c r="N41" s="19">
        <v>6</v>
      </c>
    </row>
    <row r="42" spans="1:14">
      <c r="A42" s="17" t="s">
        <v>87</v>
      </c>
      <c r="B42" s="18" t="s">
        <v>129</v>
      </c>
      <c r="C42" s="18" t="s">
        <v>30</v>
      </c>
      <c r="D42" s="18">
        <v>612</v>
      </c>
      <c r="E42" s="41">
        <v>294</v>
      </c>
      <c r="F42" s="41">
        <v>318</v>
      </c>
      <c r="G42" s="18">
        <v>344</v>
      </c>
      <c r="H42" s="18">
        <v>268</v>
      </c>
      <c r="I42" s="18">
        <v>0</v>
      </c>
      <c r="J42" s="18">
        <v>612</v>
      </c>
      <c r="K42" s="18">
        <v>478</v>
      </c>
      <c r="L42" s="18">
        <v>24</v>
      </c>
      <c r="M42" s="18">
        <v>588</v>
      </c>
      <c r="N42" s="19">
        <v>16</v>
      </c>
    </row>
    <row r="43" spans="1:14">
      <c r="A43" s="17" t="s">
        <v>87</v>
      </c>
      <c r="B43" s="18" t="s">
        <v>130</v>
      </c>
      <c r="C43" s="18" t="s">
        <v>31</v>
      </c>
      <c r="D43" s="18">
        <v>551</v>
      </c>
      <c r="E43" s="41">
        <v>163</v>
      </c>
      <c r="F43" s="41">
        <v>388</v>
      </c>
      <c r="G43" s="18">
        <v>381</v>
      </c>
      <c r="H43" s="18">
        <v>170</v>
      </c>
      <c r="I43" s="18">
        <v>0</v>
      </c>
      <c r="J43" s="18">
        <v>551</v>
      </c>
      <c r="K43" s="18">
        <v>466</v>
      </c>
      <c r="L43" s="18">
        <v>80</v>
      </c>
      <c r="M43" s="18">
        <v>471</v>
      </c>
      <c r="N43" s="19">
        <v>40</v>
      </c>
    </row>
    <row r="44" spans="1:14">
      <c r="A44" s="17" t="s">
        <v>87</v>
      </c>
      <c r="B44" s="18" t="s">
        <v>131</v>
      </c>
      <c r="C44" s="18" t="s">
        <v>52</v>
      </c>
      <c r="D44" s="18">
        <v>454</v>
      </c>
      <c r="E44" s="41">
        <v>405</v>
      </c>
      <c r="F44" s="41">
        <v>49</v>
      </c>
      <c r="G44" s="18">
        <v>426</v>
      </c>
      <c r="H44" s="18">
        <v>28</v>
      </c>
      <c r="I44" s="18">
        <v>0</v>
      </c>
      <c r="J44" s="18">
        <v>454</v>
      </c>
      <c r="K44" s="18">
        <v>440</v>
      </c>
      <c r="L44" s="18">
        <v>215</v>
      </c>
      <c r="M44" s="18">
        <v>239</v>
      </c>
      <c r="N44" s="19">
        <v>342</v>
      </c>
    </row>
    <row r="45" spans="1:14">
      <c r="A45" s="17" t="s">
        <v>87</v>
      </c>
      <c r="B45" s="18" t="s">
        <v>132</v>
      </c>
      <c r="C45" s="18" t="s">
        <v>29</v>
      </c>
      <c r="D45" s="18">
        <v>288</v>
      </c>
      <c r="E45" s="41">
        <v>115</v>
      </c>
      <c r="F45" s="41">
        <v>173</v>
      </c>
      <c r="G45" s="18">
        <v>246</v>
      </c>
      <c r="H45" s="18">
        <v>42</v>
      </c>
      <c r="I45" s="18">
        <v>0</v>
      </c>
      <c r="J45" s="18">
        <v>288</v>
      </c>
      <c r="K45" s="18">
        <v>267</v>
      </c>
      <c r="L45" s="18">
        <v>83</v>
      </c>
      <c r="M45" s="18">
        <v>205</v>
      </c>
      <c r="N45" s="19">
        <v>75</v>
      </c>
    </row>
    <row r="46" spans="1:14">
      <c r="A46" s="17" t="s">
        <v>87</v>
      </c>
      <c r="B46" s="18" t="s">
        <v>133</v>
      </c>
      <c r="C46" s="18" t="s">
        <v>134</v>
      </c>
      <c r="D46" s="18">
        <v>212</v>
      </c>
      <c r="E46" s="41">
        <v>139</v>
      </c>
      <c r="F46" s="41">
        <v>73</v>
      </c>
      <c r="G46" s="18">
        <v>144</v>
      </c>
      <c r="H46" s="18">
        <v>68</v>
      </c>
      <c r="I46" s="18">
        <v>0</v>
      </c>
      <c r="J46" s="18">
        <v>212</v>
      </c>
      <c r="K46" s="18">
        <v>178</v>
      </c>
      <c r="L46" s="18">
        <v>28</v>
      </c>
      <c r="M46" s="18">
        <v>184</v>
      </c>
      <c r="N46" s="19">
        <v>77</v>
      </c>
    </row>
    <row r="47" spans="1:14" ht="15.75" thickBot="1">
      <c r="A47" s="20" t="s">
        <v>87</v>
      </c>
      <c r="B47" s="21" t="s">
        <v>135</v>
      </c>
      <c r="C47" s="21" t="s">
        <v>27</v>
      </c>
      <c r="D47" s="21">
        <v>65</v>
      </c>
      <c r="E47" s="42">
        <v>43</v>
      </c>
      <c r="F47" s="42">
        <v>22</v>
      </c>
      <c r="G47" s="21">
        <v>51</v>
      </c>
      <c r="H47" s="21">
        <v>14</v>
      </c>
      <c r="I47" s="21">
        <v>0</v>
      </c>
      <c r="J47" s="21">
        <v>65</v>
      </c>
      <c r="K47" s="21">
        <v>58</v>
      </c>
      <c r="L47" s="21">
        <v>0</v>
      </c>
      <c r="M47" s="21">
        <v>65</v>
      </c>
      <c r="N47" s="22">
        <v>0</v>
      </c>
    </row>
    <row r="48" spans="1:14" ht="15.75" thickTop="1"/>
    <row r="52" spans="5:9">
      <c r="E52" s="109"/>
      <c r="F52" s="109"/>
      <c r="G52" s="109"/>
      <c r="H52" s="109"/>
      <c r="I52" s="109"/>
    </row>
  </sheetData>
  <autoFilter ref="A2:N47" xr:uid="{8AF3086A-114F-409B-BE46-1483931C241C}">
    <sortState xmlns:xlrd2="http://schemas.microsoft.com/office/spreadsheetml/2017/richdata2" ref="A3:N47">
      <sortCondition descending="1" ref="D3:D47"/>
    </sortState>
  </autoFilter>
  <sortState xmlns:xlrd2="http://schemas.microsoft.com/office/spreadsheetml/2017/richdata2" ref="A1:N48">
    <sortCondition descending="1" ref="D2:D47"/>
  </sortState>
  <mergeCells count="3">
    <mergeCell ref="A1:N1"/>
    <mergeCell ref="E52:G52"/>
    <mergeCell ref="H52:I52"/>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495eb79-ce0f-48e3-9609-740d9e1d7d97" ContentTypeId="0x0101004DDE257EA5118A4AA736560CD1C7F16C" PreviousValue="false"/>
</file>

<file path=customXml/item2.xml><?xml version="1.0" encoding="utf-8"?>
<ct:contentTypeSchema xmlns:ct="http://schemas.microsoft.com/office/2006/metadata/contentType" xmlns:ma="http://schemas.microsoft.com/office/2006/metadata/properties/metaAttributes" ct:_="" ma:_="" ma:contentTypeName="BRW actie- en besluitenlijst" ma:contentTypeID="0x0101004DDE257EA5118A4AA736560CD1C7F16C0044D961BED460DF4E9D292DE07A1E8DD6" ma:contentTypeVersion="4" ma:contentTypeDescription="" ma:contentTypeScope="" ma:versionID="ff087d7a44ac5bc446af25aa68fe1fe5">
  <xsd:schema xmlns:xsd="http://www.w3.org/2001/XMLSchema" xmlns:xs="http://www.w3.org/2001/XMLSchema" xmlns:p="http://schemas.microsoft.com/office/2006/metadata/properties" targetNamespace="http://schemas.microsoft.com/office/2006/metadata/properties" ma:root="true" ma:fieldsID="0967b7be50301903c78f9c39c6fd9a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CBEDEC-9145-4036-84F2-BA6FBB743D22}">
  <ds:schemaRefs>
    <ds:schemaRef ds:uri="Microsoft.SharePoint.Taxonomy.ContentTypeSync"/>
  </ds:schemaRefs>
</ds:datastoreItem>
</file>

<file path=customXml/itemProps2.xml><?xml version="1.0" encoding="utf-8"?>
<ds:datastoreItem xmlns:ds="http://schemas.openxmlformats.org/officeDocument/2006/customXml" ds:itemID="{003EA14E-E26D-44A4-9244-8227049005C3}"/>
</file>

<file path=customXml/itemProps3.xml><?xml version="1.0" encoding="utf-8"?>
<ds:datastoreItem xmlns:ds="http://schemas.openxmlformats.org/officeDocument/2006/customXml" ds:itemID="{2057AB63-32E7-474B-95B8-3AD648B89967}">
  <ds:schemaRefs>
    <ds:schemaRef ds:uri="http://schemas.microsoft.com/sharepoint/v3/contenttype/forms"/>
  </ds:schemaRefs>
</ds:datastoreItem>
</file>

<file path=customXml/itemProps4.xml><?xml version="1.0" encoding="utf-8"?>
<ds:datastoreItem xmlns:ds="http://schemas.openxmlformats.org/officeDocument/2006/customXml" ds:itemID="{426D9DDF-895D-4545-B372-4194958A2846}">
  <ds:schemaRefs>
    <ds:schemaRef ds:uri="http://www.w3.org/XML/1998/namespace"/>
    <ds:schemaRef ds:uri="http://purl.org/dc/elements/1.1/"/>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Locaties en Aantallen</vt:lpstr>
      <vt:lpstr>PRINT VOLUME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Beskers</dc:creator>
  <cp:keywords/>
  <dc:description/>
  <cp:lastModifiedBy>Roy Beskers</cp:lastModifiedBy>
  <cp:revision/>
  <dcterms:created xsi:type="dcterms:W3CDTF">2022-06-14T11:40:13Z</dcterms:created>
  <dcterms:modified xsi:type="dcterms:W3CDTF">2023-01-24T12:39:24Z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f49481-729f-4c25-9d76-7e756a23b236_Enabled">
    <vt:lpwstr>true</vt:lpwstr>
  </property>
  <property fmtid="{D5CDD505-2E9C-101B-9397-08002B2CF9AE}" pid="3" name="MSIP_Label_e8f49481-729f-4c25-9d76-7e756a23b236_SetDate">
    <vt:lpwstr>2022-06-14T11:40:13Z</vt:lpwstr>
  </property>
  <property fmtid="{D5CDD505-2E9C-101B-9397-08002B2CF9AE}" pid="4" name="MSIP_Label_e8f49481-729f-4c25-9d76-7e756a23b236_Method">
    <vt:lpwstr>Standard</vt:lpwstr>
  </property>
  <property fmtid="{D5CDD505-2E9C-101B-9397-08002B2CF9AE}" pid="5" name="MSIP_Label_e8f49481-729f-4c25-9d76-7e756a23b236_Name">
    <vt:lpwstr>General</vt:lpwstr>
  </property>
  <property fmtid="{D5CDD505-2E9C-101B-9397-08002B2CF9AE}" pid="6" name="MSIP_Label_e8f49481-729f-4c25-9d76-7e756a23b236_SiteId">
    <vt:lpwstr>b0797616-7833-4d18-8c72-0c75eddaa9dc</vt:lpwstr>
  </property>
  <property fmtid="{D5CDD505-2E9C-101B-9397-08002B2CF9AE}" pid="7" name="MSIP_Label_e8f49481-729f-4c25-9d76-7e756a23b236_ActionId">
    <vt:lpwstr>08658d2a-0ee8-45d6-bed5-aa4ee2f89cd0</vt:lpwstr>
  </property>
  <property fmtid="{D5CDD505-2E9C-101B-9397-08002B2CF9AE}" pid="8" name="MSIP_Label_e8f49481-729f-4c25-9d76-7e756a23b236_ContentBits">
    <vt:lpwstr>0</vt:lpwstr>
  </property>
  <property fmtid="{D5CDD505-2E9C-101B-9397-08002B2CF9AE}" pid="9" name="ContentTypeId">
    <vt:lpwstr>0x0101004DDE257EA5118A4AA736560CD1C7F16C0044D961BED460DF4E9D292DE07A1E8DD6</vt:lpwstr>
  </property>
</Properties>
</file>