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ZK\RVB\Samenwerking\TCL 22620\TCL samenwerking\3. Inkoop\2. Verwerven en selecteren\D&amp;T\"/>
    </mc:Choice>
  </mc:AlternateContent>
  <xr:revisionPtr revIDLastSave="0" documentId="13_ncr:1_{C4F7B132-E61E-4AD5-824A-A194830A2B42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F15" i="1"/>
  <c r="F14" i="1"/>
  <c r="H39" i="1"/>
  <c r="G39" i="1"/>
  <c r="F39" i="1"/>
  <c r="E39" i="1"/>
  <c r="D39" i="1"/>
  <c r="I28" i="1"/>
  <c r="J28" i="1" s="1"/>
  <c r="D15" i="1"/>
  <c r="D16" i="1"/>
  <c r="E16" i="1"/>
  <c r="E14" i="1"/>
  <c r="H19" i="1"/>
  <c r="H18" i="1"/>
  <c r="H17" i="1"/>
  <c r="G17" i="1"/>
  <c r="G18" i="1"/>
  <c r="F22" i="1"/>
  <c r="I22" i="1" s="1"/>
  <c r="J22" i="1" s="1"/>
  <c r="F21" i="1"/>
  <c r="F20" i="1"/>
  <c r="F19" i="1"/>
  <c r="F18" i="1"/>
  <c r="F17" i="1"/>
  <c r="H16" i="1"/>
  <c r="H14" i="1"/>
  <c r="G14" i="1"/>
  <c r="D14" i="1"/>
  <c r="I30" i="1"/>
  <c r="J30" i="1" s="1"/>
  <c r="I29" i="1"/>
  <c r="J29" i="1" s="1"/>
  <c r="I36" i="1"/>
  <c r="J36" i="1" s="1"/>
  <c r="I35" i="1"/>
  <c r="J35" i="1" s="1"/>
  <c r="E24" i="1" l="1"/>
  <c r="F24" i="1"/>
  <c r="I16" i="1"/>
  <c r="J16" i="1" s="1"/>
  <c r="I17" i="1"/>
  <c r="J17" i="1" s="1"/>
  <c r="D24" i="1"/>
  <c r="G24" i="1"/>
  <c r="I15" i="1"/>
  <c r="J15" i="1" s="1"/>
  <c r="H24" i="1"/>
  <c r="I14" i="1"/>
  <c r="J14" i="1" l="1"/>
  <c r="D41" i="1"/>
  <c r="H41" i="1"/>
  <c r="E41" i="1" l="1"/>
  <c r="I37" i="1"/>
  <c r="J37" i="1" s="1"/>
  <c r="I34" i="1"/>
  <c r="J34" i="1" s="1"/>
  <c r="I33" i="1"/>
  <c r="J33" i="1" s="1"/>
  <c r="I32" i="1"/>
  <c r="J32" i="1" s="1"/>
  <c r="I31" i="1"/>
  <c r="I18" i="1"/>
  <c r="F41" i="1"/>
  <c r="G41" i="1"/>
  <c r="J31" i="1" l="1"/>
  <c r="J18" i="1"/>
  <c r="I27" i="1"/>
  <c r="I39" i="1" s="1"/>
  <c r="I21" i="1"/>
  <c r="J21" i="1" s="1"/>
  <c r="I20" i="1"/>
  <c r="J20" i="1" s="1"/>
  <c r="I19" i="1"/>
  <c r="J19" i="1" s="1"/>
  <c r="I24" i="1" l="1"/>
  <c r="I41" i="1" s="1"/>
  <c r="J24" i="1"/>
  <c r="J27" i="1"/>
  <c r="J39" i="1" s="1"/>
  <c r="J41" i="1" l="1"/>
</calcChain>
</file>

<file path=xl/sharedStrings.xml><?xml version="1.0" encoding="utf-8"?>
<sst xmlns="http://schemas.openxmlformats.org/spreadsheetml/2006/main" count="65" uniqueCount="45">
  <si>
    <t>Directievoerder</t>
  </si>
  <si>
    <t>Door inschrijver nader te bepalen ….</t>
  </si>
  <si>
    <t>Uren nazorgfase</t>
  </si>
  <si>
    <t>Totaal</t>
  </si>
  <si>
    <t>Datum:</t>
  </si>
  <si>
    <t>Uurtarief</t>
  </si>
  <si>
    <t>Totaal aantal uren</t>
  </si>
  <si>
    <t>Prijs (uren x uurtarief)</t>
  </si>
  <si>
    <t>subtotaal</t>
  </si>
  <si>
    <t>Begrotingsformulier opgave project</t>
  </si>
  <si>
    <t>Adviseur:</t>
  </si>
  <si>
    <t>Honorarium directievoering en toezicht</t>
  </si>
  <si>
    <t>Toelichting</t>
  </si>
  <si>
    <t>22620 Nieuwbouw Technology Center Land</t>
  </si>
  <si>
    <t>Projectinfo</t>
  </si>
  <si>
    <t>Projectnaam</t>
  </si>
  <si>
    <t>Objectnummer</t>
  </si>
  <si>
    <t>32D10</t>
  </si>
  <si>
    <t>Projectnummer</t>
  </si>
  <si>
    <t>Straat</t>
  </si>
  <si>
    <t>Kolonel H.L van Royenweg 3</t>
  </si>
  <si>
    <t>Gebouwfunctie</t>
  </si>
  <si>
    <t>Bedrijfsgebouw</t>
  </si>
  <si>
    <t>Postcode</t>
  </si>
  <si>
    <t>3832 RN</t>
  </si>
  <si>
    <t>Prijspeil</t>
  </si>
  <si>
    <t>Plaats</t>
  </si>
  <si>
    <t>Leusden</t>
  </si>
  <si>
    <t>Minimaal benodigde inzet</t>
  </si>
  <si>
    <t>- Toelichting ten aanzien van het invullen van het begrotingsformulier de licht blauwe cellen dienen door de gegadigden ingevuld te worden.</t>
  </si>
  <si>
    <t>versie 0.2 d.d. 01-06-2023</t>
  </si>
  <si>
    <t>Uren fase TO</t>
  </si>
  <si>
    <t>Uren sloopfase</t>
  </si>
  <si>
    <t>Uren uitvoeringsfase</t>
  </si>
  <si>
    <t>Administratie</t>
  </si>
  <si>
    <t>Toezichthouder, bouwkunde</t>
  </si>
  <si>
    <t>Toezichthouder, constructie</t>
  </si>
  <si>
    <t>Toezichthouder, installaties</t>
  </si>
  <si>
    <t>Toezichthouder, ICT</t>
  </si>
  <si>
    <t>Toezichthouder, beveiliging</t>
  </si>
  <si>
    <t>Aanvullend inzet op basis van Plan van Aanpak</t>
  </si>
  <si>
    <t>Toezichthouder, transporttechniek (liften en kranen)</t>
  </si>
  <si>
    <t>Kostendeskundige</t>
  </si>
  <si>
    <t>Uren prijs- en contractvorming</t>
  </si>
  <si>
    <t>Bedrag invullen op het inschrijfbiljet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</si>
</sst>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  <numFmt numFmtId="166" formatCode="#,##0\ &quot;m2&quot;"/>
    <numFmt numFmtId="167" formatCode="[$-413]d\ mmmm\ yyyy;@"/>
    <numFmt numFmtId="168" formatCode="[$-413]d/mmm/yy;@"/>
    <numFmt numFmtId="169" formatCode="_(* #,##0_);_(* \(#,##0\);_(* &quot;-&quot;??_);_(@_)"/>
    <numFmt numFmtId="170" formatCode="_ &quot;€&quot;\ * #,##0_ ;_ &quot;€&quot;\ * \-#,##0_ ;_ &quot;€&quot;\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RijksoverheidSansText"/>
      <family val="2"/>
    </font>
    <font>
      <b/>
      <sz val="10"/>
      <color theme="1"/>
      <name val="RijksoverheidSansText"/>
    </font>
    <font>
      <sz val="10"/>
      <color theme="1"/>
      <name val="RijksoverheidSansText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RijksoverheidSansText"/>
      <family val="2"/>
    </font>
    <font>
      <sz val="9"/>
      <name val="RijksoverheidSansText"/>
      <family val="2"/>
    </font>
    <font>
      <sz val="9"/>
      <color indexed="8"/>
      <name val="RijksoverheidSansText"/>
      <family val="2"/>
    </font>
    <font>
      <sz val="10"/>
      <name val="Times New Roman"/>
      <family val="1"/>
    </font>
    <font>
      <b/>
      <sz val="9"/>
      <color theme="1"/>
      <name val="RijksoverheidSansText"/>
    </font>
    <font>
      <sz val="10"/>
      <name val="RijksoverheidSansText"/>
      <family val="2"/>
    </font>
    <font>
      <sz val="10"/>
      <color rgb="FFFF0000"/>
      <name val="RijksoverheidSansTex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4" fillId="0" borderId="0"/>
    <xf numFmtId="0" fontId="14" fillId="0" borderId="0">
      <alignment vertical="top"/>
    </xf>
  </cellStyleXfs>
  <cellXfs count="83">
    <xf numFmtId="0" fontId="0" fillId="0" borderId="0" xfId="0"/>
    <xf numFmtId="44" fontId="0" fillId="0" borderId="0" xfId="0" applyNumberFormat="1"/>
    <xf numFmtId="44" fontId="2" fillId="0" borderId="0" xfId="0" applyNumberFormat="1" applyFont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5" fillId="2" borderId="0" xfId="0" applyFont="1" applyFill="1"/>
    <xf numFmtId="0" fontId="6" fillId="0" borderId="1" xfId="0" applyFont="1" applyBorder="1" applyAlignment="1">
      <alignment vertical="top"/>
    </xf>
    <xf numFmtId="44" fontId="6" fillId="0" borderId="6" xfId="0" applyNumberFormat="1" applyFont="1" applyBorder="1" applyAlignment="1">
      <alignment vertical="top" wrapText="1"/>
    </xf>
    <xf numFmtId="0" fontId="7" fillId="0" borderId="4" xfId="0" applyFont="1" applyBorder="1"/>
    <xf numFmtId="9" fontId="8" fillId="0" borderId="8" xfId="2" applyFont="1" applyBorder="1"/>
    <xf numFmtId="0" fontId="7" fillId="0" borderId="8" xfId="0" applyFont="1" applyBorder="1"/>
    <xf numFmtId="0" fontId="7" fillId="2" borderId="11" xfId="0" applyFont="1" applyFill="1" applyBorder="1" applyAlignment="1">
      <alignment horizontal="left" indent="1"/>
    </xf>
    <xf numFmtId="9" fontId="8" fillId="0" borderId="15" xfId="2" applyFont="1" applyBorder="1"/>
    <xf numFmtId="0" fontId="7" fillId="0" borderId="1" xfId="0" applyFont="1" applyBorder="1" applyAlignment="1">
      <alignment horizontal="right"/>
    </xf>
    <xf numFmtId="9" fontId="8" fillId="0" borderId="6" xfId="2" applyFont="1" applyBorder="1"/>
    <xf numFmtId="0" fontId="9" fillId="0" borderId="16" xfId="0" applyFont="1" applyBorder="1" applyAlignment="1">
      <alignment horizontal="right"/>
    </xf>
    <xf numFmtId="0" fontId="7" fillId="0" borderId="2" xfId="0" applyFont="1" applyBorder="1"/>
    <xf numFmtId="9" fontId="8" fillId="0" borderId="19" xfId="2" applyFont="1" applyBorder="1"/>
    <xf numFmtId="9" fontId="10" fillId="0" borderId="19" xfId="2" applyFont="1" applyBorder="1"/>
    <xf numFmtId="0" fontId="11" fillId="3" borderId="20" xfId="0" applyFont="1" applyFill="1" applyBorder="1" applyAlignment="1" applyProtection="1">
      <alignment horizontal="left"/>
      <protection hidden="1"/>
    </xf>
    <xf numFmtId="0" fontId="12" fillId="3" borderId="20" xfId="0" applyFont="1" applyFill="1" applyBorder="1" applyAlignment="1" applyProtection="1">
      <alignment horizontal="left"/>
      <protection hidden="1"/>
    </xf>
    <xf numFmtId="166" fontId="11" fillId="3" borderId="20" xfId="0" applyNumberFormat="1" applyFont="1" applyFill="1" applyBorder="1" applyProtection="1">
      <protection hidden="1"/>
    </xf>
    <xf numFmtId="0" fontId="3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1" fillId="3" borderId="0" xfId="0" applyFont="1" applyFill="1" applyAlignment="1" applyProtection="1">
      <alignment horizontal="left"/>
      <protection hidden="1"/>
    </xf>
    <xf numFmtId="0" fontId="13" fillId="3" borderId="0" xfId="0" applyFont="1" applyFill="1" applyAlignment="1" applyProtection="1">
      <alignment horizontal="left"/>
      <protection hidden="1"/>
    </xf>
    <xf numFmtId="0" fontId="12" fillId="3" borderId="0" xfId="4" applyNumberFormat="1" applyFont="1" applyFill="1" applyAlignment="1" applyProtection="1">
      <alignment horizontal="left"/>
      <protection hidden="1"/>
    </xf>
    <xf numFmtId="0" fontId="12" fillId="3" borderId="0" xfId="0" quotePrefix="1" applyFont="1" applyFill="1" applyAlignment="1" applyProtection="1">
      <alignment horizontal="left"/>
      <protection hidden="1"/>
    </xf>
    <xf numFmtId="0" fontId="12" fillId="3" borderId="0" xfId="5" applyFont="1" applyFill="1" applyAlignment="1" applyProtection="1">
      <alignment horizontal="left" vertical="top"/>
      <protection hidden="1"/>
    </xf>
    <xf numFmtId="0" fontId="3" fillId="3" borderId="20" xfId="0" applyFont="1" applyFill="1" applyBorder="1" applyProtection="1">
      <protection hidden="1"/>
    </xf>
    <xf numFmtId="168" fontId="12" fillId="3" borderId="20" xfId="0" applyNumberFormat="1" applyFont="1" applyFill="1" applyBorder="1" applyAlignment="1" applyProtection="1">
      <alignment horizontal="left"/>
      <protection hidden="1"/>
    </xf>
    <xf numFmtId="0" fontId="3" fillId="3" borderId="20" xfId="0" applyFont="1" applyFill="1" applyBorder="1" applyAlignment="1" applyProtection="1">
      <alignment horizontal="left"/>
      <protection hidden="1"/>
    </xf>
    <xf numFmtId="0" fontId="12" fillId="3" borderId="20" xfId="5" applyFont="1" applyFill="1" applyBorder="1" applyAlignment="1" applyProtection="1">
      <alignment horizontal="left" vertical="top"/>
      <protection hidden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165" fontId="6" fillId="0" borderId="6" xfId="0" applyNumberFormat="1" applyFont="1" applyBorder="1" applyAlignment="1">
      <alignment horizontal="center" vertical="top" wrapText="1"/>
    </xf>
    <xf numFmtId="44" fontId="6" fillId="0" borderId="6" xfId="0" applyNumberFormat="1" applyFont="1" applyBorder="1" applyAlignment="1">
      <alignment horizontal="center" vertical="top" wrapText="1"/>
    </xf>
    <xf numFmtId="44" fontId="7" fillId="2" borderId="5" xfId="1" applyFont="1" applyFill="1" applyBorder="1" applyAlignment="1">
      <alignment horizontal="center"/>
    </xf>
    <xf numFmtId="44" fontId="7" fillId="0" borderId="17" xfId="1" applyFont="1" applyFill="1" applyBorder="1" applyAlignment="1">
      <alignment horizontal="center"/>
    </xf>
    <xf numFmtId="0" fontId="9" fillId="0" borderId="15" xfId="1" applyNumberFormat="1" applyFont="1" applyFill="1" applyBorder="1" applyAlignment="1">
      <alignment horizontal="center"/>
    </xf>
    <xf numFmtId="44" fontId="7" fillId="0" borderId="15" xfId="1" applyFont="1" applyFill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hidden="1"/>
    </xf>
    <xf numFmtId="0" fontId="9" fillId="0" borderId="17" xfId="1" applyNumberFormat="1" applyFont="1" applyFill="1" applyBorder="1" applyAlignment="1">
      <alignment horizontal="center"/>
    </xf>
    <xf numFmtId="0" fontId="9" fillId="0" borderId="18" xfId="1" applyNumberFormat="1" applyFont="1" applyFill="1" applyBorder="1" applyAlignment="1">
      <alignment horizontal="center"/>
    </xf>
    <xf numFmtId="44" fontId="7" fillId="0" borderId="7" xfId="1" applyFont="1" applyBorder="1" applyAlignment="1">
      <alignment horizontal="center"/>
    </xf>
    <xf numFmtId="44" fontId="7" fillId="0" borderId="3" xfId="1" applyFont="1" applyBorder="1" applyAlignment="1">
      <alignment horizontal="center"/>
    </xf>
    <xf numFmtId="44" fontId="7" fillId="0" borderId="14" xfId="1" applyFont="1" applyBorder="1" applyAlignment="1">
      <alignment horizontal="center"/>
    </xf>
    <xf numFmtId="44" fontId="7" fillId="0" borderId="10" xfId="2" applyNumberFormat="1" applyFont="1" applyBorder="1" applyAlignment="1">
      <alignment horizontal="center"/>
    </xf>
    <xf numFmtId="0" fontId="5" fillId="3" borderId="0" xfId="0" quotePrefix="1" applyFont="1" applyFill="1"/>
    <xf numFmtId="164" fontId="9" fillId="0" borderId="17" xfId="3" applyFont="1" applyFill="1" applyBorder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44" fontId="7" fillId="0" borderId="21" xfId="1" applyFont="1" applyBorder="1" applyAlignment="1">
      <alignment horizontal="center"/>
    </xf>
    <xf numFmtId="170" fontId="7" fillId="0" borderId="15" xfId="1" applyNumberFormat="1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8" xfId="0" applyFont="1" applyFill="1" applyBorder="1"/>
    <xf numFmtId="0" fontId="9" fillId="0" borderId="15" xfId="0" applyFont="1" applyBorder="1" applyAlignment="1">
      <alignment horizontal="right" indent="1"/>
    </xf>
    <xf numFmtId="0" fontId="7" fillId="0" borderId="6" xfId="0" applyFont="1" applyBorder="1" applyAlignment="1">
      <alignment horizontal="right"/>
    </xf>
    <xf numFmtId="0" fontId="4" fillId="3" borderId="6" xfId="0" applyFont="1" applyFill="1" applyBorder="1" applyAlignment="1">
      <alignment vertical="top"/>
    </xf>
    <xf numFmtId="0" fontId="15" fillId="3" borderId="6" xfId="0" applyFont="1" applyFill="1" applyBorder="1" applyAlignment="1">
      <alignment vertical="top" wrapText="1"/>
    </xf>
    <xf numFmtId="169" fontId="16" fillId="3" borderId="8" xfId="3" quotePrefix="1" applyNumberFormat="1" applyFont="1" applyFill="1" applyBorder="1" applyAlignment="1" applyProtection="1">
      <alignment horizontal="right"/>
      <protection hidden="1"/>
    </xf>
    <xf numFmtId="169" fontId="16" fillId="3" borderId="14" xfId="3" quotePrefix="1" applyNumberFormat="1" applyFont="1" applyFill="1" applyBorder="1" applyAlignment="1" applyProtection="1">
      <alignment horizontal="right"/>
      <protection hidden="1"/>
    </xf>
    <xf numFmtId="169" fontId="16" fillId="3" borderId="13" xfId="3" quotePrefix="1" applyNumberFormat="1" applyFont="1" applyFill="1" applyBorder="1" applyAlignment="1" applyProtection="1">
      <alignment horizontal="right"/>
      <protection hidden="1"/>
    </xf>
    <xf numFmtId="169" fontId="16" fillId="3" borderId="6" xfId="3" quotePrefix="1" applyNumberFormat="1" applyFont="1" applyFill="1" applyBorder="1" applyAlignment="1" applyProtection="1">
      <alignment horizontal="right"/>
      <protection hidden="1"/>
    </xf>
    <xf numFmtId="0" fontId="15" fillId="3" borderId="1" xfId="0" applyFont="1" applyFill="1" applyBorder="1" applyAlignment="1">
      <alignment vertical="top" wrapText="1"/>
    </xf>
    <xf numFmtId="0" fontId="15" fillId="3" borderId="10" xfId="0" applyFont="1" applyFill="1" applyBorder="1" applyAlignment="1">
      <alignment vertical="top" wrapText="1"/>
    </xf>
    <xf numFmtId="0" fontId="15" fillId="3" borderId="9" xfId="0" applyFont="1" applyFill="1" applyBorder="1" applyAlignment="1">
      <alignment vertical="top" wrapText="1"/>
    </xf>
    <xf numFmtId="44" fontId="7" fillId="2" borderId="4" xfId="1" applyFont="1" applyFill="1" applyBorder="1" applyAlignment="1">
      <alignment horizontal="center"/>
    </xf>
    <xf numFmtId="169" fontId="16" fillId="3" borderId="23" xfId="3" quotePrefix="1" applyNumberFormat="1" applyFont="1" applyFill="1" applyBorder="1" applyAlignment="1" applyProtection="1">
      <alignment horizontal="right"/>
      <protection hidden="1"/>
    </xf>
    <xf numFmtId="169" fontId="16" fillId="3" borderId="24" xfId="3" quotePrefix="1" applyNumberFormat="1" applyFont="1" applyFill="1" applyBorder="1" applyAlignment="1" applyProtection="1">
      <alignment horizontal="right"/>
      <protection hidden="1"/>
    </xf>
    <xf numFmtId="169" fontId="16" fillId="3" borderId="5" xfId="3" quotePrefix="1" applyNumberFormat="1" applyFont="1" applyFill="1" applyBorder="1" applyAlignment="1" applyProtection="1">
      <alignment horizontal="right"/>
      <protection hidden="1"/>
    </xf>
    <xf numFmtId="169" fontId="16" fillId="3" borderId="25" xfId="3" quotePrefix="1" applyNumberFormat="1" applyFont="1" applyFill="1" applyBorder="1" applyAlignment="1" applyProtection="1">
      <alignment horizontal="right"/>
      <protection hidden="1"/>
    </xf>
    <xf numFmtId="44" fontId="7" fillId="0" borderId="16" xfId="1" applyFont="1" applyFill="1" applyBorder="1" applyAlignment="1">
      <alignment horizontal="center"/>
    </xf>
    <xf numFmtId="169" fontId="16" fillId="3" borderId="12" xfId="3" quotePrefix="1" applyNumberFormat="1" applyFont="1" applyFill="1" applyBorder="1" applyAlignment="1" applyProtection="1">
      <alignment horizontal="right"/>
      <protection hidden="1"/>
    </xf>
    <xf numFmtId="169" fontId="16" fillId="3" borderId="26" xfId="3" quotePrefix="1" applyNumberFormat="1" applyFont="1" applyFill="1" applyBorder="1" applyAlignment="1" applyProtection="1">
      <alignment horizontal="right"/>
      <protection hidden="1"/>
    </xf>
    <xf numFmtId="44" fontId="7" fillId="0" borderId="1" xfId="1" applyFont="1" applyBorder="1" applyAlignment="1">
      <alignment horizontal="center"/>
    </xf>
    <xf numFmtId="169" fontId="16" fillId="3" borderId="10" xfId="3" quotePrefix="1" applyNumberFormat="1" applyFont="1" applyFill="1" applyBorder="1" applyAlignment="1" applyProtection="1">
      <alignment horizontal="right"/>
      <protection hidden="1"/>
    </xf>
    <xf numFmtId="169" fontId="16" fillId="3" borderId="9" xfId="3" quotePrefix="1" applyNumberFormat="1" applyFont="1" applyFill="1" applyBorder="1" applyAlignment="1" applyProtection="1">
      <alignment horizontal="right"/>
      <protection hidden="1"/>
    </xf>
    <xf numFmtId="169" fontId="16" fillId="2" borderId="23" xfId="3" quotePrefix="1" applyNumberFormat="1" applyFont="1" applyFill="1" applyBorder="1" applyAlignment="1" applyProtection="1">
      <alignment horizontal="right"/>
      <protection hidden="1"/>
    </xf>
    <xf numFmtId="170" fontId="16" fillId="3" borderId="14" xfId="1" quotePrefix="1" applyNumberFormat="1" applyFont="1" applyFill="1" applyBorder="1" applyAlignment="1" applyProtection="1">
      <alignment horizontal="right"/>
      <protection hidden="1"/>
    </xf>
    <xf numFmtId="170" fontId="16" fillId="3" borderId="6" xfId="1" quotePrefix="1" applyNumberFormat="1" applyFont="1" applyFill="1" applyBorder="1" applyAlignment="1" applyProtection="1">
      <alignment horizontal="right"/>
      <protection hidden="1"/>
    </xf>
    <xf numFmtId="170" fontId="17" fillId="3" borderId="6" xfId="1" quotePrefix="1" applyNumberFormat="1" applyFont="1" applyFill="1" applyBorder="1" applyAlignment="1" applyProtection="1">
      <alignment horizontal="right"/>
      <protection hidden="1"/>
    </xf>
    <xf numFmtId="167" fontId="12" fillId="3" borderId="20" xfId="0" applyNumberFormat="1" applyFont="1" applyFill="1" applyBorder="1" applyAlignment="1" applyProtection="1">
      <alignment horizontal="left"/>
      <protection hidden="1"/>
    </xf>
  </cellXfs>
  <cellStyles count="6">
    <cellStyle name="Komma" xfId="3" builtinId="3"/>
    <cellStyle name="Procent" xfId="2" builtinId="5"/>
    <cellStyle name="Standaard" xfId="0" builtinId="0"/>
    <cellStyle name="Standaard_Kostenplan" xfId="4" xr:uid="{5A9CD041-1FF9-0446-9F3A-301FF32E5904}"/>
    <cellStyle name="Standaard_Winschoten CAS investeringskostenraming 3 19-12-05" xfId="5" xr:uid="{C8E62324-2213-9C4E-A32C-C8E1E0FFD4CF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T47"/>
  <sheetViews>
    <sheetView tabSelected="1" view="pageLayout" zoomScaleNormal="100" workbookViewId="0">
      <selection activeCell="K41" sqref="K41"/>
    </sheetView>
  </sheetViews>
  <sheetFormatPr defaultColWidth="8.77734375" defaultRowHeight="14.4"/>
  <cols>
    <col min="1" max="1" width="1.6640625" customWidth="1"/>
    <col min="2" max="2" width="41.21875" customWidth="1"/>
    <col min="3" max="3" width="8.109375" style="1" customWidth="1"/>
    <col min="4" max="4" width="11.6640625" customWidth="1"/>
    <col min="5" max="9" width="13.109375" customWidth="1"/>
    <col min="10" max="10" width="12.44140625" style="2" customWidth="1"/>
    <col min="11" max="11" width="38.33203125" customWidth="1"/>
  </cols>
  <sheetData>
    <row r="1" spans="1:16374">
      <c r="A1" s="20" t="s">
        <v>14</v>
      </c>
      <c r="B1" s="20"/>
      <c r="C1" s="20"/>
      <c r="D1" s="21"/>
      <c r="E1" s="21"/>
      <c r="F1" s="21"/>
      <c r="G1" s="21"/>
      <c r="H1" s="21"/>
      <c r="I1" s="21"/>
      <c r="J1" s="22"/>
      <c r="K1" s="2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</row>
    <row r="2" spans="1:16374">
      <c r="A2" s="23"/>
      <c r="B2" s="24" t="s">
        <v>15</v>
      </c>
      <c r="C2" s="4" t="s">
        <v>13</v>
      </c>
      <c r="D2" s="25"/>
      <c r="E2" s="25"/>
      <c r="F2" s="24" t="s">
        <v>16</v>
      </c>
      <c r="G2" s="25"/>
      <c r="H2" s="26" t="s">
        <v>17</v>
      </c>
      <c r="I2" s="25"/>
      <c r="J2" s="25"/>
      <c r="K2" s="2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</row>
    <row r="3" spans="1:16374">
      <c r="A3" s="23"/>
      <c r="B3" s="27" t="s">
        <v>18</v>
      </c>
      <c r="C3" s="28">
        <v>22620</v>
      </c>
      <c r="D3" s="24"/>
      <c r="E3" s="24"/>
      <c r="F3" s="29" t="s">
        <v>19</v>
      </c>
      <c r="G3" s="24"/>
      <c r="H3" s="24" t="s">
        <v>20</v>
      </c>
      <c r="I3" s="24"/>
      <c r="J3" s="24"/>
      <c r="K3" s="5" t="s">
        <v>30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</row>
    <row r="4" spans="1:16374">
      <c r="A4" s="23"/>
      <c r="B4" s="27" t="s">
        <v>21</v>
      </c>
      <c r="C4" s="24" t="s">
        <v>22</v>
      </c>
      <c r="D4" s="24"/>
      <c r="E4" s="24"/>
      <c r="F4" s="29" t="s">
        <v>23</v>
      </c>
      <c r="G4" s="24"/>
      <c r="H4" s="29" t="s">
        <v>24</v>
      </c>
      <c r="I4" s="24"/>
      <c r="J4" s="24"/>
      <c r="K4" s="2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</row>
    <row r="5" spans="1:16374">
      <c r="A5" s="23"/>
      <c r="B5" s="27" t="s">
        <v>25</v>
      </c>
      <c r="C5" s="28">
        <v>2023</v>
      </c>
      <c r="D5" s="24"/>
      <c r="E5" s="24"/>
      <c r="F5" s="29" t="s">
        <v>26</v>
      </c>
      <c r="G5" s="24"/>
      <c r="H5" s="29" t="s">
        <v>27</v>
      </c>
      <c r="I5" s="24"/>
      <c r="J5" s="24"/>
      <c r="K5" s="2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</row>
    <row r="6" spans="1:16374" ht="3" customHeight="1">
      <c r="A6" s="30"/>
      <c r="B6" s="21"/>
      <c r="C6" s="82"/>
      <c r="D6" s="82"/>
      <c r="E6" s="31"/>
      <c r="F6" s="32"/>
      <c r="G6" s="31"/>
      <c r="H6" s="33"/>
      <c r="I6" s="31"/>
      <c r="J6" s="33"/>
      <c r="K6" s="31"/>
    </row>
    <row r="7" spans="1:16374" ht="6" customHeight="1">
      <c r="A7" s="23"/>
      <c r="B7" s="4"/>
      <c r="C7" s="5"/>
      <c r="D7" s="5"/>
      <c r="E7" s="5"/>
      <c r="F7" s="5"/>
      <c r="G7" s="5"/>
      <c r="H7" s="5"/>
      <c r="I7" s="5"/>
      <c r="J7" s="5"/>
      <c r="K7" s="5"/>
      <c r="L7" s="3"/>
    </row>
    <row r="8" spans="1:16374">
      <c r="A8" s="23"/>
      <c r="B8" s="4" t="s">
        <v>9</v>
      </c>
      <c r="C8" s="5"/>
      <c r="D8" s="5"/>
      <c r="E8" s="5"/>
      <c r="F8" s="5"/>
      <c r="G8" s="5"/>
      <c r="H8" s="5"/>
      <c r="I8" s="5"/>
      <c r="J8" s="5"/>
      <c r="K8" s="5"/>
      <c r="L8" s="3"/>
    </row>
    <row r="9" spans="1:16374">
      <c r="A9" s="23"/>
      <c r="B9" s="5" t="s">
        <v>11</v>
      </c>
      <c r="C9" s="5"/>
      <c r="D9" s="5"/>
      <c r="E9" s="49" t="s">
        <v>29</v>
      </c>
      <c r="F9" s="5"/>
      <c r="G9" s="5"/>
      <c r="H9" s="5"/>
      <c r="I9" s="5"/>
      <c r="J9" s="5"/>
      <c r="K9" s="5"/>
      <c r="L9" s="3"/>
    </row>
    <row r="10" spans="1:16374">
      <c r="A10" s="23"/>
      <c r="B10" s="6" t="s">
        <v>10</v>
      </c>
      <c r="C10" s="5"/>
      <c r="D10" s="5"/>
      <c r="E10" s="49"/>
      <c r="F10" s="5"/>
      <c r="G10" s="5"/>
      <c r="H10" s="5"/>
      <c r="I10" s="5"/>
      <c r="J10" s="5"/>
      <c r="K10" s="5"/>
      <c r="L10" s="3"/>
    </row>
    <row r="11" spans="1:16374">
      <c r="A11" s="23"/>
      <c r="B11" s="6" t="s">
        <v>4</v>
      </c>
      <c r="C11" s="5"/>
      <c r="D11" s="5"/>
      <c r="E11" s="49"/>
      <c r="F11" s="5"/>
      <c r="G11" s="5"/>
      <c r="H11" s="5"/>
      <c r="I11" s="5"/>
      <c r="J11" s="5"/>
      <c r="K11" s="5"/>
      <c r="L11" s="3"/>
    </row>
    <row r="12" spans="1:16374" ht="7.95" customHeight="1" thickBot="1">
      <c r="A12" s="23"/>
      <c r="B12" s="5"/>
      <c r="C12" s="5"/>
      <c r="D12" s="5"/>
      <c r="E12" s="5"/>
      <c r="F12" s="5"/>
      <c r="G12" s="5"/>
      <c r="H12" s="5"/>
      <c r="I12" s="5"/>
      <c r="J12" s="5"/>
      <c r="K12" s="5"/>
      <c r="L12" s="3"/>
    </row>
    <row r="13" spans="1:16374" ht="31.95" customHeight="1" thickBot="1">
      <c r="A13" s="23"/>
      <c r="B13" s="58" t="s">
        <v>28</v>
      </c>
      <c r="C13" s="64" t="s">
        <v>5</v>
      </c>
      <c r="D13" s="65" t="s">
        <v>31</v>
      </c>
      <c r="E13" s="65" t="s">
        <v>43</v>
      </c>
      <c r="F13" s="65" t="s">
        <v>33</v>
      </c>
      <c r="G13" s="65" t="s">
        <v>2</v>
      </c>
      <c r="H13" s="66" t="s">
        <v>32</v>
      </c>
      <c r="I13" s="59" t="s">
        <v>6</v>
      </c>
      <c r="J13" s="59" t="s">
        <v>7</v>
      </c>
      <c r="K13" s="59" t="s">
        <v>12</v>
      </c>
      <c r="L13" s="3"/>
    </row>
    <row r="14" spans="1:16374">
      <c r="A14" s="23"/>
      <c r="B14" s="54" t="s">
        <v>0</v>
      </c>
      <c r="C14" s="67"/>
      <c r="D14" s="68">
        <f>17*12+16</f>
        <v>220</v>
      </c>
      <c r="E14" s="68">
        <f>26*12</f>
        <v>312</v>
      </c>
      <c r="F14" s="68">
        <f>150*16</f>
        <v>2400</v>
      </c>
      <c r="G14" s="68">
        <f>50*8</f>
        <v>400</v>
      </c>
      <c r="H14" s="69">
        <f>26*8</f>
        <v>208</v>
      </c>
      <c r="I14" s="61">
        <f>SUM(D14:H14)</f>
        <v>3540</v>
      </c>
      <c r="J14" s="79">
        <f t="shared" ref="J14:J22" si="0">I14*C14</f>
        <v>0</v>
      </c>
      <c r="K14" s="10"/>
      <c r="L14" s="3"/>
    </row>
    <row r="15" spans="1:16374">
      <c r="A15" s="23"/>
      <c r="B15" s="55" t="s">
        <v>42</v>
      </c>
      <c r="C15" s="67"/>
      <c r="D15" s="70">
        <f>17*16</f>
        <v>272</v>
      </c>
      <c r="E15" s="70">
        <v>300</v>
      </c>
      <c r="F15" s="70">
        <f>150*6</f>
        <v>900</v>
      </c>
      <c r="G15" s="70">
        <v>40</v>
      </c>
      <c r="H15" s="71">
        <v>80</v>
      </c>
      <c r="I15" s="60">
        <f>SUM(D15:H15)</f>
        <v>1592</v>
      </c>
      <c r="J15" s="79">
        <f t="shared" si="0"/>
        <v>0</v>
      </c>
      <c r="K15" s="10"/>
      <c r="L15" s="3"/>
    </row>
    <row r="16" spans="1:16374">
      <c r="A16" s="23"/>
      <c r="B16" s="55" t="s">
        <v>34</v>
      </c>
      <c r="C16" s="67"/>
      <c r="D16" s="70">
        <f>17*12</f>
        <v>204</v>
      </c>
      <c r="E16" s="70">
        <f>26*12</f>
        <v>312</v>
      </c>
      <c r="F16" s="70">
        <f>150*20</f>
        <v>3000</v>
      </c>
      <c r="G16" s="70">
        <f>50*16</f>
        <v>800</v>
      </c>
      <c r="H16" s="71">
        <f>26*8</f>
        <v>208</v>
      </c>
      <c r="I16" s="60">
        <f>SUM(D16:H16)</f>
        <v>4524</v>
      </c>
      <c r="J16" s="79">
        <f t="shared" si="0"/>
        <v>0</v>
      </c>
      <c r="K16" s="10"/>
      <c r="L16" s="3"/>
    </row>
    <row r="17" spans="1:12">
      <c r="A17" s="23"/>
      <c r="B17" s="55" t="s">
        <v>35</v>
      </c>
      <c r="C17" s="67"/>
      <c r="D17" s="70"/>
      <c r="E17" s="70"/>
      <c r="F17" s="70">
        <f>150*32</f>
        <v>4800</v>
      </c>
      <c r="G17" s="70">
        <f>50*16</f>
        <v>800</v>
      </c>
      <c r="H17" s="71">
        <f>26*24</f>
        <v>624</v>
      </c>
      <c r="I17" s="60">
        <f t="shared" ref="I17" si="1">SUM(D17:H17)</f>
        <v>6224</v>
      </c>
      <c r="J17" s="79">
        <f t="shared" si="0"/>
        <v>0</v>
      </c>
      <c r="K17" s="10"/>
      <c r="L17" s="3"/>
    </row>
    <row r="18" spans="1:12">
      <c r="A18" s="23"/>
      <c r="B18" s="55" t="s">
        <v>37</v>
      </c>
      <c r="C18" s="67"/>
      <c r="D18" s="70"/>
      <c r="E18" s="70"/>
      <c r="F18" s="70">
        <f>150*16</f>
        <v>2400</v>
      </c>
      <c r="G18" s="70">
        <f>50*8</f>
        <v>400</v>
      </c>
      <c r="H18" s="71">
        <f>26*2</f>
        <v>52</v>
      </c>
      <c r="I18" s="60">
        <f t="shared" ref="I18:I21" si="2">SUM(D18:H18)</f>
        <v>2852</v>
      </c>
      <c r="J18" s="79">
        <f t="shared" si="0"/>
        <v>0</v>
      </c>
      <c r="K18" s="10"/>
      <c r="L18" s="3"/>
    </row>
    <row r="19" spans="1:12">
      <c r="A19" s="23"/>
      <c r="B19" s="55" t="s">
        <v>36</v>
      </c>
      <c r="C19" s="67"/>
      <c r="D19" s="70"/>
      <c r="E19" s="70"/>
      <c r="F19" s="70">
        <f>100*12</f>
        <v>1200</v>
      </c>
      <c r="G19" s="70">
        <v>40</v>
      </c>
      <c r="H19" s="71">
        <f>26*4</f>
        <v>104</v>
      </c>
      <c r="I19" s="60">
        <f t="shared" si="2"/>
        <v>1344</v>
      </c>
      <c r="J19" s="79">
        <f t="shared" si="0"/>
        <v>0</v>
      </c>
      <c r="K19" s="11"/>
      <c r="L19" s="3"/>
    </row>
    <row r="20" spans="1:12">
      <c r="A20" s="23"/>
      <c r="B20" s="55" t="s">
        <v>41</v>
      </c>
      <c r="C20" s="67"/>
      <c r="D20" s="70"/>
      <c r="E20" s="70"/>
      <c r="F20" s="70">
        <f>100*4</f>
        <v>400</v>
      </c>
      <c r="G20" s="70">
        <v>20</v>
      </c>
      <c r="H20" s="71"/>
      <c r="I20" s="60">
        <f t="shared" si="2"/>
        <v>420</v>
      </c>
      <c r="J20" s="79">
        <f t="shared" si="0"/>
        <v>0</v>
      </c>
      <c r="K20" s="10"/>
      <c r="L20" s="3"/>
    </row>
    <row r="21" spans="1:12">
      <c r="A21" s="23"/>
      <c r="B21" s="55" t="s">
        <v>38</v>
      </c>
      <c r="C21" s="67"/>
      <c r="D21" s="70"/>
      <c r="E21" s="70"/>
      <c r="F21" s="70">
        <f>50*4</f>
        <v>200</v>
      </c>
      <c r="G21" s="70">
        <v>20</v>
      </c>
      <c r="H21" s="71"/>
      <c r="I21" s="60">
        <f t="shared" si="2"/>
        <v>220</v>
      </c>
      <c r="J21" s="79">
        <f t="shared" si="0"/>
        <v>0</v>
      </c>
      <c r="K21" s="10"/>
      <c r="L21" s="3"/>
    </row>
    <row r="22" spans="1:12">
      <c r="A22" s="23"/>
      <c r="B22" s="55" t="s">
        <v>39</v>
      </c>
      <c r="C22" s="67"/>
      <c r="D22" s="70"/>
      <c r="E22" s="70"/>
      <c r="F22" s="70">
        <f>50*4</f>
        <v>200</v>
      </c>
      <c r="G22" s="70">
        <v>20</v>
      </c>
      <c r="H22" s="71"/>
      <c r="I22" s="60">
        <f t="shared" ref="I22" si="3">SUM(D22:H22)</f>
        <v>220</v>
      </c>
      <c r="J22" s="79">
        <f t="shared" si="0"/>
        <v>0</v>
      </c>
      <c r="K22" s="10"/>
      <c r="L22" s="3"/>
    </row>
    <row r="23" spans="1:12" ht="15" thickBot="1">
      <c r="A23" s="23"/>
      <c r="B23" s="56"/>
      <c r="C23" s="72"/>
      <c r="D23" s="73"/>
      <c r="E23" s="73"/>
      <c r="F23" s="73"/>
      <c r="G23" s="73"/>
      <c r="H23" s="74"/>
      <c r="I23" s="62"/>
      <c r="J23" s="53"/>
      <c r="K23" s="13"/>
      <c r="L23" s="3"/>
    </row>
    <row r="24" spans="1:12" ht="15" thickBot="1">
      <c r="A24" s="23"/>
      <c r="B24" s="57" t="s">
        <v>8</v>
      </c>
      <c r="C24" s="75"/>
      <c r="D24" s="76">
        <f t="shared" ref="D24:J24" si="4">SUM(D14:D22)</f>
        <v>696</v>
      </c>
      <c r="E24" s="76">
        <f t="shared" si="4"/>
        <v>924</v>
      </c>
      <c r="F24" s="76">
        <f t="shared" si="4"/>
        <v>15500</v>
      </c>
      <c r="G24" s="76">
        <f t="shared" si="4"/>
        <v>2540</v>
      </c>
      <c r="H24" s="77">
        <f t="shared" si="4"/>
        <v>1276</v>
      </c>
      <c r="I24" s="63">
        <f t="shared" si="4"/>
        <v>20936</v>
      </c>
      <c r="J24" s="80">
        <f t="shared" si="4"/>
        <v>0</v>
      </c>
      <c r="K24" s="15"/>
      <c r="L24" s="3"/>
    </row>
    <row r="25" spans="1:12" ht="15" thickBot="1">
      <c r="A25" s="23"/>
      <c r="B25" s="23"/>
      <c r="C25" s="42"/>
      <c r="D25" s="42"/>
      <c r="E25" s="42"/>
      <c r="F25" s="42"/>
      <c r="G25" s="42"/>
      <c r="H25" s="42"/>
      <c r="I25" s="42"/>
      <c r="J25" s="42"/>
      <c r="K25" s="23"/>
      <c r="L25" s="23"/>
    </row>
    <row r="26" spans="1:12" ht="31.95" customHeight="1" thickBot="1">
      <c r="A26" s="23"/>
      <c r="B26" s="7" t="s">
        <v>40</v>
      </c>
      <c r="C26" s="64" t="s">
        <v>5</v>
      </c>
      <c r="D26" s="34" t="s">
        <v>31</v>
      </c>
      <c r="E26" s="34" t="s">
        <v>43</v>
      </c>
      <c r="F26" s="34" t="s">
        <v>33</v>
      </c>
      <c r="G26" s="35" t="s">
        <v>2</v>
      </c>
      <c r="H26" s="51" t="s">
        <v>32</v>
      </c>
      <c r="I26" s="36" t="s">
        <v>6</v>
      </c>
      <c r="J26" s="37" t="s">
        <v>7</v>
      </c>
      <c r="K26" s="8" t="s">
        <v>12</v>
      </c>
      <c r="L26" s="3"/>
    </row>
    <row r="27" spans="1:12">
      <c r="A27" s="23"/>
      <c r="B27" s="9" t="s">
        <v>0</v>
      </c>
      <c r="C27" s="38"/>
      <c r="D27" s="78"/>
      <c r="E27" s="78"/>
      <c r="F27" s="78"/>
      <c r="G27" s="78"/>
      <c r="H27" s="78"/>
      <c r="I27" s="61">
        <f t="shared" ref="I27:I37" si="5">SUM(D27:H27)</f>
        <v>0</v>
      </c>
      <c r="J27" s="79">
        <f t="shared" ref="J27:J34" si="6">I27*C27</f>
        <v>0</v>
      </c>
      <c r="K27" s="10"/>
      <c r="L27" s="3"/>
    </row>
    <row r="28" spans="1:12">
      <c r="A28" s="23"/>
      <c r="B28" s="9" t="s">
        <v>42</v>
      </c>
      <c r="C28" s="38"/>
      <c r="D28" s="78"/>
      <c r="E28" s="78"/>
      <c r="F28" s="78"/>
      <c r="G28" s="78"/>
      <c r="H28" s="78"/>
      <c r="I28" s="61">
        <f t="shared" ref="I28" si="7">SUM(D28:H28)</f>
        <v>0</v>
      </c>
      <c r="J28" s="79">
        <f t="shared" si="6"/>
        <v>0</v>
      </c>
      <c r="K28" s="10"/>
      <c r="L28" s="3"/>
    </row>
    <row r="29" spans="1:12">
      <c r="A29" s="23"/>
      <c r="B29" s="9" t="s">
        <v>34</v>
      </c>
      <c r="C29" s="38"/>
      <c r="D29" s="78"/>
      <c r="E29" s="78"/>
      <c r="F29" s="78"/>
      <c r="G29" s="78"/>
      <c r="H29" s="78"/>
      <c r="I29" s="61">
        <f t="shared" ref="I29" si="8">SUM(D29:H29)</f>
        <v>0</v>
      </c>
      <c r="J29" s="79">
        <f t="shared" si="6"/>
        <v>0</v>
      </c>
      <c r="K29" s="10"/>
      <c r="L29" s="3"/>
    </row>
    <row r="30" spans="1:12">
      <c r="A30" s="23"/>
      <c r="B30" s="9" t="s">
        <v>35</v>
      </c>
      <c r="C30" s="38"/>
      <c r="D30" s="78"/>
      <c r="E30" s="78"/>
      <c r="F30" s="78"/>
      <c r="G30" s="78"/>
      <c r="H30" s="78"/>
      <c r="I30" s="61">
        <f t="shared" ref="I30" si="9">SUM(D30:H30)</f>
        <v>0</v>
      </c>
      <c r="J30" s="79">
        <f t="shared" si="6"/>
        <v>0</v>
      </c>
      <c r="K30" s="10"/>
      <c r="L30" s="3"/>
    </row>
    <row r="31" spans="1:12">
      <c r="A31" s="23"/>
      <c r="B31" s="9" t="s">
        <v>37</v>
      </c>
      <c r="C31" s="38"/>
      <c r="D31" s="78"/>
      <c r="E31" s="78"/>
      <c r="F31" s="78"/>
      <c r="G31" s="78"/>
      <c r="H31" s="78"/>
      <c r="I31" s="61">
        <f t="shared" si="5"/>
        <v>0</v>
      </c>
      <c r="J31" s="79">
        <f t="shared" si="6"/>
        <v>0</v>
      </c>
      <c r="K31" s="10"/>
      <c r="L31" s="3"/>
    </row>
    <row r="32" spans="1:12">
      <c r="A32" s="23"/>
      <c r="B32" s="9" t="s">
        <v>36</v>
      </c>
      <c r="C32" s="38"/>
      <c r="D32" s="78"/>
      <c r="E32" s="78"/>
      <c r="F32" s="78"/>
      <c r="G32" s="78"/>
      <c r="H32" s="78"/>
      <c r="I32" s="61">
        <f t="shared" si="5"/>
        <v>0</v>
      </c>
      <c r="J32" s="79">
        <f t="shared" si="6"/>
        <v>0</v>
      </c>
      <c r="K32" s="10"/>
      <c r="L32" s="3"/>
    </row>
    <row r="33" spans="1:12">
      <c r="A33" s="23"/>
      <c r="B33" s="9" t="s">
        <v>41</v>
      </c>
      <c r="C33" s="38"/>
      <c r="D33" s="78"/>
      <c r="E33" s="78"/>
      <c r="F33" s="78"/>
      <c r="G33" s="78"/>
      <c r="H33" s="78"/>
      <c r="I33" s="61">
        <f t="shared" si="5"/>
        <v>0</v>
      </c>
      <c r="J33" s="79">
        <f t="shared" si="6"/>
        <v>0</v>
      </c>
      <c r="K33" s="10"/>
      <c r="L33" s="3"/>
    </row>
    <row r="34" spans="1:12">
      <c r="A34" s="23"/>
      <c r="B34" s="9" t="s">
        <v>38</v>
      </c>
      <c r="C34" s="38"/>
      <c r="D34" s="78"/>
      <c r="E34" s="78"/>
      <c r="F34" s="78"/>
      <c r="G34" s="78"/>
      <c r="H34" s="78"/>
      <c r="I34" s="61">
        <f t="shared" si="5"/>
        <v>0</v>
      </c>
      <c r="J34" s="79">
        <f t="shared" si="6"/>
        <v>0</v>
      </c>
      <c r="K34" s="10"/>
      <c r="L34" s="3"/>
    </row>
    <row r="35" spans="1:12">
      <c r="A35" s="23"/>
      <c r="B35" s="9" t="s">
        <v>39</v>
      </c>
      <c r="C35" s="38"/>
      <c r="D35" s="78"/>
      <c r="E35" s="78"/>
      <c r="F35" s="78"/>
      <c r="G35" s="78"/>
      <c r="H35" s="78"/>
      <c r="I35" s="61">
        <f t="shared" ref="I35:I36" si="10">SUM(D35:H35)</f>
        <v>0</v>
      </c>
      <c r="J35" s="79">
        <f t="shared" ref="J35:J36" si="11">I35*C35</f>
        <v>0</v>
      </c>
      <c r="K35" s="10"/>
      <c r="L35" s="3"/>
    </row>
    <row r="36" spans="1:12">
      <c r="A36" s="23"/>
      <c r="B36" s="12" t="s">
        <v>1</v>
      </c>
      <c r="C36" s="38"/>
      <c r="D36" s="78"/>
      <c r="E36" s="78"/>
      <c r="F36" s="78"/>
      <c r="G36" s="78"/>
      <c r="H36" s="78"/>
      <c r="I36" s="61">
        <f t="shared" si="10"/>
        <v>0</v>
      </c>
      <c r="J36" s="79">
        <f t="shared" si="11"/>
        <v>0</v>
      </c>
      <c r="K36" s="10"/>
      <c r="L36" s="3"/>
    </row>
    <row r="37" spans="1:12">
      <c r="A37" s="23"/>
      <c r="B37" s="12" t="s">
        <v>1</v>
      </c>
      <c r="C37" s="38"/>
      <c r="D37" s="78"/>
      <c r="E37" s="78"/>
      <c r="F37" s="78"/>
      <c r="G37" s="78"/>
      <c r="H37" s="78"/>
      <c r="I37" s="61">
        <f t="shared" si="5"/>
        <v>0</v>
      </c>
      <c r="J37" s="79">
        <f>I37*C37</f>
        <v>0</v>
      </c>
      <c r="K37" s="10"/>
      <c r="L37" s="3"/>
    </row>
    <row r="38" spans="1:12" ht="15" thickBot="1">
      <c r="A38" s="23"/>
      <c r="B38" s="16"/>
      <c r="C38" s="39"/>
      <c r="D38" s="50"/>
      <c r="E38" s="43"/>
      <c r="F38" s="43"/>
      <c r="G38" s="43"/>
      <c r="H38" s="44"/>
      <c r="I38" s="40"/>
      <c r="J38" s="41"/>
      <c r="K38" s="13"/>
      <c r="L38" s="3"/>
    </row>
    <row r="39" spans="1:12" ht="15" thickBot="1">
      <c r="A39" s="23"/>
      <c r="B39" s="14" t="s">
        <v>8</v>
      </c>
      <c r="C39" s="45"/>
      <c r="D39" s="76">
        <f t="shared" ref="D39:J39" si="12">SUM(D27:D37)</f>
        <v>0</v>
      </c>
      <c r="E39" s="76">
        <f t="shared" si="12"/>
        <v>0</v>
      </c>
      <c r="F39" s="76">
        <f t="shared" si="12"/>
        <v>0</v>
      </c>
      <c r="G39" s="76">
        <f t="shared" si="12"/>
        <v>0</v>
      </c>
      <c r="H39" s="77">
        <f t="shared" si="12"/>
        <v>0</v>
      </c>
      <c r="I39" s="63">
        <f t="shared" si="12"/>
        <v>0</v>
      </c>
      <c r="J39" s="80">
        <f t="shared" si="12"/>
        <v>0</v>
      </c>
      <c r="K39" s="15"/>
      <c r="L39" s="3"/>
    </row>
    <row r="40" spans="1:12" ht="15" thickBot="1">
      <c r="A40" s="23"/>
      <c r="B40" s="17"/>
      <c r="C40" s="46"/>
      <c r="D40" s="46"/>
      <c r="E40" s="46"/>
      <c r="F40" s="46"/>
      <c r="G40" s="46"/>
      <c r="H40" s="52"/>
      <c r="I40" s="47"/>
      <c r="J40" s="47"/>
      <c r="K40" s="18"/>
      <c r="L40" s="3"/>
    </row>
    <row r="41" spans="1:12" ht="15" thickBot="1">
      <c r="A41" s="23"/>
      <c r="B41" s="14" t="s">
        <v>3</v>
      </c>
      <c r="C41" s="48"/>
      <c r="D41" s="76">
        <f t="shared" ref="D41:J41" si="13">D24+D39</f>
        <v>696</v>
      </c>
      <c r="E41" s="76">
        <f t="shared" si="13"/>
        <v>924</v>
      </c>
      <c r="F41" s="76">
        <f t="shared" si="13"/>
        <v>15500</v>
      </c>
      <c r="G41" s="76">
        <f t="shared" si="13"/>
        <v>2540</v>
      </c>
      <c r="H41" s="77">
        <f t="shared" si="13"/>
        <v>1276</v>
      </c>
      <c r="I41" s="63">
        <f t="shared" si="13"/>
        <v>20936</v>
      </c>
      <c r="J41" s="81">
        <f t="shared" si="13"/>
        <v>0</v>
      </c>
      <c r="K41" s="19" t="s">
        <v>44</v>
      </c>
      <c r="L41" s="3"/>
    </row>
    <row r="42" spans="1:12">
      <c r="A42" s="23"/>
      <c r="B42" s="5"/>
      <c r="C42" s="5"/>
      <c r="D42" s="5"/>
      <c r="E42" s="5"/>
      <c r="F42" s="5"/>
      <c r="G42" s="5"/>
      <c r="H42" s="5"/>
      <c r="I42" s="5"/>
      <c r="J42" s="5"/>
      <c r="K42" s="5"/>
      <c r="L42" s="3"/>
    </row>
    <row r="43" spans="1:12">
      <c r="A43" s="23"/>
      <c r="B43" s="5"/>
      <c r="C43" s="5"/>
      <c r="D43" s="5"/>
      <c r="E43" s="5"/>
      <c r="F43" s="5"/>
      <c r="G43" s="5"/>
      <c r="H43" s="5"/>
      <c r="I43" s="5"/>
      <c r="J43" s="5"/>
      <c r="K43" s="5"/>
      <c r="L43" s="3"/>
    </row>
    <row r="44" spans="1:12">
      <c r="A44" s="23"/>
      <c r="B44" s="5"/>
      <c r="C44" s="5"/>
      <c r="D44" s="5"/>
      <c r="E44" s="5"/>
      <c r="F44" s="5"/>
      <c r="G44" s="5"/>
      <c r="H44" s="5"/>
      <c r="I44" s="5"/>
      <c r="J44" s="5"/>
      <c r="K44" s="5"/>
      <c r="L44" s="3"/>
    </row>
    <row r="45" spans="1:12">
      <c r="A45" s="23"/>
      <c r="B45" s="5"/>
      <c r="C45" s="5"/>
      <c r="D45" s="5"/>
      <c r="E45" s="5"/>
      <c r="F45" s="5"/>
      <c r="G45" s="5"/>
      <c r="H45" s="5"/>
      <c r="I45" s="5"/>
      <c r="J45" s="5"/>
      <c r="K45" s="5"/>
      <c r="L45" s="3"/>
    </row>
    <row r="46" spans="1:12">
      <c r="A46" s="23"/>
      <c r="B46" s="5"/>
      <c r="C46" s="5"/>
      <c r="D46" s="5"/>
      <c r="E46" s="5"/>
      <c r="F46" s="5"/>
      <c r="G46" s="5"/>
      <c r="H46" s="5"/>
      <c r="I46" s="5"/>
      <c r="J46" s="5"/>
      <c r="K46" s="5"/>
      <c r="L46" s="3"/>
    </row>
    <row r="47" spans="1:12">
      <c r="A47" s="23"/>
      <c r="B47" s="5"/>
      <c r="C47" s="5"/>
      <c r="D47" s="5"/>
      <c r="E47" s="5"/>
      <c r="F47" s="5"/>
      <c r="G47" s="5"/>
      <c r="H47" s="5"/>
      <c r="I47" s="5"/>
      <c r="J47" s="5"/>
      <c r="K47" s="5"/>
      <c r="L47" s="3"/>
    </row>
  </sheetData>
  <mergeCells count="1">
    <mergeCell ref="C6:D6"/>
  </mergeCells>
  <pageMargins left="0.39370078740157483" right="0.39370078740157483" top="0.98425196850393704" bottom="0.74803149606299213" header="0" footer="0.31496062992125984"/>
  <pageSetup paperSize="9" scale="77" orientation="landscape" horizontalDpi="300" verticalDpi="300" r:id="rId1"/>
  <headerFooter>
    <oddHeader>&amp;C&amp;"Calibri,Standaard"&amp;K000000&amp;G</oddHeader>
    <oddFooter>&amp;L&amp;"Calibri,Standaard"&amp;K000000Rijksvastgoedbedrijf&amp;C&amp;"Calibri,Standaard"&amp;K000000Versie 1.0&amp;R&amp;"Calibri,Standaard"&amp;K000000Datum: 2 juni 2023</oddFooter>
  </headerFooter>
  <ignoredErrors>
    <ignoredError sqref="I15" formulaRange="1"/>
    <ignoredError sqref="F17:G17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mivroege</dc:creator>
  <cp:lastModifiedBy>Haarst, Mike Van</cp:lastModifiedBy>
  <cp:lastPrinted>2023-06-01T07:33:47Z</cp:lastPrinted>
  <dcterms:created xsi:type="dcterms:W3CDTF">2012-04-27T07:29:23Z</dcterms:created>
  <dcterms:modified xsi:type="dcterms:W3CDTF">2023-06-02T09:29:49Z</dcterms:modified>
</cp:coreProperties>
</file>