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tezhogeschool.sharepoint.com/sites/FAZ-Aanbestedingen-EALiftenenblusmiddelen/Gedeelde documenten/EA Liften en blusmiddelen/03 Nota van Inlichtingen/1ste Nota van Inlichtingen/Conceptueel/"/>
    </mc:Choice>
  </mc:AlternateContent>
  <xr:revisionPtr revIDLastSave="837" documentId="8_{B2750693-69F8-4EE8-9E81-945D8DA50D22}" xr6:coauthVersionLast="47" xr6:coauthVersionMax="47" xr10:uidLastSave="{03413A44-1D12-45B6-84C0-135E53F8C43A}"/>
  <bookViews>
    <workbookView xWindow="-120" yWindow="-120" windowWidth="29040" windowHeight="15720" activeTab="2" xr2:uid="{329AA10C-95FF-4BA0-9D02-AB3B08EF99B3}"/>
  </bookViews>
  <sheets>
    <sheet name="1 - Preventief onderhoud" sheetId="1" r:id="rId1"/>
    <sheet name="2 - Correctief onderhoud" sheetId="11" r:id="rId2"/>
    <sheet name="Totalisatie + Ondertekening" sheetId="12" r:id="rId3"/>
  </sheets>
  <definedNames>
    <definedName name="_xlnm._FilterDatabase" localSheetId="0" hidden="1">'1 - Preventief onderhoud'!$A$5:$Z$44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1" l="1"/>
  <c r="Z34" i="1" l="1"/>
  <c r="C6" i="12"/>
  <c r="E14" i="11"/>
  <c r="F14" i="11" s="1"/>
  <c r="E13" i="11"/>
  <c r="F13" i="11" s="1"/>
  <c r="E12" i="11"/>
  <c r="F12" i="11" s="1"/>
  <c r="E11" i="11"/>
  <c r="F11" i="11" s="1"/>
  <c r="F15" i="11" l="1"/>
  <c r="E8" i="11" l="1"/>
  <c r="H37" i="1" l="1"/>
  <c r="H43" i="1"/>
  <c r="H42" i="1"/>
  <c r="H41" i="1"/>
  <c r="H40" i="1"/>
  <c r="H39" i="1"/>
  <c r="H38" i="1"/>
  <c r="H44" i="1" l="1"/>
  <c r="C5" i="12" s="1"/>
  <c r="C7" i="12" l="1"/>
</calcChain>
</file>

<file path=xl/sharedStrings.xml><?xml version="1.0" encoding="utf-8"?>
<sst xmlns="http://schemas.openxmlformats.org/spreadsheetml/2006/main" count="336" uniqueCount="153">
  <si>
    <t>Bijlage 5A - Prijzenblad perceel 1</t>
  </si>
  <si>
    <t>U dient alleen de gele cellen in te vullen, prijzen exclusief BTW</t>
  </si>
  <si>
    <t>Onderdeel 1 - Preventief onderhoud installaties</t>
  </si>
  <si>
    <t>Nr.</t>
  </si>
  <si>
    <t>Instelling</t>
  </si>
  <si>
    <t>Locatie</t>
  </si>
  <si>
    <t>Adres</t>
  </si>
  <si>
    <t>Postcode</t>
  </si>
  <si>
    <t>Plaats</t>
  </si>
  <si>
    <t>Unit</t>
  </si>
  <si>
    <t>Liftnummer</t>
  </si>
  <si>
    <t>Bouwnummer</t>
  </si>
  <si>
    <t>Type</t>
  </si>
  <si>
    <t>Bouwjaar</t>
  </si>
  <si>
    <t>Machine</t>
  </si>
  <si>
    <t>Fabrikant</t>
  </si>
  <si>
    <t>Besturing</t>
  </si>
  <si>
    <t>Aandrijving</t>
  </si>
  <si>
    <t>Hefvermogen</t>
  </si>
  <si>
    <t>Hefhoogte</t>
  </si>
  <si>
    <t>Snelheid</t>
  </si>
  <si>
    <t>Aantal stopplaatsen</t>
  </si>
  <si>
    <t>Schachtd</t>
  </si>
  <si>
    <t>Cabine</t>
  </si>
  <si>
    <t>Deur type</t>
  </si>
  <si>
    <t>SIM</t>
  </si>
  <si>
    <t>Aantal deuren</t>
  </si>
  <si>
    <t>Kosten preventief onderhoud excl. BTW
Per jaar:</t>
  </si>
  <si>
    <t>Stichting ArtEZ</t>
  </si>
  <si>
    <t>Kraton</t>
  </si>
  <si>
    <t>Utrechtsestraat 85</t>
  </si>
  <si>
    <t>6811 LW</t>
  </si>
  <si>
    <t>Arnhem</t>
  </si>
  <si>
    <t>Midden</t>
  </si>
  <si>
    <t>10068968 / 42685587</t>
  </si>
  <si>
    <t>Gearless</t>
  </si>
  <si>
    <t>NMX07</t>
  </si>
  <si>
    <t>Kone</t>
  </si>
  <si>
    <t>LCE</t>
  </si>
  <si>
    <t>KDL16L</t>
  </si>
  <si>
    <t>AMDL2/AMDC2</t>
  </si>
  <si>
    <t>J</t>
  </si>
  <si>
    <t>4 (gsm)</t>
  </si>
  <si>
    <t>West</t>
  </si>
  <si>
    <t>10068969 / 42685588</t>
  </si>
  <si>
    <t>Oost</t>
  </si>
  <si>
    <t>MX06</t>
  </si>
  <si>
    <t>7 (gsm)</t>
  </si>
  <si>
    <t>Plateaulift</t>
  </si>
  <si>
    <t>Thyssen Krup</t>
  </si>
  <si>
    <t>Tandheugel</t>
  </si>
  <si>
    <t>Middengebouw</t>
  </si>
  <si>
    <t>Onderlangs 9</t>
  </si>
  <si>
    <t>6812 CE</t>
  </si>
  <si>
    <t>GMX1</t>
  </si>
  <si>
    <t>KDL16R</t>
  </si>
  <si>
    <t>AMDSL3/AMDSC3</t>
  </si>
  <si>
    <t>Schaarheffer</t>
  </si>
  <si>
    <t>Hydr. Electro</t>
  </si>
  <si>
    <t>Oude Kraan 26</t>
  </si>
  <si>
    <t>6811 LK</t>
  </si>
  <si>
    <t>Entree</t>
  </si>
  <si>
    <t>Automatische deur</t>
  </si>
  <si>
    <t>Werkplaats</t>
  </si>
  <si>
    <t>Overheaddeur</t>
  </si>
  <si>
    <t>Oude Kraan 74</t>
  </si>
  <si>
    <t>6811 LL</t>
  </si>
  <si>
    <t>Lift rechts 24567</t>
  </si>
  <si>
    <t>Tractie</t>
  </si>
  <si>
    <t>Schlieren S24</t>
  </si>
  <si>
    <t>Schindler</t>
  </si>
  <si>
    <t>Miconic BX</t>
  </si>
  <si>
    <t>Biodyn 25BR</t>
  </si>
  <si>
    <t>HBD</t>
  </si>
  <si>
    <t>Lift links 24566</t>
  </si>
  <si>
    <t>Schlieren S13</t>
  </si>
  <si>
    <t>Biodyn 42BR</t>
  </si>
  <si>
    <t>Rietveld</t>
  </si>
  <si>
    <t>Invalidelift RV/T&amp;D</t>
  </si>
  <si>
    <t>Invalidelift</t>
  </si>
  <si>
    <t>LTF</t>
  </si>
  <si>
    <t>Microprossesor</t>
  </si>
  <si>
    <t>1 snelh</t>
  </si>
  <si>
    <t>Goederenlift grote kantine</t>
  </si>
  <si>
    <t>Relais</t>
  </si>
  <si>
    <t xml:space="preserve">Goederenlift entree </t>
  </si>
  <si>
    <t>Keuken</t>
  </si>
  <si>
    <t>Vector lift</t>
  </si>
  <si>
    <t>Thyssen Krup Encasa</t>
  </si>
  <si>
    <t>Rietveld/Theatrium</t>
  </si>
  <si>
    <t>Buitenlift Schaarheffer T&amp;D</t>
  </si>
  <si>
    <t>Theatrium</t>
  </si>
  <si>
    <t>Personenlift T&amp;D</t>
  </si>
  <si>
    <t>Hydraulisch</t>
  </si>
  <si>
    <t>OMAR</t>
  </si>
  <si>
    <t>Softstarter</t>
  </si>
  <si>
    <t>Fermator</t>
  </si>
  <si>
    <t>3 (gsm)</t>
  </si>
  <si>
    <t>Goederenlift TD - T&amp;D</t>
  </si>
  <si>
    <t>Goederenlift</t>
  </si>
  <si>
    <t>Bucher</t>
  </si>
  <si>
    <t>Buitendeuren goed</t>
  </si>
  <si>
    <t>Assa Abloy</t>
  </si>
  <si>
    <t xml:space="preserve">Hulsmaatstraat </t>
  </si>
  <si>
    <t>Hulsmaatstraat 35</t>
  </si>
  <si>
    <t>7523 WB</t>
  </si>
  <si>
    <t>Enschede</t>
  </si>
  <si>
    <t>FML-220-C</t>
  </si>
  <si>
    <t>VF 33BR</t>
  </si>
  <si>
    <t>Sematic</t>
  </si>
  <si>
    <t>BIDU Entree</t>
  </si>
  <si>
    <t>Hoofdingang</t>
  </si>
  <si>
    <t xml:space="preserve">Bagijneweide </t>
  </si>
  <si>
    <t>Bagijneweide 33</t>
  </si>
  <si>
    <t>8021 TA</t>
  </si>
  <si>
    <t>Zwolle</t>
  </si>
  <si>
    <t>Traxie</t>
  </si>
  <si>
    <t>RF 125/2</t>
  </si>
  <si>
    <t>Mijnssen</t>
  </si>
  <si>
    <t>MP besturing</t>
  </si>
  <si>
    <t xml:space="preserve">Aan de Stadsmuur </t>
  </si>
  <si>
    <t>Aan de Stadsmuur 88</t>
  </si>
  <si>
    <t>8011 VD</t>
  </si>
  <si>
    <t>Mohringer</t>
  </si>
  <si>
    <r>
      <t xml:space="preserve">Overig preventief onderhoud - </t>
    </r>
    <r>
      <rPr>
        <sz val="8"/>
        <color theme="1"/>
        <rFont val="Verdana"/>
        <family val="2"/>
      </rPr>
      <t>Hier kan Inschrijver eventuele</t>
    </r>
    <r>
      <rPr>
        <i/>
        <sz val="8"/>
        <color theme="1"/>
        <rFont val="Verdana"/>
        <family val="2"/>
      </rPr>
      <t xml:space="preserve"> kosten kwijt die zij niet kwijt kan boven bovenstaande installatie-onderdelen. Uitgangspunt is dat alle werkzaamheden conform wet-/regelgeving en het Programma van Eisen zijn opgenomen binnen het preventieve onderhoud. Inschrijver kan geen andere kosten in rekening brengen. </t>
    </r>
  </si>
  <si>
    <t>Omschrijving</t>
  </si>
  <si>
    <t>Aantal</t>
  </si>
  <si>
    <t>Kosten per jaar / stuk
(excl. BTW)</t>
  </si>
  <si>
    <t>Totaal (excl. BTW):</t>
  </si>
  <si>
    <t>Subtotaal overig:</t>
  </si>
  <si>
    <t>Bijlage 5B - Prijzenblad perceel 1</t>
  </si>
  <si>
    <t>Uurtarieven</t>
  </si>
  <si>
    <t>Functie</t>
  </si>
  <si>
    <t>Uurtarief (excl. BTW):</t>
  </si>
  <si>
    <t>Fictief aantal uren:</t>
  </si>
  <si>
    <t>Totaal (excl. BTW)</t>
  </si>
  <si>
    <t>Servicemonteur</t>
  </si>
  <si>
    <t>Subtotaal uurtarieven:</t>
  </si>
  <si>
    <t>Opslagpercentage (100% + opslag)</t>
  </si>
  <si>
    <t>Uurtarief servicemonteur: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</si>
  <si>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</si>
  <si>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</si>
  <si>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</si>
  <si>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</si>
  <si>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</si>
  <si>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Totaal preventief onderhoud</t>
  </si>
  <si>
    <t>Totaal correctief onderhoud</t>
  </si>
  <si>
    <t xml:space="preserve">Inschrijfsom: </t>
  </si>
  <si>
    <t>Naam inschrijver:</t>
  </si>
  <si>
    <t>Naam ondertekenaar:</t>
  </si>
  <si>
    <t>Functie: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</si>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</sst>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6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"/>
      <family val="2"/>
    </font>
    <font>
      <b/>
      <sz val="18"/>
      <color theme="0"/>
      <name val="Arial"/>
      <family val="2"/>
    </font>
    <font>
      <sz val="16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i/>
      <sz val="8"/>
      <color theme="1"/>
      <name val="Verdana"/>
      <family val="2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sz val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1" fillId="2" borderId="1" xfId="2" applyFont="1" applyFill="1" applyBorder="1" applyAlignment="1">
      <alignment horizontal="center"/>
    </xf>
    <xf numFmtId="44" fontId="1" fillId="2" borderId="1" xfId="1" applyFont="1" applyFill="1" applyBorder="1" applyAlignment="1">
      <alignment horizontal="center"/>
    </xf>
    <xf numFmtId="44" fontId="1" fillId="3" borderId="1" xfId="0" applyNumberFormat="1" applyFont="1" applyFill="1" applyBorder="1"/>
    <xf numFmtId="44" fontId="2" fillId="0" borderId="0" xfId="1" applyFont="1"/>
    <xf numFmtId="44" fontId="1" fillId="0" borderId="0" xfId="1" applyFont="1"/>
    <xf numFmtId="44" fontId="2" fillId="3" borderId="1" xfId="0" applyNumberFormat="1" applyFont="1" applyFill="1" applyBorder="1"/>
    <xf numFmtId="0" fontId="13" fillId="4" borderId="1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4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 vertical="center"/>
    </xf>
    <xf numFmtId="44" fontId="12" fillId="2" borderId="1" xfId="1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44" fontId="11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2" fillId="2" borderId="1" xfId="0" applyFont="1" applyFill="1" applyBorder="1" applyAlignment="1">
      <alignment horizontal="left"/>
    </xf>
    <xf numFmtId="44" fontId="12" fillId="3" borderId="1" xfId="1" applyFont="1" applyFill="1" applyBorder="1" applyAlignment="1">
      <alignment horizontal="left"/>
    </xf>
    <xf numFmtId="0" fontId="4" fillId="4" borderId="2" xfId="0" applyFont="1" applyFill="1" applyBorder="1" applyAlignment="1">
      <alignment wrapText="1"/>
    </xf>
    <xf numFmtId="0" fontId="4" fillId="4" borderId="2" xfId="0" applyFont="1" applyFill="1" applyBorder="1" applyAlignment="1">
      <alignment horizontal="center"/>
    </xf>
    <xf numFmtId="0" fontId="7" fillId="5" borderId="3" xfId="0" applyFont="1" applyFill="1" applyBorder="1"/>
    <xf numFmtId="0" fontId="6" fillId="5" borderId="4" xfId="0" applyFont="1" applyFill="1" applyBorder="1" applyAlignment="1">
      <alignment horizontal="center"/>
    </xf>
    <xf numFmtId="0" fontId="6" fillId="5" borderId="4" xfId="0" applyFont="1" applyFill="1" applyBorder="1"/>
    <xf numFmtId="0" fontId="6" fillId="5" borderId="5" xfId="0" applyFont="1" applyFill="1" applyBorder="1"/>
    <xf numFmtId="0" fontId="4" fillId="4" borderId="6" xfId="0" applyFont="1" applyFill="1" applyBorder="1"/>
    <xf numFmtId="0" fontId="4" fillId="4" borderId="7" xfId="0" applyFont="1" applyFill="1" applyBorder="1"/>
    <xf numFmtId="0" fontId="1" fillId="3" borderId="8" xfId="0" applyFont="1" applyFill="1" applyBorder="1"/>
    <xf numFmtId="44" fontId="1" fillId="3" borderId="9" xfId="0" applyNumberFormat="1" applyFont="1" applyFill="1" applyBorder="1"/>
    <xf numFmtId="0" fontId="1" fillId="3" borderId="10" xfId="0" applyFont="1" applyFill="1" applyBorder="1"/>
    <xf numFmtId="0" fontId="1" fillId="3" borderId="11" xfId="0" applyFont="1" applyFill="1" applyBorder="1" applyAlignment="1">
      <alignment horizontal="center"/>
    </xf>
    <xf numFmtId="44" fontId="1" fillId="3" borderId="12" xfId="0" applyNumberFormat="1" applyFont="1" applyFill="1" applyBorder="1"/>
    <xf numFmtId="0" fontId="4" fillId="4" borderId="13" xfId="0" applyFont="1" applyFill="1" applyBorder="1"/>
    <xf numFmtId="0" fontId="4" fillId="4" borderId="14" xfId="0" applyFont="1" applyFill="1" applyBorder="1" applyAlignment="1">
      <alignment wrapText="1"/>
    </xf>
    <xf numFmtId="0" fontId="4" fillId="4" borderId="14" xfId="0" applyFont="1" applyFill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/>
    <xf numFmtId="9" fontId="1" fillId="2" borderId="11" xfId="2" applyFont="1" applyFill="1" applyBorder="1" applyAlignment="1">
      <alignment horizontal="center"/>
    </xf>
    <xf numFmtId="44" fontId="1" fillId="3" borderId="11" xfId="0" applyNumberFormat="1" applyFont="1" applyFill="1" applyBorder="1"/>
    <xf numFmtId="0" fontId="5" fillId="4" borderId="1" xfId="0" applyFont="1" applyFill="1" applyBorder="1"/>
    <xf numFmtId="0" fontId="8" fillId="6" borderId="1" xfId="0" applyFont="1" applyFill="1" applyBorder="1"/>
    <xf numFmtId="44" fontId="9" fillId="7" borderId="1" xfId="0" applyNumberFormat="1" applyFont="1" applyFill="1" applyBorder="1"/>
    <xf numFmtId="0" fontId="13" fillId="0" borderId="0" xfId="0" applyFont="1" applyAlignment="1">
      <alignment horizontal="left"/>
    </xf>
    <xf numFmtId="44" fontId="12" fillId="0" borderId="0" xfId="1" applyFont="1" applyFill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horizontal="center"/>
    </xf>
    <xf numFmtId="0" fontId="17" fillId="3" borderId="1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horizontal="left" vertical="center"/>
    </xf>
    <xf numFmtId="0" fontId="12" fillId="8" borderId="1" xfId="0" applyFont="1" applyFill="1" applyBorder="1" applyAlignment="1">
      <alignment horizontal="left"/>
    </xf>
    <xf numFmtId="0" fontId="12" fillId="2" borderId="0" xfId="0" applyFont="1" applyFill="1" applyAlignment="1">
      <alignment horizontal="left"/>
    </xf>
    <xf numFmtId="0" fontId="16" fillId="2" borderId="0" xfId="0" applyFont="1" applyFill="1"/>
    <xf numFmtId="0" fontId="13" fillId="4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3366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544285</xdr:colOff>
      <xdr:row>0</xdr:row>
      <xdr:rowOff>0</xdr:rowOff>
    </xdr:from>
    <xdr:to>
      <xdr:col>26</xdr:col>
      <xdr:colOff>326717</xdr:colOff>
      <xdr:row>4</xdr:row>
      <xdr:rowOff>17561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5C82925-B178-4D58-9CE3-DD5045FDE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91464" y="0"/>
          <a:ext cx="4070314" cy="76976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2078934</xdr:colOff>
      <xdr:row>0</xdr:row>
      <xdr:rowOff>16565</xdr:rowOff>
    </xdr:from>
    <xdr:to>
      <xdr:col>8</xdr:col>
      <xdr:colOff>605864</xdr:colOff>
      <xdr:row>3</xdr:row>
      <xdr:rowOff>90547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E9F8A38-7F15-4D28-B8A8-4DF61570C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347" y="16565"/>
          <a:ext cx="4084560" cy="761439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166565</xdr:colOff>
      <xdr:row>0</xdr:row>
      <xdr:rowOff>0</xdr:rowOff>
    </xdr:from>
    <xdr:to>
      <xdr:col>11</xdr:col>
      <xdr:colOff>117275</xdr:colOff>
      <xdr:row>3</xdr:row>
      <xdr:rowOff>133766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DC07C08-AB08-4454-9DD5-164F1670A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161" y="0"/>
          <a:ext cx="4105076" cy="75655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B1:Z44"/>
  <sheetViews>
    <sheetView showGridLines="0" zoomScaleNormal="100" workbookViewId="0">
      <selection activeCell="G20" sqref="G20"/>
    </sheetView>
  </sheetViews>
  <sheetFormatPr defaultColWidth="8.85546875" defaultRowHeight="10.5" x14ac:dyDescent="0.15"/>
  <cols>
    <col min="1" max="1" width="5.140625" style="14" customWidth="1"/>
    <col min="2" max="2" width="4.5703125" style="14" customWidth="1"/>
    <col min="3" max="3" width="13.28515625" style="14" bestFit="1" customWidth="1"/>
    <col min="4" max="4" width="16.85546875" style="14" bestFit="1" customWidth="1"/>
    <col min="5" max="5" width="19" style="14" bestFit="1" customWidth="1"/>
    <col min="6" max="6" width="11.7109375" style="14" bestFit="1" customWidth="1"/>
    <col min="7" max="7" width="22.140625" style="14" bestFit="1" customWidth="1"/>
    <col min="8" max="8" width="23.7109375" style="14" bestFit="1" customWidth="1"/>
    <col min="9" max="9" width="19.140625" style="14" bestFit="1" customWidth="1"/>
    <col min="10" max="10" width="16" style="14" bestFit="1" customWidth="1"/>
    <col min="11" max="11" width="16.5703125" style="14" bestFit="1" customWidth="1"/>
    <col min="12" max="12" width="12" style="14" bestFit="1" customWidth="1"/>
    <col min="13" max="13" width="12.28515625" style="14" bestFit="1" customWidth="1"/>
    <col min="14" max="14" width="18.7109375" style="14" bestFit="1" customWidth="1"/>
    <col min="15" max="15" width="13.42578125" style="14" bestFit="1" customWidth="1"/>
    <col min="16" max="16" width="14.140625" style="14" bestFit="1" customWidth="1"/>
    <col min="17" max="17" width="14.7109375" style="14" bestFit="1" customWidth="1"/>
    <col min="18" max="18" width="12.85546875" style="14" bestFit="1" customWidth="1"/>
    <col min="19" max="19" width="11.28515625" style="14" bestFit="1" customWidth="1"/>
    <col min="20" max="20" width="15.42578125" style="14" bestFit="1" customWidth="1"/>
    <col min="21" max="21" width="11.7109375" style="14" customWidth="1"/>
    <col min="22" max="22" width="9.5703125" style="14" bestFit="1" customWidth="1"/>
    <col min="23" max="23" width="15.7109375" style="14" bestFit="1" customWidth="1"/>
    <col min="24" max="24" width="6.7109375" style="14" bestFit="1" customWidth="1"/>
    <col min="25" max="25" width="16.5703125" style="14" bestFit="1" customWidth="1"/>
    <col min="26" max="26" width="25.5703125" style="14" customWidth="1"/>
    <col min="27" max="16384" width="8.85546875" style="14"/>
  </cols>
  <sheetData>
    <row r="1" spans="2:26" ht="18" customHeight="1" x14ac:dyDescent="0.25">
      <c r="B1" s="49" t="s">
        <v>0</v>
      </c>
      <c r="H1" s="55" t="s">
        <v>1</v>
      </c>
      <c r="I1" s="55"/>
      <c r="J1" s="55"/>
    </row>
    <row r="2" spans="2:26" ht="19.899999999999999" customHeight="1" x14ac:dyDescent="0.2">
      <c r="B2" s="50"/>
    </row>
    <row r="4" spans="2:26" x14ac:dyDescent="0.15">
      <c r="B4" s="13" t="s">
        <v>2</v>
      </c>
    </row>
    <row r="5" spans="2:26" ht="47.45" customHeight="1" x14ac:dyDescent="0.15">
      <c r="B5" s="15" t="s">
        <v>3</v>
      </c>
      <c r="C5" s="15" t="s">
        <v>4</v>
      </c>
      <c r="D5" s="15" t="s">
        <v>5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</row>
    <row r="6" spans="2:26" x14ac:dyDescent="0.15">
      <c r="B6" s="16">
        <v>1</v>
      </c>
      <c r="C6" s="16" t="s">
        <v>28</v>
      </c>
      <c r="D6" s="16" t="s">
        <v>29</v>
      </c>
      <c r="E6" s="16" t="s">
        <v>30</v>
      </c>
      <c r="F6" s="16" t="s">
        <v>31</v>
      </c>
      <c r="G6" s="16" t="s">
        <v>32</v>
      </c>
      <c r="H6" s="16" t="s">
        <v>33</v>
      </c>
      <c r="I6" s="52" t="s">
        <v>34</v>
      </c>
      <c r="J6" s="16">
        <v>681199202</v>
      </c>
      <c r="K6" s="16" t="s">
        <v>35</v>
      </c>
      <c r="L6" s="16">
        <v>2016</v>
      </c>
      <c r="M6" s="16" t="s">
        <v>36</v>
      </c>
      <c r="N6" s="16" t="s">
        <v>37</v>
      </c>
      <c r="O6" s="16" t="s">
        <v>38</v>
      </c>
      <c r="P6" s="16" t="s">
        <v>39</v>
      </c>
      <c r="Q6" s="16">
        <v>630</v>
      </c>
      <c r="R6" s="16">
        <v>12.3</v>
      </c>
      <c r="S6" s="16">
        <v>1</v>
      </c>
      <c r="T6" s="16">
        <v>4</v>
      </c>
      <c r="U6" s="16">
        <v>4</v>
      </c>
      <c r="V6" s="16">
        <v>1</v>
      </c>
      <c r="W6" s="16" t="s">
        <v>40</v>
      </c>
      <c r="X6" s="16" t="s">
        <v>41</v>
      </c>
      <c r="Y6" s="16" t="s">
        <v>42</v>
      </c>
      <c r="Z6" s="17">
        <v>0</v>
      </c>
    </row>
    <row r="7" spans="2:26" x14ac:dyDescent="0.15">
      <c r="B7" s="16">
        <v>2</v>
      </c>
      <c r="C7" s="16" t="s">
        <v>28</v>
      </c>
      <c r="D7" s="16" t="s">
        <v>29</v>
      </c>
      <c r="E7" s="16" t="s">
        <v>30</v>
      </c>
      <c r="F7" s="16" t="s">
        <v>31</v>
      </c>
      <c r="G7" s="16" t="s">
        <v>32</v>
      </c>
      <c r="H7" s="16" t="s">
        <v>43</v>
      </c>
      <c r="I7" s="52" t="s">
        <v>44</v>
      </c>
      <c r="J7" s="16">
        <v>681199204</v>
      </c>
      <c r="K7" s="16" t="s">
        <v>35</v>
      </c>
      <c r="L7" s="16">
        <v>2016</v>
      </c>
      <c r="M7" s="16" t="s">
        <v>36</v>
      </c>
      <c r="N7" s="16" t="s">
        <v>37</v>
      </c>
      <c r="O7" s="16" t="s">
        <v>38</v>
      </c>
      <c r="P7" s="16" t="s">
        <v>39</v>
      </c>
      <c r="Q7" s="16">
        <v>630</v>
      </c>
      <c r="R7" s="16">
        <v>12.3</v>
      </c>
      <c r="S7" s="16">
        <v>1</v>
      </c>
      <c r="T7" s="16">
        <v>4</v>
      </c>
      <c r="U7" s="16">
        <v>4</v>
      </c>
      <c r="V7" s="16">
        <v>1</v>
      </c>
      <c r="W7" s="16" t="s">
        <v>40</v>
      </c>
      <c r="X7" s="16" t="s">
        <v>41</v>
      </c>
      <c r="Y7" s="16" t="s">
        <v>42</v>
      </c>
      <c r="Z7" s="17">
        <v>0</v>
      </c>
    </row>
    <row r="8" spans="2:26" x14ac:dyDescent="0.15">
      <c r="B8" s="16">
        <v>3</v>
      </c>
      <c r="C8" s="16" t="s">
        <v>28</v>
      </c>
      <c r="D8" s="16" t="s">
        <v>29</v>
      </c>
      <c r="E8" s="16" t="s">
        <v>30</v>
      </c>
      <c r="F8" s="16" t="s">
        <v>31</v>
      </c>
      <c r="G8" s="16" t="s">
        <v>32</v>
      </c>
      <c r="H8" s="16" t="s">
        <v>45</v>
      </c>
      <c r="I8" s="16">
        <v>11387914</v>
      </c>
      <c r="J8" s="16">
        <v>100327677</v>
      </c>
      <c r="K8" s="16" t="s">
        <v>35</v>
      </c>
      <c r="L8" s="16">
        <v>2011</v>
      </c>
      <c r="M8" s="16" t="s">
        <v>46</v>
      </c>
      <c r="N8" s="16" t="s">
        <v>37</v>
      </c>
      <c r="O8" s="16" t="s">
        <v>38</v>
      </c>
      <c r="P8" s="16" t="s">
        <v>39</v>
      </c>
      <c r="Q8" s="16">
        <v>630</v>
      </c>
      <c r="R8" s="16">
        <v>17.7</v>
      </c>
      <c r="S8" s="16">
        <v>1</v>
      </c>
      <c r="T8" s="16">
        <v>7</v>
      </c>
      <c r="U8" s="16">
        <v>7</v>
      </c>
      <c r="V8" s="16">
        <v>2</v>
      </c>
      <c r="W8" s="16" t="s">
        <v>40</v>
      </c>
      <c r="X8" s="16" t="s">
        <v>41</v>
      </c>
      <c r="Y8" s="16" t="s">
        <v>47</v>
      </c>
      <c r="Z8" s="17">
        <v>0</v>
      </c>
    </row>
    <row r="9" spans="2:26" x14ac:dyDescent="0.15">
      <c r="B9" s="16">
        <v>4</v>
      </c>
      <c r="C9" s="16" t="s">
        <v>28</v>
      </c>
      <c r="D9" s="16" t="s">
        <v>29</v>
      </c>
      <c r="E9" s="16" t="s">
        <v>30</v>
      </c>
      <c r="F9" s="16" t="s">
        <v>31</v>
      </c>
      <c r="G9" s="16" t="s">
        <v>32</v>
      </c>
      <c r="H9" s="16"/>
      <c r="I9" s="16"/>
      <c r="J9" s="16"/>
      <c r="K9" s="16" t="s">
        <v>48</v>
      </c>
      <c r="L9" s="16">
        <v>2017</v>
      </c>
      <c r="M9" s="16"/>
      <c r="N9" s="16" t="s">
        <v>49</v>
      </c>
      <c r="O9" s="16"/>
      <c r="P9" s="16" t="s">
        <v>50</v>
      </c>
      <c r="Q9" s="16">
        <v>325</v>
      </c>
      <c r="R9" s="16">
        <v>4</v>
      </c>
      <c r="S9" s="16"/>
      <c r="T9" s="16">
        <v>2</v>
      </c>
      <c r="U9" s="16"/>
      <c r="V9" s="16"/>
      <c r="W9" s="16"/>
      <c r="X9" s="16"/>
      <c r="Y9" s="16"/>
      <c r="Z9" s="17">
        <v>0</v>
      </c>
    </row>
    <row r="10" spans="2:26" x14ac:dyDescent="0.15">
      <c r="B10" s="16">
        <v>5</v>
      </c>
      <c r="C10" s="16" t="s">
        <v>28</v>
      </c>
      <c r="D10" s="16" t="s">
        <v>51</v>
      </c>
      <c r="E10" s="16" t="s">
        <v>52</v>
      </c>
      <c r="F10" s="16" t="s">
        <v>53</v>
      </c>
      <c r="G10" s="16" t="s">
        <v>32</v>
      </c>
      <c r="H10" s="16"/>
      <c r="I10" s="16">
        <v>11387915</v>
      </c>
      <c r="J10" s="16">
        <v>100327678</v>
      </c>
      <c r="K10" s="18" t="s">
        <v>35</v>
      </c>
      <c r="L10" s="16">
        <v>2011</v>
      </c>
      <c r="M10" s="18" t="s">
        <v>54</v>
      </c>
      <c r="N10" s="18" t="s">
        <v>37</v>
      </c>
      <c r="O10" s="18" t="s">
        <v>38</v>
      </c>
      <c r="P10" s="18" t="s">
        <v>55</v>
      </c>
      <c r="Q10" s="18">
        <v>560</v>
      </c>
      <c r="R10" s="18">
        <v>12.8</v>
      </c>
      <c r="S10" s="18">
        <v>0.63</v>
      </c>
      <c r="T10" s="18">
        <v>5</v>
      </c>
      <c r="U10" s="18">
        <v>5</v>
      </c>
      <c r="V10" s="18">
        <v>1</v>
      </c>
      <c r="W10" s="18" t="s">
        <v>56</v>
      </c>
      <c r="X10" s="18" t="s">
        <v>41</v>
      </c>
      <c r="Y10" s="16" t="s">
        <v>42</v>
      </c>
      <c r="Z10" s="17">
        <v>0</v>
      </c>
    </row>
    <row r="11" spans="2:26" x14ac:dyDescent="0.15">
      <c r="B11" s="16">
        <v>6</v>
      </c>
      <c r="C11" s="16" t="s">
        <v>28</v>
      </c>
      <c r="D11" s="16" t="s">
        <v>51</v>
      </c>
      <c r="E11" s="16" t="s">
        <v>52</v>
      </c>
      <c r="F11" s="16" t="s">
        <v>53</v>
      </c>
      <c r="G11" s="16" t="s">
        <v>32</v>
      </c>
      <c r="H11" s="16"/>
      <c r="I11" s="16"/>
      <c r="J11" s="16"/>
      <c r="K11" s="18" t="s">
        <v>57</v>
      </c>
      <c r="L11" s="16"/>
      <c r="M11" s="18" t="s">
        <v>58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6"/>
      <c r="Z11" s="17">
        <v>0</v>
      </c>
    </row>
    <row r="12" spans="2:26" x14ac:dyDescent="0.15">
      <c r="B12" s="16">
        <v>7</v>
      </c>
      <c r="C12" s="16" t="s">
        <v>28</v>
      </c>
      <c r="D12" s="16" t="s">
        <v>59</v>
      </c>
      <c r="E12" s="16" t="s">
        <v>59</v>
      </c>
      <c r="F12" s="16" t="s">
        <v>60</v>
      </c>
      <c r="G12" s="16" t="s">
        <v>32</v>
      </c>
      <c r="H12" s="16" t="s">
        <v>61</v>
      </c>
      <c r="I12" s="16">
        <v>11295619</v>
      </c>
      <c r="J12" s="16"/>
      <c r="K12" s="18" t="s">
        <v>62</v>
      </c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6"/>
      <c r="Z12" s="17">
        <v>0</v>
      </c>
    </row>
    <row r="13" spans="2:26" x14ac:dyDescent="0.15">
      <c r="B13" s="16">
        <v>8</v>
      </c>
      <c r="C13" s="16" t="s">
        <v>28</v>
      </c>
      <c r="D13" s="16" t="s">
        <v>59</v>
      </c>
      <c r="E13" s="16" t="s">
        <v>59</v>
      </c>
      <c r="F13" s="16" t="s">
        <v>60</v>
      </c>
      <c r="G13" s="16" t="s">
        <v>32</v>
      </c>
      <c r="H13" s="16" t="s">
        <v>63</v>
      </c>
      <c r="I13" s="16">
        <v>44050405</v>
      </c>
      <c r="J13" s="16"/>
      <c r="K13" s="18" t="s">
        <v>64</v>
      </c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6"/>
      <c r="Z13" s="17">
        <v>0</v>
      </c>
    </row>
    <row r="14" spans="2:26" x14ac:dyDescent="0.15">
      <c r="B14" s="16">
        <v>9</v>
      </c>
      <c r="C14" s="16" t="s">
        <v>28</v>
      </c>
      <c r="D14" s="16" t="s">
        <v>59</v>
      </c>
      <c r="E14" s="16" t="s">
        <v>59</v>
      </c>
      <c r="F14" s="16" t="s">
        <v>60</v>
      </c>
      <c r="G14" s="16" t="s">
        <v>32</v>
      </c>
      <c r="H14" s="16" t="s">
        <v>63</v>
      </c>
      <c r="I14" s="16">
        <v>44936465</v>
      </c>
      <c r="J14" s="16"/>
      <c r="K14" s="18" t="s">
        <v>64</v>
      </c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6"/>
      <c r="Z14" s="17">
        <v>0</v>
      </c>
    </row>
    <row r="15" spans="2:26" x14ac:dyDescent="0.15">
      <c r="B15" s="16">
        <v>10</v>
      </c>
      <c r="C15" s="53" t="s">
        <v>28</v>
      </c>
      <c r="D15" s="53" t="s">
        <v>65</v>
      </c>
      <c r="E15" s="53" t="s">
        <v>65</v>
      </c>
      <c r="F15" s="53" t="s">
        <v>66</v>
      </c>
      <c r="G15" s="53" t="s">
        <v>32</v>
      </c>
      <c r="H15" s="54" t="s">
        <v>67</v>
      </c>
      <c r="I15" s="54">
        <v>40348437</v>
      </c>
      <c r="J15" s="54"/>
      <c r="K15" s="54" t="s">
        <v>68</v>
      </c>
      <c r="L15" s="54">
        <v>1970</v>
      </c>
      <c r="M15" s="54" t="s">
        <v>69</v>
      </c>
      <c r="N15" s="53" t="s">
        <v>70</v>
      </c>
      <c r="O15" s="54" t="s">
        <v>71</v>
      </c>
      <c r="P15" s="53" t="s">
        <v>72</v>
      </c>
      <c r="Q15" s="54">
        <v>300</v>
      </c>
      <c r="R15" s="54">
        <v>21</v>
      </c>
      <c r="S15" s="54">
        <v>0.8</v>
      </c>
      <c r="T15" s="53">
        <v>7</v>
      </c>
      <c r="U15" s="54">
        <v>7</v>
      </c>
      <c r="V15" s="54">
        <v>1</v>
      </c>
      <c r="W15" s="54" t="s">
        <v>73</v>
      </c>
      <c r="X15" s="54"/>
      <c r="Y15" s="54">
        <v>7</v>
      </c>
      <c r="Z15" s="17">
        <v>0</v>
      </c>
    </row>
    <row r="16" spans="2:26" x14ac:dyDescent="0.15">
      <c r="B16" s="16">
        <v>11</v>
      </c>
      <c r="C16" s="53" t="s">
        <v>28</v>
      </c>
      <c r="D16" s="53" t="s">
        <v>65</v>
      </c>
      <c r="E16" s="53" t="s">
        <v>65</v>
      </c>
      <c r="F16" s="53" t="s">
        <v>66</v>
      </c>
      <c r="G16" s="53" t="s">
        <v>32</v>
      </c>
      <c r="H16" s="54" t="s">
        <v>74</v>
      </c>
      <c r="I16" s="54">
        <v>40348438</v>
      </c>
      <c r="J16" s="54"/>
      <c r="K16" s="54" t="s">
        <v>68</v>
      </c>
      <c r="L16" s="54">
        <v>1969</v>
      </c>
      <c r="M16" s="54" t="s">
        <v>75</v>
      </c>
      <c r="N16" s="53" t="s">
        <v>70</v>
      </c>
      <c r="O16" s="54" t="s">
        <v>71</v>
      </c>
      <c r="P16" s="53" t="s">
        <v>76</v>
      </c>
      <c r="Q16" s="54">
        <v>750</v>
      </c>
      <c r="R16" s="54">
        <v>24.8</v>
      </c>
      <c r="S16" s="54">
        <v>0.7</v>
      </c>
      <c r="T16" s="53">
        <v>8</v>
      </c>
      <c r="U16" s="54">
        <v>8</v>
      </c>
      <c r="V16" s="54">
        <v>1</v>
      </c>
      <c r="W16" s="54" t="s">
        <v>73</v>
      </c>
      <c r="X16" s="54"/>
      <c r="Y16" s="54">
        <v>8</v>
      </c>
      <c r="Z16" s="17">
        <v>0</v>
      </c>
    </row>
    <row r="17" spans="2:26" x14ac:dyDescent="0.15">
      <c r="B17" s="16">
        <v>12</v>
      </c>
      <c r="C17" s="53" t="s">
        <v>28</v>
      </c>
      <c r="D17" s="53" t="s">
        <v>65</v>
      </c>
      <c r="E17" s="53" t="s">
        <v>65</v>
      </c>
      <c r="F17" s="53" t="s">
        <v>66</v>
      </c>
      <c r="G17" s="53" t="s">
        <v>32</v>
      </c>
      <c r="H17" s="54" t="s">
        <v>61</v>
      </c>
      <c r="I17" s="54">
        <v>44347495</v>
      </c>
      <c r="J17" s="54"/>
      <c r="K17" s="18" t="s">
        <v>62</v>
      </c>
      <c r="L17" s="54"/>
      <c r="M17" s="54"/>
      <c r="N17" s="53"/>
      <c r="O17" s="54"/>
      <c r="P17" s="53"/>
      <c r="Q17" s="54"/>
      <c r="R17" s="54"/>
      <c r="S17" s="54"/>
      <c r="T17" s="53"/>
      <c r="U17" s="54"/>
      <c r="V17" s="54"/>
      <c r="W17" s="54"/>
      <c r="X17" s="54"/>
      <c r="Y17" s="54"/>
      <c r="Z17" s="17"/>
    </row>
    <row r="18" spans="2:26" x14ac:dyDescent="0.15">
      <c r="B18" s="16">
        <v>13</v>
      </c>
      <c r="C18" s="53" t="s">
        <v>28</v>
      </c>
      <c r="D18" s="53" t="s">
        <v>65</v>
      </c>
      <c r="E18" s="53" t="s">
        <v>65</v>
      </c>
      <c r="F18" s="53" t="s">
        <v>66</v>
      </c>
      <c r="G18" s="53" t="s">
        <v>32</v>
      </c>
      <c r="H18" s="54" t="s">
        <v>61</v>
      </c>
      <c r="I18" s="54">
        <v>44347524</v>
      </c>
      <c r="J18" s="54"/>
      <c r="K18" s="18" t="s">
        <v>62</v>
      </c>
      <c r="L18" s="54"/>
      <c r="M18" s="54"/>
      <c r="N18" s="53"/>
      <c r="O18" s="54"/>
      <c r="P18" s="53"/>
      <c r="Q18" s="54"/>
      <c r="R18" s="54"/>
      <c r="S18" s="54"/>
      <c r="T18" s="53"/>
      <c r="U18" s="54"/>
      <c r="V18" s="54"/>
      <c r="W18" s="54"/>
      <c r="X18" s="54"/>
      <c r="Y18" s="54"/>
      <c r="Z18" s="17"/>
    </row>
    <row r="19" spans="2:26" x14ac:dyDescent="0.15">
      <c r="B19" s="16">
        <v>14</v>
      </c>
      <c r="C19" s="53" t="s">
        <v>28</v>
      </c>
      <c r="D19" s="16" t="s">
        <v>77</v>
      </c>
      <c r="E19" s="16" t="s">
        <v>52</v>
      </c>
      <c r="F19" s="16" t="s">
        <v>53</v>
      </c>
      <c r="G19" s="16" t="s">
        <v>32</v>
      </c>
      <c r="H19" s="16" t="s">
        <v>78</v>
      </c>
      <c r="I19" s="16">
        <v>10516358</v>
      </c>
      <c r="J19" s="16">
        <v>681199208</v>
      </c>
      <c r="K19" s="16" t="s">
        <v>79</v>
      </c>
      <c r="L19" s="16">
        <v>2004</v>
      </c>
      <c r="M19" s="18" t="s">
        <v>58</v>
      </c>
      <c r="N19" s="18" t="s">
        <v>80</v>
      </c>
      <c r="O19" s="18" t="s">
        <v>81</v>
      </c>
      <c r="P19" s="18" t="s">
        <v>82</v>
      </c>
      <c r="Q19" s="18">
        <v>250</v>
      </c>
      <c r="R19" s="18">
        <v>2.2999999999999998</v>
      </c>
      <c r="S19" s="18">
        <v>0.15</v>
      </c>
      <c r="T19" s="18">
        <v>2</v>
      </c>
      <c r="U19" s="18">
        <v>2</v>
      </c>
      <c r="V19" s="18">
        <v>0</v>
      </c>
      <c r="W19" s="18" t="s">
        <v>73</v>
      </c>
      <c r="X19" s="18"/>
      <c r="Y19" s="16">
        <v>2</v>
      </c>
      <c r="Z19" s="17">
        <v>0</v>
      </c>
    </row>
    <row r="20" spans="2:26" x14ac:dyDescent="0.15">
      <c r="B20" s="16">
        <v>15</v>
      </c>
      <c r="C20" s="16" t="s">
        <v>28</v>
      </c>
      <c r="D20" s="16" t="s">
        <v>77</v>
      </c>
      <c r="E20" s="16" t="s">
        <v>52</v>
      </c>
      <c r="F20" s="16" t="s">
        <v>53</v>
      </c>
      <c r="G20" s="16" t="s">
        <v>32</v>
      </c>
      <c r="H20" s="16" t="s">
        <v>83</v>
      </c>
      <c r="I20" s="16">
        <v>10516369</v>
      </c>
      <c r="J20" s="16">
        <v>681199209</v>
      </c>
      <c r="K20" s="18" t="s">
        <v>57</v>
      </c>
      <c r="L20" s="18">
        <v>2004</v>
      </c>
      <c r="M20" s="18" t="s">
        <v>58</v>
      </c>
      <c r="N20" s="18" t="s">
        <v>80</v>
      </c>
      <c r="O20" s="18" t="s">
        <v>84</v>
      </c>
      <c r="P20" s="18" t="s">
        <v>82</v>
      </c>
      <c r="Q20" s="18">
        <v>250</v>
      </c>
      <c r="R20" s="18">
        <v>2.5</v>
      </c>
      <c r="S20" s="18">
        <v>0.15</v>
      </c>
      <c r="T20" s="18">
        <v>2</v>
      </c>
      <c r="U20" s="18">
        <v>2</v>
      </c>
      <c r="V20" s="18">
        <v>0</v>
      </c>
      <c r="W20" s="18" t="s">
        <v>73</v>
      </c>
      <c r="X20" s="18"/>
      <c r="Y20" s="16">
        <v>2</v>
      </c>
      <c r="Z20" s="17">
        <v>0</v>
      </c>
    </row>
    <row r="21" spans="2:26" x14ac:dyDescent="0.15">
      <c r="B21" s="16">
        <v>16</v>
      </c>
      <c r="C21" s="16" t="s">
        <v>28</v>
      </c>
      <c r="D21" s="16" t="s">
        <v>77</v>
      </c>
      <c r="E21" s="16" t="s">
        <v>52</v>
      </c>
      <c r="F21" s="16" t="s">
        <v>53</v>
      </c>
      <c r="G21" s="16" t="s">
        <v>32</v>
      </c>
      <c r="H21" s="16" t="s">
        <v>85</v>
      </c>
      <c r="I21" s="16">
        <v>10516374</v>
      </c>
      <c r="J21" s="16">
        <v>681199210</v>
      </c>
      <c r="K21" s="18" t="s">
        <v>57</v>
      </c>
      <c r="L21" s="16">
        <v>2004</v>
      </c>
      <c r="M21" s="18" t="s">
        <v>58</v>
      </c>
      <c r="N21" s="18" t="s">
        <v>80</v>
      </c>
      <c r="O21" s="18" t="s">
        <v>84</v>
      </c>
      <c r="P21" s="18" t="s">
        <v>82</v>
      </c>
      <c r="Q21" s="18">
        <v>250</v>
      </c>
      <c r="R21" s="18">
        <v>2.5</v>
      </c>
      <c r="S21" s="18">
        <v>0.15</v>
      </c>
      <c r="T21" s="18">
        <v>2</v>
      </c>
      <c r="U21" s="18">
        <v>2</v>
      </c>
      <c r="V21" s="18">
        <v>0</v>
      </c>
      <c r="W21" s="18" t="s">
        <v>73</v>
      </c>
      <c r="X21" s="18"/>
      <c r="Y21" s="16">
        <v>2</v>
      </c>
      <c r="Z21" s="17">
        <v>0</v>
      </c>
    </row>
    <row r="22" spans="2:26" x14ac:dyDescent="0.15">
      <c r="B22" s="16">
        <v>17</v>
      </c>
      <c r="C22" s="16" t="s">
        <v>28</v>
      </c>
      <c r="D22" s="16" t="s">
        <v>77</v>
      </c>
      <c r="E22" s="16" t="s">
        <v>52</v>
      </c>
      <c r="F22" s="16" t="s">
        <v>53</v>
      </c>
      <c r="G22" s="16" t="s">
        <v>32</v>
      </c>
      <c r="H22" s="16"/>
      <c r="I22" s="16"/>
      <c r="J22" s="16"/>
      <c r="K22" s="18" t="s">
        <v>57</v>
      </c>
      <c r="L22" s="16"/>
      <c r="M22" s="18" t="s">
        <v>58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6"/>
      <c r="Z22" s="17"/>
    </row>
    <row r="23" spans="2:26" x14ac:dyDescent="0.15">
      <c r="B23" s="16">
        <v>18</v>
      </c>
      <c r="C23" s="16" t="s">
        <v>28</v>
      </c>
      <c r="D23" s="16" t="s">
        <v>77</v>
      </c>
      <c r="E23" s="16" t="s">
        <v>52</v>
      </c>
      <c r="F23" s="16" t="s">
        <v>53</v>
      </c>
      <c r="G23" s="16" t="s">
        <v>32</v>
      </c>
      <c r="H23" s="16" t="s">
        <v>86</v>
      </c>
      <c r="I23" s="16"/>
      <c r="J23" s="16"/>
      <c r="K23" s="18" t="s">
        <v>87</v>
      </c>
      <c r="L23" s="16"/>
      <c r="M23" s="18" t="s">
        <v>58</v>
      </c>
      <c r="N23" s="18" t="s">
        <v>88</v>
      </c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6"/>
      <c r="Z23" s="17">
        <v>0</v>
      </c>
    </row>
    <row r="24" spans="2:26" x14ac:dyDescent="0.15">
      <c r="B24" s="16">
        <v>19</v>
      </c>
      <c r="C24" s="16" t="s">
        <v>28</v>
      </c>
      <c r="D24" s="16" t="s">
        <v>89</v>
      </c>
      <c r="E24" s="16" t="s">
        <v>52</v>
      </c>
      <c r="F24" s="16" t="s">
        <v>53</v>
      </c>
      <c r="G24" s="16" t="s">
        <v>32</v>
      </c>
      <c r="H24" s="16" t="s">
        <v>90</v>
      </c>
      <c r="I24" s="16">
        <v>10516378</v>
      </c>
      <c r="J24" s="16">
        <v>681199211</v>
      </c>
      <c r="K24" s="18" t="s">
        <v>57</v>
      </c>
      <c r="L24" s="16">
        <v>2004</v>
      </c>
      <c r="M24" s="18" t="s">
        <v>58</v>
      </c>
      <c r="N24" s="18" t="s">
        <v>80</v>
      </c>
      <c r="O24" s="18" t="s">
        <v>84</v>
      </c>
      <c r="P24" s="18" t="s">
        <v>82</v>
      </c>
      <c r="Q24" s="18">
        <v>630</v>
      </c>
      <c r="R24" s="18">
        <v>1.7</v>
      </c>
      <c r="S24" s="18">
        <v>0.15</v>
      </c>
      <c r="T24" s="18">
        <v>2</v>
      </c>
      <c r="U24" s="18">
        <v>2</v>
      </c>
      <c r="V24" s="18">
        <v>0</v>
      </c>
      <c r="W24" s="18" t="s">
        <v>73</v>
      </c>
      <c r="X24" s="18"/>
      <c r="Y24" s="16">
        <v>2</v>
      </c>
      <c r="Z24" s="17">
        <v>0</v>
      </c>
    </row>
    <row r="25" spans="2:26" x14ac:dyDescent="0.15">
      <c r="B25" s="16">
        <v>20</v>
      </c>
      <c r="C25" s="16" t="s">
        <v>28</v>
      </c>
      <c r="D25" s="16" t="s">
        <v>91</v>
      </c>
      <c r="E25" s="16" t="s">
        <v>52</v>
      </c>
      <c r="F25" s="16" t="s">
        <v>53</v>
      </c>
      <c r="G25" s="16" t="s">
        <v>32</v>
      </c>
      <c r="H25" s="16" t="s">
        <v>92</v>
      </c>
      <c r="I25" s="16">
        <v>10516353</v>
      </c>
      <c r="J25" s="16">
        <v>681199207</v>
      </c>
      <c r="K25" s="18" t="s">
        <v>93</v>
      </c>
      <c r="L25" s="16">
        <v>2004</v>
      </c>
      <c r="M25" s="18" t="s">
        <v>94</v>
      </c>
      <c r="N25" s="18" t="s">
        <v>80</v>
      </c>
      <c r="O25" s="18" t="s">
        <v>81</v>
      </c>
      <c r="P25" s="18" t="s">
        <v>95</v>
      </c>
      <c r="Q25" s="18">
        <v>1050</v>
      </c>
      <c r="R25" s="18">
        <v>7</v>
      </c>
      <c r="S25" s="18">
        <v>0.6</v>
      </c>
      <c r="T25" s="18">
        <v>4</v>
      </c>
      <c r="U25" s="18">
        <v>4</v>
      </c>
      <c r="V25" s="18">
        <v>2</v>
      </c>
      <c r="W25" s="18" t="s">
        <v>96</v>
      </c>
      <c r="X25" s="18" t="s">
        <v>41</v>
      </c>
      <c r="Y25" s="16" t="s">
        <v>97</v>
      </c>
      <c r="Z25" s="17">
        <v>0</v>
      </c>
    </row>
    <row r="26" spans="2:26" x14ac:dyDescent="0.15">
      <c r="B26" s="16">
        <v>21</v>
      </c>
      <c r="C26" s="16" t="s">
        <v>28</v>
      </c>
      <c r="D26" s="16" t="s">
        <v>91</v>
      </c>
      <c r="E26" s="16" t="s">
        <v>52</v>
      </c>
      <c r="F26" s="16" t="s">
        <v>53</v>
      </c>
      <c r="G26" s="16" t="s">
        <v>32</v>
      </c>
      <c r="H26" s="16" t="s">
        <v>98</v>
      </c>
      <c r="I26" s="16">
        <v>10516361</v>
      </c>
      <c r="J26" s="16">
        <v>681199206</v>
      </c>
      <c r="K26" s="18" t="s">
        <v>99</v>
      </c>
      <c r="L26" s="16">
        <v>2004</v>
      </c>
      <c r="M26" s="18" t="s">
        <v>100</v>
      </c>
      <c r="N26" s="18" t="s">
        <v>80</v>
      </c>
      <c r="O26" s="18" t="s">
        <v>84</v>
      </c>
      <c r="P26" s="18" t="s">
        <v>82</v>
      </c>
      <c r="Q26" s="18">
        <v>2250</v>
      </c>
      <c r="R26" s="18">
        <v>11.4</v>
      </c>
      <c r="S26" s="18">
        <v>0.15</v>
      </c>
      <c r="T26" s="18">
        <v>4</v>
      </c>
      <c r="U26" s="18">
        <v>4</v>
      </c>
      <c r="V26" s="18">
        <v>0</v>
      </c>
      <c r="W26" s="18" t="s">
        <v>73</v>
      </c>
      <c r="X26" s="18"/>
      <c r="Y26" s="16">
        <v>8</v>
      </c>
      <c r="Z26" s="17">
        <v>0</v>
      </c>
    </row>
    <row r="27" spans="2:26" x14ac:dyDescent="0.15">
      <c r="B27" s="16">
        <v>22</v>
      </c>
      <c r="C27" s="16" t="s">
        <v>28</v>
      </c>
      <c r="D27" s="16" t="s">
        <v>91</v>
      </c>
      <c r="E27" s="16" t="s">
        <v>52</v>
      </c>
      <c r="F27" s="16" t="s">
        <v>53</v>
      </c>
      <c r="G27" s="16" t="s">
        <v>32</v>
      </c>
      <c r="H27" s="16"/>
      <c r="I27" s="16"/>
      <c r="J27" s="16"/>
      <c r="K27" s="18" t="s">
        <v>101</v>
      </c>
      <c r="L27" s="16">
        <v>2004</v>
      </c>
      <c r="M27" s="18"/>
      <c r="N27" s="18" t="s">
        <v>102</v>
      </c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6"/>
      <c r="Z27" s="17">
        <v>0</v>
      </c>
    </row>
    <row r="28" spans="2:26" x14ac:dyDescent="0.15">
      <c r="B28" s="16">
        <v>23</v>
      </c>
      <c r="C28" s="16" t="s">
        <v>28</v>
      </c>
      <c r="D28" s="16" t="s">
        <v>103</v>
      </c>
      <c r="E28" s="16" t="s">
        <v>104</v>
      </c>
      <c r="F28" s="16" t="s">
        <v>105</v>
      </c>
      <c r="G28" s="16" t="s">
        <v>106</v>
      </c>
      <c r="H28" s="16"/>
      <c r="I28" s="16">
        <v>43305818</v>
      </c>
      <c r="J28" s="18"/>
      <c r="K28" s="18" t="s">
        <v>35</v>
      </c>
      <c r="L28" s="18">
        <v>2012</v>
      </c>
      <c r="M28" s="18" t="s">
        <v>107</v>
      </c>
      <c r="N28" s="18" t="s">
        <v>70</v>
      </c>
      <c r="O28" s="18" t="s">
        <v>81</v>
      </c>
      <c r="P28" s="18" t="s">
        <v>108</v>
      </c>
      <c r="Q28" s="18">
        <v>1500</v>
      </c>
      <c r="R28" s="18">
        <v>4.5</v>
      </c>
      <c r="S28" s="18">
        <v>1</v>
      </c>
      <c r="T28" s="18">
        <v>2</v>
      </c>
      <c r="U28" s="18">
        <v>2</v>
      </c>
      <c r="V28" s="18">
        <v>1</v>
      </c>
      <c r="W28" s="18" t="s">
        <v>109</v>
      </c>
      <c r="X28" s="18" t="s">
        <v>41</v>
      </c>
      <c r="Y28" s="16"/>
      <c r="Z28" s="17">
        <v>0</v>
      </c>
    </row>
    <row r="29" spans="2:26" x14ac:dyDescent="0.15">
      <c r="B29" s="16">
        <v>24</v>
      </c>
      <c r="C29" s="16" t="s">
        <v>28</v>
      </c>
      <c r="D29" s="16" t="s">
        <v>103</v>
      </c>
      <c r="E29" s="16" t="s">
        <v>104</v>
      </c>
      <c r="F29" s="16" t="s">
        <v>105</v>
      </c>
      <c r="G29" s="16" t="s">
        <v>106</v>
      </c>
      <c r="H29" s="16" t="s">
        <v>110</v>
      </c>
      <c r="I29" s="16">
        <v>42113964</v>
      </c>
      <c r="J29" s="18"/>
      <c r="K29" s="18" t="s">
        <v>62</v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6"/>
      <c r="Z29" s="17">
        <v>0</v>
      </c>
    </row>
    <row r="30" spans="2:26" x14ac:dyDescent="0.15">
      <c r="B30" s="16">
        <v>25</v>
      </c>
      <c r="C30" s="16" t="s">
        <v>28</v>
      </c>
      <c r="D30" s="16" t="s">
        <v>103</v>
      </c>
      <c r="E30" s="16" t="s">
        <v>104</v>
      </c>
      <c r="F30" s="16" t="s">
        <v>105</v>
      </c>
      <c r="G30" s="16" t="s">
        <v>106</v>
      </c>
      <c r="H30" s="16" t="s">
        <v>111</v>
      </c>
      <c r="I30" s="16">
        <v>42020400</v>
      </c>
      <c r="J30" s="18"/>
      <c r="K30" s="18" t="s">
        <v>62</v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6"/>
      <c r="Z30" s="17">
        <v>0</v>
      </c>
    </row>
    <row r="31" spans="2:26" x14ac:dyDescent="0.15">
      <c r="B31" s="16">
        <v>26</v>
      </c>
      <c r="C31" s="16" t="s">
        <v>28</v>
      </c>
      <c r="D31" s="16" t="s">
        <v>112</v>
      </c>
      <c r="E31" s="16" t="s">
        <v>113</v>
      </c>
      <c r="F31" s="16" t="s">
        <v>114</v>
      </c>
      <c r="G31" s="16" t="s">
        <v>115</v>
      </c>
      <c r="H31" s="16"/>
      <c r="I31" s="16"/>
      <c r="J31" s="16"/>
      <c r="K31" s="16" t="s">
        <v>116</v>
      </c>
      <c r="L31" s="16">
        <v>1988</v>
      </c>
      <c r="M31" s="16" t="s">
        <v>117</v>
      </c>
      <c r="N31" s="16" t="s">
        <v>118</v>
      </c>
      <c r="O31" s="16" t="s">
        <v>119</v>
      </c>
      <c r="P31" s="16"/>
      <c r="Q31" s="16">
        <v>500</v>
      </c>
      <c r="R31" s="16">
        <v>5.4</v>
      </c>
      <c r="S31" s="16">
        <v>0.28000000000000003</v>
      </c>
      <c r="T31" s="16">
        <v>3</v>
      </c>
      <c r="U31" s="16">
        <v>6</v>
      </c>
      <c r="V31" s="16">
        <v>2</v>
      </c>
      <c r="W31" s="16"/>
      <c r="X31" s="16"/>
      <c r="Y31" s="16"/>
      <c r="Z31" s="17">
        <v>0</v>
      </c>
    </row>
    <row r="32" spans="2:26" x14ac:dyDescent="0.15">
      <c r="B32" s="16">
        <v>27</v>
      </c>
      <c r="C32" s="16" t="s">
        <v>28</v>
      </c>
      <c r="D32" s="16" t="s">
        <v>120</v>
      </c>
      <c r="E32" s="16" t="s">
        <v>121</v>
      </c>
      <c r="F32" s="16" t="s">
        <v>122</v>
      </c>
      <c r="G32" s="16" t="s">
        <v>115</v>
      </c>
      <c r="H32" s="16"/>
      <c r="I32" s="16">
        <v>44348944</v>
      </c>
      <c r="J32" s="16"/>
      <c r="K32" s="18" t="s">
        <v>93</v>
      </c>
      <c r="L32" s="18">
        <v>1973</v>
      </c>
      <c r="M32" s="18" t="s">
        <v>58</v>
      </c>
      <c r="N32" s="18" t="s">
        <v>123</v>
      </c>
      <c r="O32" s="18" t="s">
        <v>81</v>
      </c>
      <c r="P32" s="18" t="s">
        <v>82</v>
      </c>
      <c r="Q32" s="18">
        <v>1050</v>
      </c>
      <c r="R32" s="18">
        <v>14.5</v>
      </c>
      <c r="S32" s="18">
        <v>0.63</v>
      </c>
      <c r="T32" s="18">
        <v>8</v>
      </c>
      <c r="U32" s="18">
        <v>8</v>
      </c>
      <c r="V32" s="18">
        <v>2</v>
      </c>
      <c r="W32" s="18" t="s">
        <v>109</v>
      </c>
      <c r="X32" s="18"/>
      <c r="Y32" s="16"/>
      <c r="Z32" s="17">
        <v>0</v>
      </c>
    </row>
    <row r="33" spans="2:26" x14ac:dyDescent="0.15">
      <c r="B33" s="48"/>
      <c r="C33" s="48"/>
      <c r="D33" s="48"/>
      <c r="E33" s="48"/>
      <c r="F33" s="48"/>
      <c r="G33" s="48"/>
      <c r="H33" s="48"/>
      <c r="I33" s="48"/>
      <c r="Y33" s="48"/>
      <c r="Z33" s="47"/>
    </row>
    <row r="34" spans="2:26" ht="27.6" customHeight="1" x14ac:dyDescent="0.15">
      <c r="Z34" s="19">
        <f>SUM(Z6:Z33)</f>
        <v>0</v>
      </c>
    </row>
    <row r="35" spans="2:26" x14ac:dyDescent="0.15">
      <c r="B35" s="20" t="s">
        <v>124</v>
      </c>
    </row>
    <row r="36" spans="2:26" ht="27.6" customHeight="1" x14ac:dyDescent="0.15">
      <c r="B36" s="57" t="s">
        <v>125</v>
      </c>
      <c r="C36" s="57"/>
      <c r="D36" s="57"/>
      <c r="E36" s="57"/>
      <c r="F36" s="12" t="s">
        <v>126</v>
      </c>
      <c r="G36" s="15" t="s">
        <v>127</v>
      </c>
      <c r="H36" s="12" t="s">
        <v>128</v>
      </c>
      <c r="I36" s="46"/>
      <c r="J36" s="46"/>
    </row>
    <row r="37" spans="2:26" x14ac:dyDescent="0.15">
      <c r="B37" s="58"/>
      <c r="C37" s="58"/>
      <c r="D37" s="58"/>
      <c r="E37" s="58"/>
      <c r="F37" s="21">
        <v>1</v>
      </c>
      <c r="G37" s="17">
        <v>0</v>
      </c>
      <c r="H37" s="22">
        <f>F37*G37</f>
        <v>0</v>
      </c>
      <c r="I37" s="47"/>
      <c r="J37" s="47"/>
    </row>
    <row r="38" spans="2:26" x14ac:dyDescent="0.15">
      <c r="B38" s="58"/>
      <c r="C38" s="58"/>
      <c r="D38" s="58"/>
      <c r="E38" s="58"/>
      <c r="F38" s="21">
        <v>1</v>
      </c>
      <c r="G38" s="17">
        <v>0</v>
      </c>
      <c r="H38" s="22">
        <f t="shared" ref="H38:H43" si="0">F38*G38</f>
        <v>0</v>
      </c>
      <c r="I38" s="47"/>
      <c r="J38" s="47"/>
    </row>
    <row r="39" spans="2:26" x14ac:dyDescent="0.15">
      <c r="B39" s="58"/>
      <c r="C39" s="58"/>
      <c r="D39" s="58"/>
      <c r="E39" s="58"/>
      <c r="F39" s="21">
        <v>1</v>
      </c>
      <c r="G39" s="17">
        <v>0</v>
      </c>
      <c r="H39" s="22">
        <f t="shared" si="0"/>
        <v>0</v>
      </c>
      <c r="I39" s="47"/>
      <c r="J39" s="47"/>
    </row>
    <row r="40" spans="2:26" x14ac:dyDescent="0.15">
      <c r="B40" s="58"/>
      <c r="C40" s="58"/>
      <c r="D40" s="58"/>
      <c r="E40" s="58"/>
      <c r="F40" s="21">
        <v>1</v>
      </c>
      <c r="G40" s="17">
        <v>0</v>
      </c>
      <c r="H40" s="22">
        <f t="shared" si="0"/>
        <v>0</v>
      </c>
      <c r="I40" s="47"/>
      <c r="J40" s="47"/>
    </row>
    <row r="41" spans="2:26" x14ac:dyDescent="0.15">
      <c r="B41" s="58"/>
      <c r="C41" s="58"/>
      <c r="D41" s="58"/>
      <c r="E41" s="58"/>
      <c r="F41" s="21">
        <v>1</v>
      </c>
      <c r="G41" s="17">
        <v>0</v>
      </c>
      <c r="H41" s="22">
        <f t="shared" si="0"/>
        <v>0</v>
      </c>
      <c r="I41" s="47"/>
      <c r="J41" s="47"/>
    </row>
    <row r="42" spans="2:26" x14ac:dyDescent="0.15">
      <c r="B42" s="58"/>
      <c r="C42" s="58"/>
      <c r="D42" s="58"/>
      <c r="E42" s="58"/>
      <c r="F42" s="21">
        <v>1</v>
      </c>
      <c r="G42" s="17">
        <v>0</v>
      </c>
      <c r="H42" s="22">
        <f t="shared" si="0"/>
        <v>0</v>
      </c>
      <c r="I42" s="47"/>
      <c r="J42" s="47"/>
    </row>
    <row r="43" spans="2:26" x14ac:dyDescent="0.15">
      <c r="B43" s="58"/>
      <c r="C43" s="58"/>
      <c r="D43" s="58"/>
      <c r="E43" s="58"/>
      <c r="F43" s="21">
        <v>1</v>
      </c>
      <c r="G43" s="17">
        <v>0</v>
      </c>
      <c r="H43" s="22">
        <f t="shared" si="0"/>
        <v>0</v>
      </c>
      <c r="I43" s="47"/>
      <c r="J43" s="47"/>
    </row>
    <row r="44" spans="2:26" x14ac:dyDescent="0.15">
      <c r="G44" s="14" t="s">
        <v>129</v>
      </c>
      <c r="H44" s="19">
        <f>SUM(H37:H43)</f>
        <v>0</v>
      </c>
      <c r="I44" s="19"/>
      <c r="J44" s="19"/>
    </row>
  </sheetData>
  <autoFilter ref="A5:Z44" xr:uid="{E3692874-B8AD-4883-B8C4-61B8C4ABDB18}"/>
  <mergeCells count="8">
    <mergeCell ref="B36:E36"/>
    <mergeCell ref="B42:E42"/>
    <mergeCell ref="B43:E43"/>
    <mergeCell ref="B40:E40"/>
    <mergeCell ref="B41:E41"/>
    <mergeCell ref="B37:E37"/>
    <mergeCell ref="B38:E38"/>
    <mergeCell ref="B39:E39"/>
  </mergeCells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FD27C-71A8-4ADB-8791-FBD28ECB8328}">
  <dimension ref="B2:H16"/>
  <sheetViews>
    <sheetView showGridLines="0" zoomScale="115" zoomScaleNormal="115" workbookViewId="0">
      <selection activeCell="B3" sqref="B3"/>
    </sheetView>
  </sheetViews>
  <sheetFormatPr defaultRowHeight="15" x14ac:dyDescent="0.25"/>
  <cols>
    <col min="1" max="1" width="5.5703125" customWidth="1"/>
    <col min="2" max="2" width="58.5703125" customWidth="1"/>
    <col min="3" max="3" width="35.7109375" customWidth="1"/>
    <col min="4" max="4" width="26.28515625" customWidth="1"/>
    <col min="5" max="5" width="34.28515625" customWidth="1"/>
    <col min="6" max="6" width="30.7109375" customWidth="1"/>
  </cols>
  <sheetData>
    <row r="2" spans="2:8" s="50" customFormat="1" ht="21" customHeight="1" x14ac:dyDescent="0.25">
      <c r="B2" s="49" t="s">
        <v>130</v>
      </c>
      <c r="C2" s="51"/>
      <c r="D2" s="55" t="s">
        <v>1</v>
      </c>
      <c r="E2" s="56"/>
      <c r="F2" s="51"/>
      <c r="H2" s="51"/>
    </row>
    <row r="3" spans="2:8" s="50" customFormat="1" ht="18" customHeight="1" x14ac:dyDescent="0.2">
      <c r="C3" s="51"/>
      <c r="D3" s="51"/>
      <c r="F3" s="51"/>
      <c r="H3" s="51"/>
    </row>
    <row r="4" spans="2:8" ht="15.75" thickBot="1" x14ac:dyDescent="0.3"/>
    <row r="5" spans="2:8" ht="18.75" thickBot="1" x14ac:dyDescent="0.3">
      <c r="B5" s="25" t="s">
        <v>131</v>
      </c>
      <c r="C5" s="26"/>
      <c r="D5" s="27"/>
      <c r="E5" s="28"/>
      <c r="F5" s="1"/>
    </row>
    <row r="6" spans="2:8" x14ac:dyDescent="0.25">
      <c r="B6" s="29" t="s">
        <v>132</v>
      </c>
      <c r="C6" s="23" t="s">
        <v>133</v>
      </c>
      <c r="D6" s="24" t="s">
        <v>134</v>
      </c>
      <c r="E6" s="30" t="s">
        <v>135</v>
      </c>
      <c r="F6" s="1"/>
    </row>
    <row r="7" spans="2:8" x14ac:dyDescent="0.25">
      <c r="B7" s="31" t="s">
        <v>136</v>
      </c>
      <c r="C7" s="7">
        <v>0</v>
      </c>
      <c r="D7" s="3">
        <v>50</v>
      </c>
      <c r="E7" s="32">
        <f>C7*D7</f>
        <v>0</v>
      </c>
      <c r="F7" s="1"/>
    </row>
    <row r="8" spans="2:8" ht="20.25" x14ac:dyDescent="0.3">
      <c r="B8" s="1"/>
      <c r="C8" s="4"/>
      <c r="D8" s="1" t="s">
        <v>137</v>
      </c>
      <c r="E8" s="9">
        <f>SUM(E7:E7)</f>
        <v>0</v>
      </c>
      <c r="F8" s="1"/>
    </row>
    <row r="9" spans="2:8" ht="8.4499999999999993" customHeight="1" thickBot="1" x14ac:dyDescent="0.3">
      <c r="B9" s="1"/>
      <c r="C9" s="4"/>
      <c r="D9" s="1"/>
      <c r="E9" s="1"/>
      <c r="F9" s="1"/>
    </row>
    <row r="10" spans="2:8" ht="30" x14ac:dyDescent="0.25">
      <c r="B10" s="36" t="s">
        <v>132</v>
      </c>
      <c r="C10" s="37" t="s">
        <v>138</v>
      </c>
      <c r="D10" s="38" t="s">
        <v>134</v>
      </c>
      <c r="E10" s="39" t="s">
        <v>139</v>
      </c>
      <c r="F10" s="40" t="s">
        <v>135</v>
      </c>
    </row>
    <row r="11" spans="2:8" x14ac:dyDescent="0.25">
      <c r="B11" s="31" t="s">
        <v>140</v>
      </c>
      <c r="C11" s="6">
        <v>1</v>
      </c>
      <c r="D11" s="3">
        <v>10</v>
      </c>
      <c r="E11" s="8">
        <f>C7</f>
        <v>0</v>
      </c>
      <c r="F11" s="32">
        <f>(D11*E11)*C11</f>
        <v>0</v>
      </c>
    </row>
    <row r="12" spans="2:8" x14ac:dyDescent="0.25">
      <c r="B12" s="31" t="s">
        <v>141</v>
      </c>
      <c r="C12" s="6">
        <v>1</v>
      </c>
      <c r="D12" s="3">
        <v>10</v>
      </c>
      <c r="E12" s="8">
        <f>C7</f>
        <v>0</v>
      </c>
      <c r="F12" s="32">
        <f t="shared" ref="F12:F13" si="0">(D12*E12)*C12</f>
        <v>0</v>
      </c>
    </row>
    <row r="13" spans="2:8" x14ac:dyDescent="0.25">
      <c r="B13" s="31" t="s">
        <v>142</v>
      </c>
      <c r="C13" s="6">
        <v>1</v>
      </c>
      <c r="D13" s="3">
        <v>10</v>
      </c>
      <c r="E13" s="8">
        <f>C7</f>
        <v>0</v>
      </c>
      <c r="F13" s="32">
        <f t="shared" si="0"/>
        <v>0</v>
      </c>
    </row>
    <row r="14" spans="2:8" ht="15.75" thickBot="1" x14ac:dyDescent="0.3">
      <c r="B14" s="33" t="s">
        <v>143</v>
      </c>
      <c r="C14" s="41">
        <v>1</v>
      </c>
      <c r="D14" s="34">
        <v>10</v>
      </c>
      <c r="E14" s="42">
        <f>C7</f>
        <v>0</v>
      </c>
      <c r="F14" s="35">
        <f>(D14*E14)*C14</f>
        <v>0</v>
      </c>
    </row>
    <row r="15" spans="2:8" x14ac:dyDescent="0.25">
      <c r="B15" s="1"/>
      <c r="C15" s="4"/>
      <c r="D15" s="1"/>
      <c r="E15" s="1" t="s">
        <v>144</v>
      </c>
      <c r="F15" s="10">
        <f>SUM(F11:F14)</f>
        <v>0</v>
      </c>
    </row>
    <row r="16" spans="2:8" ht="9" customHeight="1" x14ac:dyDescent="0.3">
      <c r="B16" s="1"/>
      <c r="C16" s="4"/>
      <c r="D16" s="1"/>
      <c r="E16" s="1"/>
      <c r="F16" s="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78062-0F7B-4F02-8CD6-4A19DA7C5DF2}">
  <dimension ref="B2:G15"/>
  <sheetViews>
    <sheetView showGridLines="0" tabSelected="1" zoomScale="130" zoomScaleNormal="130" workbookViewId="0">
      <selection activeCell="B3" sqref="B3"/>
    </sheetView>
  </sheetViews>
  <sheetFormatPr defaultColWidth="8.85546875" defaultRowHeight="14.25" x14ac:dyDescent="0.2"/>
  <cols>
    <col min="1" max="1" width="8.85546875" style="1"/>
    <col min="2" max="2" width="49.7109375" style="1" customWidth="1"/>
    <col min="3" max="3" width="42.28515625" style="1" customWidth="1"/>
    <col min="4" max="16384" width="8.85546875" style="1"/>
  </cols>
  <sheetData>
    <row r="2" spans="2:7" ht="20.25" x14ac:dyDescent="0.3">
      <c r="B2" s="2" t="s">
        <v>0</v>
      </c>
    </row>
    <row r="3" spans="2:7" x14ac:dyDescent="0.2">
      <c r="B3" s="50"/>
    </row>
    <row r="5" spans="2:7" ht="20.25" x14ac:dyDescent="0.3">
      <c r="B5" s="43" t="s">
        <v>145</v>
      </c>
      <c r="C5" s="45">
        <f>SUM('1 - Preventief onderhoud'!Z34,'1 - Preventief onderhoud'!H44)</f>
        <v>0</v>
      </c>
    </row>
    <row r="6" spans="2:7" ht="20.25" x14ac:dyDescent="0.3">
      <c r="B6" s="43" t="s">
        <v>146</v>
      </c>
      <c r="C6" s="45">
        <f>SUM('2 - Correctief onderhoud'!$E$8,'2 - Correctief onderhoud'!$F$15)</f>
        <v>0</v>
      </c>
    </row>
    <row r="7" spans="2:7" ht="23.25" x14ac:dyDescent="0.35">
      <c r="B7" s="44" t="s">
        <v>147</v>
      </c>
      <c r="C7" s="11">
        <f>SUM(C5:C6)</f>
        <v>0</v>
      </c>
    </row>
    <row r="11" spans="2:7" ht="20.25" x14ac:dyDescent="0.3">
      <c r="B11" s="43" t="s">
        <v>148</v>
      </c>
      <c r="C11" s="5"/>
      <c r="G11" s="4"/>
    </row>
    <row r="12" spans="2:7" ht="20.25" x14ac:dyDescent="0.3">
      <c r="B12" s="43" t="s">
        <v>149</v>
      </c>
      <c r="C12" s="5"/>
      <c r="G12" s="4"/>
    </row>
    <row r="13" spans="2:7" ht="20.25" x14ac:dyDescent="0.3">
      <c r="B13" s="43" t="s">
        <v>150</v>
      </c>
      <c r="C13" s="5"/>
      <c r="G13" s="4"/>
    </row>
    <row r="14" spans="2:7" ht="20.25" x14ac:dyDescent="0.3">
      <c r="B14" s="43" t="s">
        <v>151</v>
      </c>
      <c r="C14" s="5"/>
      <c r="G14" s="4"/>
    </row>
    <row r="15" spans="2:7" ht="80.45" customHeight="1" x14ac:dyDescent="0.3">
      <c r="B15" s="43" t="s">
        <v>152</v>
      </c>
      <c r="C15" s="5"/>
      <c r="G15" s="4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912ebf-443d-4f6a-97fa-2e7d4af3ce2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20F942-D98E-48A7-854C-91D7DC52E3BC}"/>
</file>

<file path=customXml/itemProps3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1 - Preventief onderhoud</vt:lpstr>
      <vt:lpstr>2 - 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2023-06-23T08:52:55Z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0x0101008CEE187B38219D41A3D0DE84353EBC68</vt:lpwstr>
  </property>
  <property fmtid="{D5CDD505-2E9C-101B-9397-08002B2CF9AE}" pid="3" name="MediaServiceImageTags">
    <vt:lpwstr/>
  </property>
</Properties>
</file>