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BC21CBCF-3DEF-4444-9D06-4F7536A1F2CD}" xr6:coauthVersionLast="47" xr6:coauthVersionMax="47" xr10:uidLastSave="{00000000-0000-0000-0000-000000000000}"/>
  <bookViews>
    <workbookView xWindow="-28920" yWindow="-2595" windowWidth="29040" windowHeight="15840" tabRatio="959" xr2:uid="{00000000-000D-0000-FFFF-FFFF00000000}"/>
  </bookViews>
  <sheets>
    <sheet name="Referentieprijs" sheetId="37" r:id="rId1"/>
    <sheet name="Werkpakket A" sheetId="26" r:id="rId2"/>
    <sheet name="Werkpakket B" sheetId="36" r:id="rId3"/>
    <sheet name="Werkpakket C" sheetId="38" r:id="rId4"/>
    <sheet name="Werkpakket D" sheetId="39" r:id="rId5"/>
    <sheet name="Werkpakket E" sheetId="41" r:id="rId6"/>
    <sheet name="Werkpakket F" sheetId="42" r:id="rId7"/>
  </sheets>
  <definedNames>
    <definedName name="_Toc444004466" localSheetId="0">Referentieprijs!$B$14</definedName>
    <definedName name="_Toc444004466" localSheetId="1">'Werkpakket A'!$B$8</definedName>
    <definedName name="_Toc444004466" localSheetId="2">'Werkpakket B'!#REF!</definedName>
    <definedName name="_Toc444004466" localSheetId="3">'Werkpakket C'!$B$6</definedName>
    <definedName name="_Toc444004466" localSheetId="4">'Werkpakket D'!#REF!</definedName>
    <definedName name="_Toc444004466" localSheetId="5">'Werkpakket E'!$B$6</definedName>
    <definedName name="_Toc444004466" localSheetId="6">'Werkpakket F'!$B$6</definedName>
    <definedName name="_Toc444544079" localSheetId="0">Referentieprijs!$B$17</definedName>
    <definedName name="_Toc444544079" localSheetId="1">'Werkpakket A'!#REF!</definedName>
    <definedName name="_Toc444544079" localSheetId="2">'Werkpakket B'!#REF!</definedName>
    <definedName name="_Toc444544079" localSheetId="3">'Werkpakket C'!#REF!</definedName>
    <definedName name="_Toc444544079" localSheetId="4">'Werkpakket D'!#REF!</definedName>
    <definedName name="_Toc444544079" localSheetId="5">'Werkpakket E'!#REF!</definedName>
    <definedName name="_Toc444544079" localSheetId="6">'Werkpakket F'!#REF!</definedName>
    <definedName name="_xlnm.Print_Area" localSheetId="0">Referentieprijs!$A$1:$E$26</definedName>
    <definedName name="_xlnm.Print_Area" localSheetId="1">'Werkpakket A'!$A$1:$F$22</definedName>
    <definedName name="_xlnm.Print_Area" localSheetId="2">'Werkpakket B'!$A$1:$F$14</definedName>
    <definedName name="_xlnm.Print_Area" localSheetId="3">'Werkpakket C'!$A$1:$F$35</definedName>
    <definedName name="_xlnm.Print_Area" localSheetId="4">'Werkpakket D'!$A$1:$F$99</definedName>
    <definedName name="_xlnm.Print_Area" localSheetId="5">'Werkpakket E'!$A$1:$F$17</definedName>
    <definedName name="_xlnm.Print_Area" localSheetId="6">'Werkpakket F'!$A$1:$F$15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26" l="1"/>
  <c r="F12" i="36"/>
  <c r="F8" i="42"/>
  <c r="F12" i="41"/>
  <c r="F13" i="41"/>
  <c r="F11" i="41"/>
  <c r="F10" i="41"/>
  <c r="F8" i="41"/>
  <c r="F97" i="39"/>
  <c r="F94" i="39"/>
  <c r="F91" i="39"/>
  <c r="F89" i="39"/>
  <c r="F87" i="39"/>
  <c r="F83" i="39"/>
  <c r="F84" i="39"/>
  <c r="F82" i="39"/>
  <c r="F80" i="39"/>
  <c r="F78" i="39"/>
  <c r="F72" i="39"/>
  <c r="F70" i="39"/>
  <c r="F67" i="39"/>
  <c r="F66" i="39"/>
  <c r="F55" i="39"/>
  <c r="F54" i="39"/>
  <c r="F53" i="39"/>
  <c r="F46" i="39"/>
  <c r="F47" i="39"/>
  <c r="F48" i="39"/>
  <c r="F49" i="39"/>
  <c r="F50" i="39"/>
  <c r="F51" i="39"/>
  <c r="F52" i="39"/>
  <c r="F29" i="39"/>
  <c r="F30" i="39"/>
  <c r="F31" i="39"/>
  <c r="F32" i="39"/>
  <c r="F33" i="39"/>
  <c r="F34" i="39"/>
  <c r="F35" i="39"/>
  <c r="F36" i="39"/>
  <c r="F37" i="39"/>
  <c r="F38" i="39"/>
  <c r="F39" i="39"/>
  <c r="F18" i="39"/>
  <c r="F19" i="39"/>
  <c r="F20" i="39"/>
  <c r="F21" i="39"/>
  <c r="F22" i="39"/>
  <c r="F23" i="39"/>
  <c r="F24" i="39"/>
  <c r="F25" i="39"/>
  <c r="F26" i="39"/>
  <c r="F8" i="39"/>
  <c r="F9" i="39"/>
  <c r="F10" i="39"/>
  <c r="F11" i="39"/>
  <c r="F7" i="39"/>
  <c r="F30" i="38"/>
  <c r="F31" i="38"/>
  <c r="F32" i="38"/>
  <c r="F33" i="38"/>
  <c r="F21" i="38"/>
  <c r="F26" i="38"/>
  <c r="F27" i="38"/>
  <c r="F28" i="38"/>
  <c r="F29" i="38"/>
  <c r="F16" i="38"/>
  <c r="F17" i="38"/>
  <c r="F18" i="38"/>
  <c r="F13" i="38"/>
  <c r="F14" i="38"/>
  <c r="F15" i="38"/>
  <c r="F19" i="38"/>
  <c r="F20" i="38"/>
  <c r="F9" i="38"/>
  <c r="F10" i="38"/>
  <c r="F16" i="26"/>
  <c r="F17" i="26"/>
  <c r="F15" i="26"/>
  <c r="F13" i="42"/>
  <c r="F12" i="42"/>
  <c r="F11" i="42"/>
  <c r="F10" i="42"/>
  <c r="F7" i="42"/>
  <c r="F15" i="42" s="1"/>
  <c r="A2" i="42"/>
  <c r="F86" i="39"/>
  <c r="F68" i="39"/>
  <c r="F56" i="39"/>
  <c r="F44" i="39"/>
  <c r="F45" i="39"/>
  <c r="F28" i="39"/>
  <c r="F13" i="39"/>
  <c r="F11" i="38"/>
  <c r="F12" i="38"/>
  <c r="F7" i="38"/>
  <c r="F10" i="36"/>
  <c r="A2" i="41"/>
  <c r="A2" i="39"/>
  <c r="A2" i="38"/>
  <c r="A2" i="36"/>
  <c r="A2" i="26"/>
  <c r="F7" i="26"/>
  <c r="F35" i="38" l="1"/>
  <c r="E18" i="37"/>
  <c r="E22" i="37"/>
  <c r="F15" i="41"/>
  <c r="E24" i="37"/>
  <c r="E23" i="37" l="1"/>
  <c r="E25" i="37"/>
  <c r="E21" i="37"/>
  <c r="F7" i="41"/>
  <c r="F17" i="41" s="1"/>
  <c r="F65" i="39"/>
  <c r="F43" i="39"/>
  <c r="F17" i="39"/>
  <c r="F15" i="39"/>
  <c r="F9" i="36"/>
  <c r="F14" i="36" s="1"/>
  <c r="F99" i="39" l="1"/>
  <c r="E16" i="37" s="1"/>
  <c r="E14" i="37"/>
  <c r="E15" i="37"/>
  <c r="E17" i="37"/>
  <c r="F10" i="26" l="1"/>
  <c r="F9" i="26"/>
  <c r="F22" i="26" l="1"/>
  <c r="E13" i="37" s="1"/>
  <c r="E26" i="37" s="1"/>
</calcChain>
</file>

<file path=xl/sharedStrings.xml><?xml version="1.0" encoding="utf-8"?>
<sst xmlns="http://schemas.openxmlformats.org/spreadsheetml/2006/main" count="529" uniqueCount="374">
  <si>
    <t>Onderdeel</t>
  </si>
  <si>
    <t>code</t>
  </si>
  <si>
    <t>Totaal</t>
  </si>
  <si>
    <t>Prijzenformulier</t>
  </si>
  <si>
    <t>WP</t>
  </si>
  <si>
    <t>A1</t>
  </si>
  <si>
    <t>A2</t>
  </si>
  <si>
    <t>Raakvlakmanagement</t>
  </si>
  <si>
    <t>D2</t>
  </si>
  <si>
    <t>D1</t>
  </si>
  <si>
    <t>D3</t>
  </si>
  <si>
    <t>D4</t>
  </si>
  <si>
    <t>D5</t>
  </si>
  <si>
    <t>D6</t>
  </si>
  <si>
    <t>D7</t>
  </si>
  <si>
    <t>D8</t>
  </si>
  <si>
    <t>D9</t>
  </si>
  <si>
    <t>Geluid</t>
  </si>
  <si>
    <t>D11</t>
  </si>
  <si>
    <t>D12</t>
  </si>
  <si>
    <t>D14</t>
  </si>
  <si>
    <t>D15</t>
  </si>
  <si>
    <t>D16</t>
  </si>
  <si>
    <t>D17</t>
  </si>
  <si>
    <t>Referentieaantal *</t>
  </si>
  <si>
    <t>Regie 
/ 
Vaste prijs</t>
  </si>
  <si>
    <t>A1.1</t>
  </si>
  <si>
    <t>A2.1</t>
  </si>
  <si>
    <t>A2.2</t>
  </si>
  <si>
    <t>Vaste prijs per overleg</t>
  </si>
  <si>
    <t>Vaste prijs</t>
  </si>
  <si>
    <t>(aan dit aantal kunnen geen rechten worden ontleend)</t>
  </si>
  <si>
    <t>Subtotaal Pakketten C</t>
  </si>
  <si>
    <t>Geotechnische bodemkwaliteit</t>
  </si>
  <si>
    <t>Externe veiligheid</t>
  </si>
  <si>
    <t>Luchtkwaliteit</t>
  </si>
  <si>
    <t>Trillingen</t>
  </si>
  <si>
    <t>Functie</t>
  </si>
  <si>
    <t>Totaal Referentieprijs</t>
  </si>
  <si>
    <t>Berekening Referentieprijs</t>
  </si>
  <si>
    <t>A</t>
  </si>
  <si>
    <t>B</t>
  </si>
  <si>
    <t>D</t>
  </si>
  <si>
    <t>C</t>
  </si>
  <si>
    <t>E</t>
  </si>
  <si>
    <t xml:space="preserve">Berekening Regie-uren </t>
  </si>
  <si>
    <t>Prijs per eenheid
(euro excl. BTW)</t>
  </si>
  <si>
    <t>WP code</t>
  </si>
  <si>
    <r>
      <t xml:space="preserve">Uurtarief 
</t>
    </r>
    <r>
      <rPr>
        <sz val="11"/>
        <color theme="0"/>
        <rFont val="Arial"/>
        <family val="2"/>
      </rPr>
      <t>NB.</t>
    </r>
    <r>
      <rPr>
        <b/>
        <sz val="11"/>
        <color theme="0"/>
        <rFont val="Arial"/>
        <family val="2"/>
      </rPr>
      <t xml:space="preserve"> </t>
    </r>
    <r>
      <rPr>
        <sz val="11"/>
        <color theme="0"/>
        <rFont val="Arial"/>
        <family val="2"/>
      </rPr>
      <t>hiervoor dient u dezelfde uurtarieven te hanteren zoals opgenomen in uw open begroting</t>
    </r>
  </si>
  <si>
    <r>
      <rPr>
        <b/>
        <sz val="11"/>
        <color theme="0"/>
        <rFont val="Arial"/>
        <family val="2"/>
      </rPr>
      <t>Referentieaantal
Regie-uren</t>
    </r>
    <r>
      <rPr>
        <sz val="11"/>
        <color theme="0"/>
        <rFont val="Arial"/>
        <family val="2"/>
      </rPr>
      <t xml:space="preserve">
NB. aan dit aantal kunnen geen rechten worden ontleend</t>
    </r>
  </si>
  <si>
    <t>Voorschriften Prijzenformulier</t>
  </si>
  <si>
    <t>Inschrijver dient onder elk tabblad de werkpakketten/werkzaamheden af te prijzen als gemeld.</t>
  </si>
  <si>
    <t xml:space="preserve">De open begroting zal onderdeel uitmaken van de te sluiten Overeenkomst. Het is Inschrijvers niet toegestaan een projectkorting op te nemen in de open begroting – eventuele kortingen dienen te worden verwerkt in de eenheidsprijzen. </t>
  </si>
  <si>
    <t>Als bijlage bij de open begroting dient een staat van verrekenprijzen aangeleverd te worden, voor die prijzen die niet te herleiden zijn uit de uitgeschreven open begroting. De open begroting en staat van verrekenprijzen zullen gehanteerd worden bij de verrekening van wijzigingen.</t>
  </si>
  <si>
    <t xml:space="preserve">Voor elke genoteerd vaste prijs en/of vaste prijs per eenheid dient Inschrijver een open begroting ter onderbouwing van de betreffende vaste prijs bij zijn Inschrijving te voegen. 
</t>
  </si>
  <si>
    <t xml:space="preserve">De open begroting moet dusdanig worden opgesteld, dat alle prijzen compleet zijn uitgeschreven (normen/uren, materiaal en posten onderaanneming), dat deze herleidbaar tot de afgegeven vaste prijs is.  </t>
  </si>
  <si>
    <t>Deelname aan Projectgroepoverleg</t>
  </si>
  <si>
    <t>Subtotaal Werkpakket A</t>
  </si>
  <si>
    <t>Subtotaal Werkpakket B</t>
  </si>
  <si>
    <t>Subtotaal Werkpakket C</t>
  </si>
  <si>
    <t>Subtotaal Werkpakket D</t>
  </si>
  <si>
    <t>Subtotaal Werkpakket E</t>
  </si>
  <si>
    <t>F</t>
  </si>
  <si>
    <t>Subtotaal Werkpakket F</t>
  </si>
  <si>
    <t>Deelname aan Projectgroepoverleg inclusief voorbereiding, verslaglegging en reiskosten (fysiek in Borne)</t>
  </si>
  <si>
    <t>Opstellen integrale ontwerprapportage</t>
  </si>
  <si>
    <t>Ontwerpateliers</t>
  </si>
  <si>
    <t>Overdrachtsdossier spoorondergangen Oonksweg en Bornerbroeksestraat in Borne</t>
  </si>
  <si>
    <t xml:space="preserve">Regie  </t>
  </si>
  <si>
    <t>Niet gesprongen Conventionele Explosieven (NGCE)</t>
  </si>
  <si>
    <t>Kabels en leidingen derden</t>
  </si>
  <si>
    <t>Vastgoedanalyse</t>
  </si>
  <si>
    <t xml:space="preserve">D10 </t>
  </si>
  <si>
    <t>Ecologie</t>
  </si>
  <si>
    <t>Archeologie</t>
  </si>
  <si>
    <t>D13</t>
  </si>
  <si>
    <t>Inventarisatie van benodigde toestemmingen, procedures en vergunningen</t>
  </si>
  <si>
    <t>Planologie</t>
  </si>
  <si>
    <t>Verkennend bodemonderzoek</t>
  </si>
  <si>
    <t>Verhardingsonderzoek</t>
  </si>
  <si>
    <t>Geohydrologische situatie - voorbereiden en analyseren</t>
  </si>
  <si>
    <t>Kabels en leidingen derden - KLIC Plus</t>
  </si>
  <si>
    <t>Kabels en leidingen derden - Graven proefsleuven</t>
  </si>
  <si>
    <t>Ondersteuning gemeente i.g.v. planologische aanpassingen</t>
  </si>
  <si>
    <t>Werkpakket E - VEILIGHEID</t>
  </si>
  <si>
    <t>Werkpakket D - CONDITIONERENDE ONDERZOEKEN</t>
  </si>
  <si>
    <t>Werkpakket C - HAALBAARHEIDSONTWERP EN (TIJDELIJKE) SYSTEEMGRENZEN</t>
  </si>
  <si>
    <t>Werkpakket A -  ALGEMEEN</t>
  </si>
  <si>
    <t>Subtotaal werkpakket E</t>
  </si>
  <si>
    <t>Werkpakket F - OVERIGE PRODUCTEN</t>
  </si>
  <si>
    <t>Subtotaal werkpakket F</t>
  </si>
  <si>
    <t>Risico- en kansendossier</t>
  </si>
  <si>
    <t>F1</t>
  </si>
  <si>
    <t>F2</t>
  </si>
  <si>
    <t>Documentenoverzicht</t>
  </si>
  <si>
    <t>Documentenbeheer; opstellen en bijhouden van de overzichtstabel met titel, kenmerk, versie, datum, status en waar het document te vinden is.</t>
  </si>
  <si>
    <t>Deelname aan Projectgroepoverleg, inclusief voorbereiding en verslaglegging (digitaal via Teams)</t>
  </si>
  <si>
    <t>A3</t>
  </si>
  <si>
    <t>Integrale projectplanning</t>
  </si>
  <si>
    <t>A3.1</t>
  </si>
  <si>
    <t>Initiële integrale planning</t>
  </si>
  <si>
    <t>Update planning (1x per 3 maanden, totaal 3x)</t>
  </si>
  <si>
    <t>Definitieve planning voor uitvoering</t>
  </si>
  <si>
    <t>A4</t>
  </si>
  <si>
    <t>A4.1</t>
  </si>
  <si>
    <t>A4.2</t>
  </si>
  <si>
    <t>Rapportage raakvlakken referentieontwerp</t>
  </si>
  <si>
    <t>Demarcatie tekening realisatie bij referentieontwerp</t>
  </si>
  <si>
    <t>Regie</t>
  </si>
  <si>
    <t>Werkpakket B - Inventarisatie eisen en wensen</t>
  </si>
  <si>
    <t>B1</t>
  </si>
  <si>
    <t>B2</t>
  </si>
  <si>
    <t>B3</t>
  </si>
  <si>
    <t>B1.1</t>
  </si>
  <si>
    <t>B2.1</t>
  </si>
  <si>
    <t>B2.2</t>
  </si>
  <si>
    <t>Input leveren ten behoeve van input voor de CRS</t>
  </si>
  <si>
    <t>Input leveren t.b.v. CRS vanuit functioneel en fysiek ontwerpen</t>
  </si>
  <si>
    <t>Opstellen System Requirements  Specification (SRS)</t>
  </si>
  <si>
    <t>Logische architectuur</t>
  </si>
  <si>
    <t>Systeemeisenspecificatie (SRS)</t>
  </si>
  <si>
    <t>Opstellen basisspecificatie</t>
  </si>
  <si>
    <t>B3.1</t>
  </si>
  <si>
    <t>Basisspecificatie</t>
  </si>
  <si>
    <t>C1</t>
  </si>
  <si>
    <t>C2</t>
  </si>
  <si>
    <t>Integrale ontwerprapportage</t>
  </si>
  <si>
    <t>Verifieren en valideren (V&amp;V) van het ontwerp</t>
  </si>
  <si>
    <t>C2.1</t>
  </si>
  <si>
    <t>C2.2</t>
  </si>
  <si>
    <t>C2.3</t>
  </si>
  <si>
    <t>C2.4</t>
  </si>
  <si>
    <t>Verificatie en validatie managementplan</t>
  </si>
  <si>
    <t>Verificatie en validatie procedure</t>
  </si>
  <si>
    <t>Verificatie en validatie rapport ontwerp incl. Validatie Verificatie Controle Matrix (VVCM)</t>
  </si>
  <si>
    <t>Verificatie en validatie rapport basisspecificatie incl. Validatie Verificatie Controle Matrix (VVCM)</t>
  </si>
  <si>
    <t>C3</t>
  </si>
  <si>
    <t>C3.1</t>
  </si>
  <si>
    <t>C4</t>
  </si>
  <si>
    <t>Duurzaamheid in het ontwerp</t>
  </si>
  <si>
    <t>C4.1</t>
  </si>
  <si>
    <t>Adviseren over duurzaamheid 'light'</t>
  </si>
  <si>
    <t>C4.1.1</t>
  </si>
  <si>
    <t>C4.1.2</t>
  </si>
  <si>
    <t>C4.1.3</t>
  </si>
  <si>
    <t>C4.1.4</t>
  </si>
  <si>
    <t>Werksessie incl. vooroverleg, voorbereiding en verwerking resultaten</t>
  </si>
  <si>
    <t>Rapportage met beschrijving resultaten stap 1 t/m 3 uit Aanpak Duurzaam GWW</t>
  </si>
  <si>
    <t>Haalbaarheidsstudies, kosten- en batenberekeningen, ontwerpkeuzes</t>
  </si>
  <si>
    <t>Rapportage met beschrijving resultaten stap 4 t/m 6 uit Aanpak Duurzaam GWW</t>
  </si>
  <si>
    <t>C4.2</t>
  </si>
  <si>
    <t>Circulair ontwerpen</t>
  </si>
  <si>
    <t>C4.2.1</t>
  </si>
  <si>
    <t>C4.2.2</t>
  </si>
  <si>
    <t>C4.2.3</t>
  </si>
  <si>
    <t>C4.2.4</t>
  </si>
  <si>
    <t>Inventarisatie kansrijke objecten, componenten en materialen</t>
  </si>
  <si>
    <t>Ontwerpateliers incl. voorbereiding en verslaglegging</t>
  </si>
  <si>
    <t>Aanvullingen ontwerprapportage</t>
  </si>
  <si>
    <t>Bijlagen en overzichten</t>
  </si>
  <si>
    <t>C4.3</t>
  </si>
  <si>
    <t>MKI berekeningen 'light'</t>
  </si>
  <si>
    <t>C4.3.1</t>
  </si>
  <si>
    <t>C4.3.2</t>
  </si>
  <si>
    <t>C4.3.3</t>
  </si>
  <si>
    <t>Rapportagen en native DuboCalc bestand (PDC)</t>
  </si>
  <si>
    <t>Overleg</t>
  </si>
  <si>
    <t xml:space="preserve">MKI berekening  </t>
  </si>
  <si>
    <t>C5-</t>
  </si>
  <si>
    <t>Ontwerp kunstwerken</t>
  </si>
  <si>
    <t>C5.1</t>
  </si>
  <si>
    <t>C5.2</t>
  </si>
  <si>
    <t>C5.3</t>
  </si>
  <si>
    <t>Ontwerpverantwoording</t>
  </si>
  <si>
    <t>Tekeningen van het ontwerp (met het uitwerkingsniveau definitief ontwerp)</t>
  </si>
  <si>
    <t>Bijdrage aan en koppeling met het projectrisicodossier</t>
  </si>
  <si>
    <t>D0</t>
  </si>
  <si>
    <t>Landmeetkundig onderzoek</t>
  </si>
  <si>
    <t>D0.1</t>
  </si>
  <si>
    <t>D0.2</t>
  </si>
  <si>
    <t>D0.3</t>
  </si>
  <si>
    <t>D0.4</t>
  </si>
  <si>
    <t>D0.5</t>
  </si>
  <si>
    <t>Rapportage van het landmeetkundig onderzoek</t>
  </si>
  <si>
    <t>Dwarsprofielen</t>
  </si>
  <si>
    <t>Lengteprofielen</t>
  </si>
  <si>
    <t>Overzichtstekening</t>
  </si>
  <si>
    <t>Levering van alle genoemde producten zoals genoemd in H4, H5 en H6 van de RLN00296</t>
  </si>
  <si>
    <t>D1.1</t>
  </si>
  <si>
    <t>Rapportage verkennend bodemonderzoek</t>
  </si>
  <si>
    <t>Rapportage verhardingsonderzoek</t>
  </si>
  <si>
    <t>D2.1</t>
  </si>
  <si>
    <t>D3.1</t>
  </si>
  <si>
    <t>D3.2</t>
  </si>
  <si>
    <t>D3.3</t>
  </si>
  <si>
    <t>D3.4</t>
  </si>
  <si>
    <t>D3.5</t>
  </si>
  <si>
    <t>D3.6</t>
  </si>
  <si>
    <t>D3.7</t>
  </si>
  <si>
    <t>D3.8</t>
  </si>
  <si>
    <t>D3.9</t>
  </si>
  <si>
    <t>D3.10</t>
  </si>
  <si>
    <t>Rapport bureaustudie Geotechniek</t>
  </si>
  <si>
    <t>Tekening met locaties sonderingen, borinen en peilbuizen (bureaustudie en geotechnisch onderzoek)</t>
  </si>
  <si>
    <t>Overzicht risico's en kansen geotechniek (na bureaustudie)</t>
  </si>
  <si>
    <t>Actualisatie overzicht risico's en kansen geotechniek (na eindrapport)</t>
  </si>
  <si>
    <t>Onderzoeksplan geotechnisch onderzoek</t>
  </si>
  <si>
    <t>Afstemming alternatieve onderzoekslocaties i.v.m. obstakels/onbereikbaarheid</t>
  </si>
  <si>
    <t>Tekening met uit te voeren sonderingen, boringen en (reeds geplaatste) peilbuizen</t>
  </si>
  <si>
    <t>Beoordelen geotechnische data</t>
  </si>
  <si>
    <t>V&amp;V rapport 'beoordelen levering geotechnische data - BRO'</t>
  </si>
  <si>
    <t>D4.1</t>
  </si>
  <si>
    <t>D4.2</t>
  </si>
  <si>
    <t>D4.3</t>
  </si>
  <si>
    <t>D4.4</t>
  </si>
  <si>
    <t>D4.5</t>
  </si>
  <si>
    <t>D4.6</t>
  </si>
  <si>
    <t>D4.7</t>
  </si>
  <si>
    <t>D4.8</t>
  </si>
  <si>
    <t>D4.9</t>
  </si>
  <si>
    <t>D4.10</t>
  </si>
  <si>
    <t>D4.11</t>
  </si>
  <si>
    <t>D4.12</t>
  </si>
  <si>
    <t>Rapport bureaustudie Geohydrologie</t>
  </si>
  <si>
    <t>Tekening met locaties peilbuizen (bureaustudie en geohydrologisch onderzoek)</t>
  </si>
  <si>
    <t>Overzicht risico's en kansen geohydrologie (na bureaustudie)</t>
  </si>
  <si>
    <t>Actualisatie overzicht risico's en kansen geohydrologie (na eindrapport)</t>
  </si>
  <si>
    <t>Onderzoeksplan geohydrologie</t>
  </si>
  <si>
    <t xml:space="preserve">Tekening met locatie peilbuizen  </t>
  </si>
  <si>
    <t>Beoordelen geohydrologische data</t>
  </si>
  <si>
    <t>Rapportage analyse geohydrologie</t>
  </si>
  <si>
    <t>Bemalingsadvies</t>
  </si>
  <si>
    <t>Pompproef</t>
  </si>
  <si>
    <t>Vaste prijs (optioneel)</t>
  </si>
  <si>
    <t>D5.1</t>
  </si>
  <si>
    <t>Verwerken door ProRail aangeleverde informatie (kosten hiervoor dienen verwerkt te zijn in werkpakket A1)</t>
  </si>
  <si>
    <t>D6.1</t>
  </si>
  <si>
    <t xml:space="preserve">Kabels en leidingen derden - KLIC  </t>
  </si>
  <si>
    <t>D6.1.1</t>
  </si>
  <si>
    <t>D6.1.2</t>
  </si>
  <si>
    <t>Inventarisatietabel (Kolom A t/m I ingevuld)</t>
  </si>
  <si>
    <t>Inventarisatietekeningen KL3 van de huidige situatie</t>
  </si>
  <si>
    <t>D6.2</t>
  </si>
  <si>
    <t>D6.2.1</t>
  </si>
  <si>
    <t>D6.2.2</t>
  </si>
  <si>
    <t>D6.2.3</t>
  </si>
  <si>
    <t>D6.2.4</t>
  </si>
  <si>
    <t>D6.2.5</t>
  </si>
  <si>
    <t>Inventarisatietabel (Kolom A t/m R ingevuld)</t>
  </si>
  <si>
    <t>Digitale afschriften van de gevoerde correspondentie</t>
  </si>
  <si>
    <t>Voorstel beoogde technische oplossing</t>
  </si>
  <si>
    <t xml:space="preserve">Kostenraming van de technische oplossing </t>
  </si>
  <si>
    <t>D6.3</t>
  </si>
  <si>
    <t>D6.3.1</t>
  </si>
  <si>
    <t>D6.3.2</t>
  </si>
  <si>
    <t>D6.3.3</t>
  </si>
  <si>
    <t>D6.3.4</t>
  </si>
  <si>
    <t>KLIC graafmelding welke i.h.k.v. WION is uitgevoerd</t>
  </si>
  <si>
    <t>Proefsleuven</t>
  </si>
  <si>
    <t>Foto's</t>
  </si>
  <si>
    <t>Tekening bovenaanzicht en dwarsprofielen</t>
  </si>
  <si>
    <t>D6.4</t>
  </si>
  <si>
    <t>Kabels en leidingen derden - Overeenstemming bereiken, uitvoeringsbegeleiding</t>
  </si>
  <si>
    <t>D6.4.1</t>
  </si>
  <si>
    <t>D6.4.2</t>
  </si>
  <si>
    <t>D6.4.3</t>
  </si>
  <si>
    <t>D6.4.4</t>
  </si>
  <si>
    <t>D6.4.5</t>
  </si>
  <si>
    <t>D6.4.6</t>
  </si>
  <si>
    <t>VO verleggingstekening per objectcode o.b.v. overeengekomen technische oplossing</t>
  </si>
  <si>
    <t>Bewijs van akkoord KL3 beheerder met verleggingstekening per objectcode</t>
  </si>
  <si>
    <t>Kostenraming van de overeengekomen technische oplossing inclusief verdeling kosten nuts-gemeente o.b.v. verlegregeling</t>
  </si>
  <si>
    <t>Document(en) m.b.t. eisen en/of randvoorwaarden van de KL3 beheerders t.b.v. aanbestedingsdossier (categorie 1+2)</t>
  </si>
  <si>
    <t>Arcview files per kabel/leiding</t>
  </si>
  <si>
    <t>Leveren van ondersteuning om te komen tot overeenstemming en/of uitvoeringsbegeleiding</t>
  </si>
  <si>
    <t xml:space="preserve">Regie </t>
  </si>
  <si>
    <t>Kabels en leidingen ProRail (deskstudie en veldonderzoek)</t>
  </si>
  <si>
    <t>D7.1</t>
  </si>
  <si>
    <t>D7.2</t>
  </si>
  <si>
    <t>D7.3</t>
  </si>
  <si>
    <t>D7.4</t>
  </si>
  <si>
    <t>Verzameltekening</t>
  </si>
  <si>
    <t>Rapportage</t>
  </si>
  <si>
    <t>Georadaronderzoek</t>
  </si>
  <si>
    <t>D8.1</t>
  </si>
  <si>
    <t>Rapportage haalbaarheid en risico's m.b.t. grondverwerving en mogelijke onteigeningsprocedures</t>
  </si>
  <si>
    <t>D9.1</t>
  </si>
  <si>
    <t>Rapportage kwalitatieve analyse bouwfase en gebruiksfase</t>
  </si>
  <si>
    <t>D10.1</t>
  </si>
  <si>
    <t>Verwerken door gemeente Borne aangeleverde informatie (kosten hiervoor dienen verwerkt te zijn in werkpakket A1)</t>
  </si>
  <si>
    <t>D11.1</t>
  </si>
  <si>
    <t>D12.1</t>
  </si>
  <si>
    <t>Rapportage kwalitatieve analyse effecten gebruiksfase</t>
  </si>
  <si>
    <t>D13.1</t>
  </si>
  <si>
    <t>D14.1</t>
  </si>
  <si>
    <t>D14.2</t>
  </si>
  <si>
    <t>D14.3</t>
  </si>
  <si>
    <t>Inventarisatie bestaande bebouwing &lt;75 m bouwzone</t>
  </si>
  <si>
    <t xml:space="preserve">Bouwkundige vooropname </t>
  </si>
  <si>
    <t>Rapportage effecten bouwfase en gebruiksfase</t>
  </si>
  <si>
    <t>Bouwfasering en logistiek</t>
  </si>
  <si>
    <t>Bouwfaseringsplan</t>
  </si>
  <si>
    <t>Bouwlogistiek plan</t>
  </si>
  <si>
    <t>D15.1</t>
  </si>
  <si>
    <t>D15.2</t>
  </si>
  <si>
    <t>D16.1</t>
  </si>
  <si>
    <t>D16.2</t>
  </si>
  <si>
    <t>D16.3</t>
  </si>
  <si>
    <t>D16.4</t>
  </si>
  <si>
    <t>Vergunningenoverzicht met legesraming en advies</t>
  </si>
  <si>
    <t>Actualiseren vergunningenoverzicht</t>
  </si>
  <si>
    <t>Vergunningenplanning</t>
  </si>
  <si>
    <t>Ontvankelijke vergunningaanvragen</t>
  </si>
  <si>
    <t>Memo planologische inpasbaarheid</t>
  </si>
  <si>
    <t>D17.1</t>
  </si>
  <si>
    <t>D17.2</t>
  </si>
  <si>
    <t>D18</t>
  </si>
  <si>
    <t>Uitvoeren watertoets / opstellen waterhuishoudkundig plan</t>
  </si>
  <si>
    <t>D18.1</t>
  </si>
  <si>
    <t>Waterhuishoudkundig plan (watertoets)</t>
  </si>
  <si>
    <t>E1</t>
  </si>
  <si>
    <t>V&amp;G dossier opstellen</t>
  </si>
  <si>
    <t>E1.1</t>
  </si>
  <si>
    <t>E1.2</t>
  </si>
  <si>
    <t>V&amp;G dossier bij start van het project</t>
  </si>
  <si>
    <t>V&amp;G dossier na afronding van het ontwerp</t>
  </si>
  <si>
    <t>Veiligheids- en gezondheidsplan ontwerpfase (V&amp;G-O plan)</t>
  </si>
  <si>
    <t>E2</t>
  </si>
  <si>
    <t>E2.1</t>
  </si>
  <si>
    <t>E2.2</t>
  </si>
  <si>
    <t>E2.3</t>
  </si>
  <si>
    <t>E2.4</t>
  </si>
  <si>
    <t>V&amp;G plan ontwerpfase</t>
  </si>
  <si>
    <t>Vertaling beheersmaatregelen naar eisen voor aanbestedingsdossier</t>
  </si>
  <si>
    <t>Bewijzen van overdracht aan V&amp;G uitvoeringscoordinator van aannemer</t>
  </si>
  <si>
    <t>Aanwezigheid van VGCO op ontwerpvergaderingen waar arboveiligheid en milieu besproken worden</t>
  </si>
  <si>
    <t>E3</t>
  </si>
  <si>
    <t>Borgen veilige berijdbare railinfra</t>
  </si>
  <si>
    <t>E3.1</t>
  </si>
  <si>
    <t>Risicoinventarisatie en -analyse voorfase</t>
  </si>
  <si>
    <t>F1.1</t>
  </si>
  <si>
    <t>F1.2</t>
  </si>
  <si>
    <t>Risico- en kansensessie bij gemeente Borne</t>
  </si>
  <si>
    <t>Risico- en kansendossier opstellen en bijhouden</t>
  </si>
  <si>
    <t>Kostenraming</t>
  </si>
  <si>
    <t>F2.1</t>
  </si>
  <si>
    <t>F2.2</t>
  </si>
  <si>
    <t>F2.3</t>
  </si>
  <si>
    <t>F2.4</t>
  </si>
  <si>
    <t>Overleg over kostenraming (bij ProRail)</t>
  </si>
  <si>
    <t>Work Breakdown Structure (WBS) t.b.v. kostenraming</t>
  </si>
  <si>
    <t>Ramingsrapportage</t>
  </si>
  <si>
    <t>A4 - Tekenaar / Werkvoorbereider</t>
  </si>
  <si>
    <t>A5 - Ontwerper</t>
  </si>
  <si>
    <t>A6 - Constructeur</t>
  </si>
  <si>
    <t>A7 - Projectleider</t>
  </si>
  <si>
    <t>A8 - Vakspecialist</t>
  </si>
  <si>
    <t>Versie:</t>
  </si>
  <si>
    <t>Vaste prijs per update</t>
  </si>
  <si>
    <t>A4.3</t>
  </si>
  <si>
    <t>A5</t>
  </si>
  <si>
    <t>A5.1</t>
  </si>
  <si>
    <t>A5.2</t>
  </si>
  <si>
    <t>Aansturing contractmanagement</t>
  </si>
  <si>
    <t>Aansturing contractmanagement door projectleider</t>
  </si>
  <si>
    <t>Ontwerpateliers (op locatie bij ProRail in Zwolle)</t>
  </si>
  <si>
    <t>Uitvoeren veldonderzoek</t>
  </si>
  <si>
    <r>
      <t xml:space="preserve">Vaste prijs </t>
    </r>
    <r>
      <rPr>
        <sz val="10"/>
        <rFont val="Arial"/>
        <family val="2"/>
      </rPr>
      <t>Regie</t>
    </r>
  </si>
  <si>
    <t>A2.3</t>
  </si>
  <si>
    <t>Inloopbijeenkomst voor bewoners Bornerbroeksestraat (8 uur PL en 8 uur ontwerper)</t>
  </si>
  <si>
    <t>Uitvoering veldonderzoek (cf. D3 punt 8)</t>
  </si>
  <si>
    <t>C.1</t>
  </si>
  <si>
    <t>Vervalt</t>
  </si>
  <si>
    <t>HERZIENE VERSIE NA NVI 17-01-2023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</si>
</sst>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sz val="10"/>
      <color theme="1"/>
      <name val="Arial"/>
      <family val="2"/>
    </font>
    <font>
      <sz val="10"/>
      <name val="Arial"/>
      <family val="2"/>
    </font>
    <font>
      <b/>
      <sz val="10"/>
      <name val="Arial"/>
      <family val="2"/>
    </font>
    <font>
      <b/>
      <sz val="10"/>
      <color theme="0"/>
      <name val="Arial"/>
      <family val="2"/>
    </font>
    <font>
      <sz val="11"/>
      <color theme="1"/>
      <name val="Calibri"/>
      <family val="2"/>
      <scheme val="minor"/>
    </font>
    <font>
      <sz val="11"/>
      <color theme="0"/>
      <name val="Calibri"/>
      <family val="2"/>
      <scheme val="minor"/>
    </font>
    <font>
      <b/>
      <sz val="18"/>
      <color theme="0"/>
      <name val="Arial"/>
      <family val="2"/>
    </font>
    <font>
      <b/>
      <sz val="9"/>
      <color theme="0"/>
      <name val="Arial"/>
      <family val="2"/>
    </font>
    <font>
      <b/>
      <sz val="14"/>
      <color theme="0"/>
      <name val="Calibri"/>
      <family val="2"/>
      <scheme val="minor"/>
    </font>
    <font>
      <b/>
      <sz val="11"/>
      <color theme="0"/>
      <name val="Arial"/>
      <family val="2"/>
    </font>
    <font>
      <b/>
      <sz val="14"/>
      <color theme="0"/>
      <name val="Arial"/>
      <family val="2"/>
    </font>
    <font>
      <b/>
      <sz val="16"/>
      <color theme="0"/>
      <name val="Arial"/>
      <family val="2"/>
    </font>
    <font>
      <sz val="11"/>
      <color theme="1"/>
      <name val="Arial"/>
      <family val="2"/>
    </font>
    <font>
      <sz val="11"/>
      <color theme="0"/>
      <name val="Arial"/>
      <family val="2"/>
    </font>
    <font>
      <b/>
      <u/>
      <sz val="14"/>
      <color theme="0"/>
      <name val="Arial"/>
      <family val="2"/>
    </font>
    <font>
      <b/>
      <u/>
      <sz val="10"/>
      <color theme="0"/>
      <name val="Arial"/>
      <family val="2"/>
    </font>
    <font>
      <sz val="11"/>
      <name val="Arial"/>
      <family val="2"/>
    </font>
    <font>
      <strike/>
      <sz val="11"/>
      <name val="Arial"/>
      <family val="2"/>
    </font>
    <font>
      <strike/>
      <sz val="10"/>
      <name val="Arial"/>
      <family val="2"/>
    </font>
    <font>
      <strike/>
      <sz val="11"/>
      <color theme="0"/>
      <name val="Arial"/>
      <family val="2"/>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002060"/>
        <bgColor indexed="64"/>
      </patternFill>
    </fill>
    <fill>
      <patternFill patternType="solid">
        <fgColor rgb="FFFF0000"/>
        <bgColor indexed="64"/>
      </patternFill>
    </fill>
  </fills>
  <borders count="75">
    <border>
      <left/>
      <right/>
      <top/>
      <bottom/>
      <diagonal/>
    </border>
    <border>
      <left style="double">
        <color indexed="64"/>
      </left>
      <right/>
      <top style="double">
        <color indexed="64"/>
      </top>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top/>
      <bottom style="medium">
        <color indexed="64"/>
      </bottom>
      <diagonal/>
    </border>
    <border>
      <left style="thick">
        <color auto="1"/>
      </left>
      <right/>
      <top/>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right style="thick">
        <color indexed="64"/>
      </right>
      <top/>
      <bottom/>
      <diagonal/>
    </border>
    <border>
      <left style="thick">
        <color indexed="64"/>
      </left>
      <right style="medium">
        <color indexed="64"/>
      </right>
      <top style="medium">
        <color indexed="64"/>
      </top>
      <bottom/>
      <diagonal/>
    </border>
    <border>
      <left style="thick">
        <color indexed="64"/>
      </left>
      <right/>
      <top style="thick">
        <color indexed="64"/>
      </top>
      <bottom/>
      <diagonal/>
    </border>
    <border>
      <left style="thick">
        <color indexed="64"/>
      </left>
      <right style="medium">
        <color indexed="64"/>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right/>
      <top style="medium">
        <color indexed="64"/>
      </top>
      <bottom style="thick">
        <color indexed="64"/>
      </bottom>
      <diagonal/>
    </border>
    <border>
      <left style="thick">
        <color indexed="64"/>
      </left>
      <right/>
      <top/>
      <bottom style="thick">
        <color indexed="64"/>
      </bottom>
      <diagonal/>
    </border>
    <border>
      <left/>
      <right style="medium">
        <color indexed="64"/>
      </right>
      <top/>
      <bottom style="thick">
        <color indexed="64"/>
      </bottom>
      <diagonal/>
    </border>
    <border>
      <left style="thick">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bottom style="medium">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medium">
        <color indexed="64"/>
      </left>
      <right style="thick">
        <color indexed="64"/>
      </right>
      <top style="thin">
        <color indexed="64"/>
      </top>
      <bottom style="thin">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auto="1"/>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style="medium">
        <color indexed="64"/>
      </bottom>
      <diagonal/>
    </border>
    <border>
      <left style="thick">
        <color indexed="64"/>
      </left>
      <right/>
      <top style="medium">
        <color indexed="64"/>
      </top>
      <bottom/>
      <diagonal/>
    </border>
    <border>
      <left/>
      <right/>
      <top style="medium">
        <color indexed="64"/>
      </top>
      <bottom/>
      <diagonal/>
    </border>
    <border>
      <left style="thick">
        <color indexed="64"/>
      </left>
      <right/>
      <top/>
      <bottom style="medium">
        <color indexed="64"/>
      </bottom>
      <diagonal/>
    </border>
    <border>
      <left style="thick">
        <color indexed="64"/>
      </left>
      <right style="medium">
        <color indexed="64"/>
      </right>
      <top style="thin">
        <color indexed="64"/>
      </top>
      <bottom style="thin">
        <color indexed="64"/>
      </bottom>
      <diagonal/>
    </border>
  </borders>
  <cellStyleXfs count="6">
    <xf numFmtId="0" fontId="0" fillId="0" borderId="0"/>
    <xf numFmtId="0" fontId="1" fillId="0" borderId="0"/>
    <xf numFmtId="9" fontId="1" fillId="0" borderId="0" applyFont="0" applyFill="0" applyBorder="0" applyAlignment="0" applyProtection="0"/>
    <xf numFmtId="0" fontId="2" fillId="0" borderId="0"/>
    <xf numFmtId="0" fontId="2" fillId="0" borderId="0"/>
    <xf numFmtId="44" fontId="5" fillId="0" borderId="0" applyFont="0" applyFill="0" applyBorder="0" applyAlignment="0" applyProtection="0"/>
  </cellStyleXfs>
  <cellXfs count="211">
    <xf numFmtId="0" fontId="0" fillId="0" borderId="0" xfId="0"/>
    <xf numFmtId="0" fontId="0" fillId="0" borderId="0" xfId="0" applyAlignment="1">
      <alignment wrapText="1"/>
    </xf>
    <xf numFmtId="0" fontId="0" fillId="0" borderId="0" xfId="0" applyAlignment="1">
      <alignment wrapText="1"/>
    </xf>
    <xf numFmtId="0" fontId="4" fillId="4" borderId="6" xfId="0" applyFont="1" applyFill="1" applyBorder="1" applyAlignment="1">
      <alignment horizontal="center" vertical="center" wrapText="1"/>
    </xf>
    <xf numFmtId="0" fontId="0" fillId="0" borderId="0" xfId="0" applyAlignment="1">
      <alignment vertical="center" wrapText="1"/>
    </xf>
    <xf numFmtId="0" fontId="4" fillId="2" borderId="0" xfId="3" applyFont="1" applyFill="1" applyBorder="1" applyAlignment="1">
      <alignment wrapText="1"/>
    </xf>
    <xf numFmtId="0" fontId="13" fillId="2" borderId="0" xfId="0" applyFont="1" applyFill="1" applyBorder="1" applyAlignment="1">
      <alignment wrapText="1"/>
    </xf>
    <xf numFmtId="0" fontId="3" fillId="3" borderId="6" xfId="0" applyFont="1" applyFill="1" applyBorder="1" applyAlignment="1">
      <alignment horizontal="left" vertical="center" wrapText="1"/>
    </xf>
    <xf numFmtId="0" fontId="10" fillId="2" borderId="0" xfId="0" applyFont="1" applyFill="1" applyBorder="1" applyAlignment="1">
      <alignment horizontal="center" wrapText="1"/>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3" fillId="0" borderId="0" xfId="0" applyFont="1" applyAlignment="1">
      <alignment wrapText="1"/>
    </xf>
    <xf numFmtId="0" fontId="13" fillId="0" borderId="0" xfId="0" applyFont="1" applyAlignment="1">
      <alignment wrapText="1"/>
    </xf>
    <xf numFmtId="164" fontId="4" fillId="2" borderId="6" xfId="0" applyNumberFormat="1" applyFont="1" applyFill="1" applyBorder="1" applyAlignment="1">
      <alignment horizontal="right" vertical="center" wrapText="1"/>
    </xf>
    <xf numFmtId="3" fontId="3" fillId="3" borderId="6" xfId="0" applyNumberFormat="1" applyFont="1" applyFill="1" applyBorder="1" applyAlignment="1">
      <alignment horizontal="center" vertical="center" wrapText="1"/>
    </xf>
    <xf numFmtId="0" fontId="13" fillId="0" borderId="0" xfId="0" applyFont="1" applyAlignment="1">
      <alignment vertical="center" wrapText="1"/>
    </xf>
    <xf numFmtId="164" fontId="4" fillId="2" borderId="0" xfId="0" applyNumberFormat="1" applyFont="1" applyFill="1" applyBorder="1" applyAlignment="1">
      <alignment horizontal="right" vertical="center" wrapText="1"/>
    </xf>
    <xf numFmtId="0" fontId="13" fillId="2" borderId="0" xfId="0" applyFont="1" applyFill="1" applyBorder="1" applyAlignment="1">
      <alignment horizontal="left" vertical="center" wrapText="1"/>
    </xf>
    <xf numFmtId="0" fontId="10" fillId="2" borderId="12" xfId="0" applyFont="1" applyFill="1" applyBorder="1" applyAlignment="1">
      <alignment wrapText="1"/>
    </xf>
    <xf numFmtId="164" fontId="13" fillId="0" borderId="0" xfId="0" applyNumberFormat="1" applyFont="1" applyAlignment="1">
      <alignment wrapText="1"/>
    </xf>
    <xf numFmtId="0" fontId="14" fillId="2" borderId="0" xfId="0" applyFont="1" applyFill="1" applyBorder="1" applyAlignment="1">
      <alignment horizontal="center" wrapText="1"/>
    </xf>
    <xf numFmtId="0" fontId="15" fillId="2" borderId="0" xfId="0" applyFont="1" applyFill="1" applyBorder="1" applyAlignment="1">
      <alignment horizontal="left" wrapText="1"/>
    </xf>
    <xf numFmtId="44" fontId="2" fillId="0" borderId="24" xfId="3" applyNumberFormat="1" applyFont="1" applyBorder="1" applyAlignment="1" applyProtection="1">
      <alignment horizontal="left" vertical="center" wrapText="1"/>
      <protection locked="0"/>
    </xf>
    <xf numFmtId="44" fontId="2" fillId="0" borderId="27" xfId="3" applyNumberFormat="1" applyFont="1" applyBorder="1" applyAlignment="1" applyProtection="1">
      <alignment horizontal="left" vertical="center" wrapText="1"/>
      <protection locked="0"/>
    </xf>
    <xf numFmtId="44" fontId="2" fillId="0" borderId="30" xfId="3" applyNumberFormat="1" applyFont="1" applyBorder="1" applyAlignment="1" applyProtection="1">
      <alignment horizontal="left" vertical="center" wrapText="1"/>
      <protection locked="0"/>
    </xf>
    <xf numFmtId="0" fontId="13" fillId="0" borderId="0" xfId="0" applyFont="1" applyAlignment="1">
      <alignment wrapText="1"/>
    </xf>
    <xf numFmtId="0" fontId="16" fillId="2" borderId="0" xfId="3" applyFont="1" applyFill="1" applyBorder="1" applyAlignment="1">
      <alignment horizontal="left" vertical="top" wrapText="1"/>
    </xf>
    <xf numFmtId="0" fontId="13" fillId="0" borderId="0" xfId="0" applyFont="1" applyAlignment="1">
      <alignment wrapText="1"/>
    </xf>
    <xf numFmtId="0" fontId="4" fillId="4" borderId="0" xfId="0" applyFont="1" applyFill="1" applyBorder="1" applyAlignment="1">
      <alignment horizontal="center" vertical="center" wrapText="1"/>
    </xf>
    <xf numFmtId="44" fontId="2" fillId="0" borderId="6" xfId="3" applyNumberFormat="1" applyFont="1" applyBorder="1" applyAlignment="1" applyProtection="1">
      <alignment horizontal="left" vertical="center" wrapText="1"/>
      <protection locked="0"/>
    </xf>
    <xf numFmtId="44" fontId="2" fillId="0" borderId="44" xfId="3" applyNumberFormat="1" applyFont="1" applyBorder="1" applyAlignment="1" applyProtection="1">
      <alignment horizontal="left" vertical="center" wrapText="1"/>
      <protection locked="0"/>
    </xf>
    <xf numFmtId="44" fontId="2" fillId="0" borderId="49" xfId="3" applyNumberFormat="1" applyFont="1" applyBorder="1" applyAlignment="1" applyProtection="1">
      <alignment horizontal="left" vertical="center" wrapText="1"/>
      <protection locked="0"/>
    </xf>
    <xf numFmtId="44" fontId="2" fillId="0" borderId="42" xfId="3" applyNumberFormat="1" applyFont="1" applyBorder="1" applyAlignment="1" applyProtection="1">
      <alignment horizontal="left" vertical="center" wrapText="1"/>
      <protection locked="0"/>
    </xf>
    <xf numFmtId="0" fontId="13" fillId="0" borderId="0" xfId="0" applyFont="1" applyAlignment="1">
      <alignment wrapText="1"/>
    </xf>
    <xf numFmtId="0" fontId="13" fillId="0" borderId="0" xfId="0" applyFont="1" applyAlignment="1">
      <alignment wrapText="1"/>
    </xf>
    <xf numFmtId="44" fontId="2" fillId="0" borderId="36" xfId="3" applyNumberFormat="1" applyFont="1" applyBorder="1" applyAlignment="1" applyProtection="1">
      <alignment horizontal="left" vertical="center" wrapText="1"/>
      <protection locked="0"/>
    </xf>
    <xf numFmtId="0" fontId="13" fillId="0" borderId="0" xfId="0" applyFont="1" applyAlignment="1">
      <alignment horizontal="center" vertical="center" wrapText="1"/>
    </xf>
    <xf numFmtId="44" fontId="2" fillId="0" borderId="58" xfId="3" applyNumberFormat="1" applyFont="1" applyBorder="1" applyAlignment="1" applyProtection="1">
      <alignment horizontal="left" vertical="center" wrapText="1"/>
      <protection locked="0"/>
    </xf>
    <xf numFmtId="164" fontId="12" fillId="5" borderId="10" xfId="0" applyNumberFormat="1" applyFont="1" applyFill="1" applyBorder="1" applyAlignment="1">
      <alignment vertical="center" wrapText="1"/>
    </xf>
    <xf numFmtId="0" fontId="4" fillId="2" borderId="2" xfId="3" applyFont="1" applyFill="1" applyBorder="1" applyAlignment="1">
      <alignment horizontal="left" vertical="top" wrapText="1"/>
    </xf>
    <xf numFmtId="15" fontId="4" fillId="2" borderId="0" xfId="3" applyNumberFormat="1" applyFont="1" applyFill="1" applyBorder="1" applyAlignment="1">
      <alignment horizontal="left" vertical="top" wrapText="1"/>
    </xf>
    <xf numFmtId="0" fontId="4" fillId="2" borderId="0" xfId="3" applyFont="1" applyFill="1" applyBorder="1" applyAlignment="1">
      <alignment horizontal="left" vertical="top" wrapText="1"/>
    </xf>
    <xf numFmtId="0" fontId="7" fillId="2" borderId="0" xfId="3" applyFont="1" applyFill="1" applyBorder="1" applyAlignment="1">
      <alignment vertical="center" wrapText="1"/>
    </xf>
    <xf numFmtId="0" fontId="4" fillId="2" borderId="0" xfId="3" applyFont="1" applyFill="1" applyBorder="1" applyAlignment="1">
      <alignment horizontal="center" wrapText="1"/>
    </xf>
    <xf numFmtId="164" fontId="3" fillId="3" borderId="6" xfId="0" applyNumberFormat="1" applyFont="1" applyFill="1" applyBorder="1" applyAlignment="1" applyProtection="1">
      <alignment horizontal="right" vertical="center" wrapText="1"/>
      <protection locked="0"/>
    </xf>
    <xf numFmtId="0" fontId="4" fillId="2" borderId="0" xfId="3" applyFont="1" applyFill="1" applyBorder="1" applyAlignment="1" applyProtection="1">
      <alignment horizontal="center" wrapText="1"/>
    </xf>
    <xf numFmtId="0" fontId="4" fillId="2" borderId="0" xfId="3" applyFont="1" applyFill="1" applyBorder="1" applyAlignment="1" applyProtection="1">
      <alignment wrapText="1"/>
    </xf>
    <xf numFmtId="0" fontId="8" fillId="2" borderId="0" xfId="3" applyFont="1" applyFill="1" applyBorder="1" applyAlignment="1" applyProtection="1">
      <alignment horizontal="center" wrapText="1"/>
    </xf>
    <xf numFmtId="0" fontId="4" fillId="4" borderId="20" xfId="0" applyFont="1" applyFill="1" applyBorder="1" applyAlignment="1" applyProtection="1">
      <alignment horizontal="center" vertical="center" wrapText="1"/>
    </xf>
    <xf numFmtId="0" fontId="2" fillId="0" borderId="26" xfId="3" applyFont="1" applyFill="1" applyBorder="1" applyAlignment="1" applyProtection="1">
      <alignment horizontal="center" vertical="center" wrapText="1"/>
    </xf>
    <xf numFmtId="0" fontId="1" fillId="0" borderId="27" xfId="3" applyFont="1" applyFill="1" applyBorder="1" applyAlignment="1" applyProtection="1">
      <alignment horizontal="left" vertical="center" wrapText="1"/>
    </xf>
    <xf numFmtId="0" fontId="1" fillId="0" borderId="27" xfId="3" applyFont="1" applyFill="1" applyBorder="1" applyAlignment="1" applyProtection="1">
      <alignment horizontal="center" vertical="center" wrapText="1"/>
    </xf>
    <xf numFmtId="0" fontId="1" fillId="0" borderId="24" xfId="3" applyFont="1" applyFill="1" applyBorder="1" applyAlignment="1" applyProtection="1">
      <alignment horizontal="center" vertical="center" wrapText="1"/>
    </xf>
    <xf numFmtId="164" fontId="6" fillId="2" borderId="25" xfId="0" applyNumberFormat="1" applyFont="1" applyFill="1" applyBorder="1" applyAlignment="1" applyProtection="1">
      <alignment horizontal="right" vertical="center" wrapText="1"/>
    </xf>
    <xf numFmtId="0" fontId="4" fillId="4" borderId="46" xfId="0" applyFont="1" applyFill="1" applyBorder="1" applyAlignment="1" applyProtection="1">
      <alignment horizontal="center" vertical="center" wrapText="1"/>
    </xf>
    <xf numFmtId="0" fontId="2" fillId="0" borderId="23" xfId="3" applyFont="1" applyFill="1" applyBorder="1" applyAlignment="1" applyProtection="1">
      <alignment horizontal="center" vertical="center" wrapText="1"/>
    </xf>
    <xf numFmtId="0" fontId="2" fillId="0" borderId="24" xfId="3" applyFont="1" applyFill="1" applyBorder="1" applyAlignment="1" applyProtection="1">
      <alignment vertical="center" wrapText="1"/>
    </xf>
    <xf numFmtId="0" fontId="2" fillId="0" borderId="24" xfId="3" applyFont="1" applyFill="1" applyBorder="1" applyAlignment="1" applyProtection="1">
      <alignment horizontal="center" vertical="center" wrapText="1"/>
    </xf>
    <xf numFmtId="0" fontId="2" fillId="0" borderId="27" xfId="3" applyFont="1" applyFill="1" applyBorder="1" applyAlignment="1" applyProtection="1">
      <alignment vertical="center" wrapText="1"/>
    </xf>
    <xf numFmtId="0" fontId="2" fillId="0" borderId="27" xfId="3" applyFont="1" applyFill="1" applyBorder="1" applyAlignment="1" applyProtection="1">
      <alignment horizontal="center" vertical="center" wrapText="1"/>
    </xf>
    <xf numFmtId="0" fontId="1" fillId="3" borderId="27" xfId="3" applyFont="1" applyFill="1" applyBorder="1" applyAlignment="1" applyProtection="1">
      <alignment horizontal="center" vertical="center" wrapText="1"/>
    </xf>
    <xf numFmtId="164" fontId="6" fillId="2" borderId="28" xfId="0" applyNumberFormat="1" applyFont="1" applyFill="1" applyBorder="1" applyAlignment="1" applyProtection="1">
      <alignment horizontal="right" vertical="center" wrapText="1"/>
    </xf>
    <xf numFmtId="0" fontId="4" fillId="4" borderId="34" xfId="0" applyFont="1" applyFill="1" applyBorder="1" applyAlignment="1" applyProtection="1">
      <alignment horizontal="center" vertical="center" wrapText="1"/>
    </xf>
    <xf numFmtId="44" fontId="2" fillId="4" borderId="8" xfId="3" applyNumberFormat="1" applyFont="1" applyFill="1" applyBorder="1" applyAlignment="1" applyProtection="1">
      <alignment horizontal="left" vertical="top" wrapText="1"/>
    </xf>
    <xf numFmtId="0" fontId="13" fillId="4" borderId="9" xfId="0" applyFont="1" applyFill="1" applyBorder="1" applyAlignment="1" applyProtection="1">
      <alignment horizontal="left" vertical="top" wrapText="1"/>
    </xf>
    <xf numFmtId="0" fontId="13" fillId="4" borderId="56" xfId="0" applyFont="1" applyFill="1" applyBorder="1" applyAlignment="1" applyProtection="1">
      <alignment horizontal="left" vertical="top" wrapText="1"/>
    </xf>
    <xf numFmtId="0" fontId="2" fillId="0" borderId="33" xfId="3" applyFont="1" applyFill="1" applyBorder="1" applyAlignment="1" applyProtection="1">
      <alignment horizontal="center" vertical="center" wrapText="1"/>
    </xf>
    <xf numFmtId="0" fontId="2" fillId="0" borderId="36" xfId="3" applyFont="1" applyFill="1" applyBorder="1" applyAlignment="1" applyProtection="1">
      <alignment vertical="center" wrapText="1"/>
    </xf>
    <xf numFmtId="0" fontId="2" fillId="0" borderId="3" xfId="3" applyFont="1" applyFill="1" applyBorder="1" applyAlignment="1" applyProtection="1">
      <alignment horizontal="center" vertical="center" wrapText="1"/>
    </xf>
    <xf numFmtId="0" fontId="1" fillId="0" borderId="36" xfId="3" applyFont="1" applyFill="1" applyBorder="1" applyAlignment="1" applyProtection="1">
      <alignment horizontal="center" vertical="center" wrapText="1"/>
    </xf>
    <xf numFmtId="164" fontId="6" fillId="2" borderId="53" xfId="0" applyNumberFormat="1" applyFont="1" applyFill="1" applyBorder="1" applyAlignment="1" applyProtection="1">
      <alignment horizontal="right" vertical="center" wrapText="1"/>
    </xf>
    <xf numFmtId="0" fontId="2" fillId="0" borderId="6" xfId="3" applyFont="1" applyFill="1" applyBorder="1" applyAlignment="1" applyProtection="1">
      <alignment vertical="center" wrapText="1"/>
    </xf>
    <xf numFmtId="0" fontId="2" fillId="0" borderId="6" xfId="3" applyFont="1" applyFill="1" applyBorder="1" applyAlignment="1" applyProtection="1">
      <alignment horizontal="center" vertical="center" wrapText="1"/>
    </xf>
    <xf numFmtId="0" fontId="2" fillId="0" borderId="48" xfId="3" applyFont="1" applyFill="1" applyBorder="1" applyAlignment="1" applyProtection="1">
      <alignment horizontal="center" vertical="center" wrapText="1"/>
    </xf>
    <xf numFmtId="0" fontId="2" fillId="0" borderId="42" xfId="3" applyFont="1" applyFill="1" applyBorder="1" applyAlignment="1" applyProtection="1">
      <alignment vertical="center" wrapText="1"/>
    </xf>
    <xf numFmtId="0" fontId="2" fillId="0" borderId="42" xfId="3" applyFont="1" applyFill="1" applyBorder="1" applyAlignment="1" applyProtection="1">
      <alignment horizontal="center" vertical="center" wrapText="1"/>
    </xf>
    <xf numFmtId="44" fontId="2" fillId="4" borderId="51" xfId="3" applyNumberFormat="1" applyFont="1" applyFill="1" applyBorder="1" applyAlignment="1" applyProtection="1">
      <alignment horizontal="left" vertical="top" wrapText="1"/>
    </xf>
    <xf numFmtId="0" fontId="13" fillId="4" borderId="12" xfId="0" applyFont="1" applyFill="1" applyBorder="1" applyAlignment="1" applyProtection="1">
      <alignment horizontal="left" vertical="top" wrapText="1"/>
    </xf>
    <xf numFmtId="0" fontId="13" fillId="4" borderId="52" xfId="0" applyFont="1" applyFill="1" applyBorder="1" applyAlignment="1" applyProtection="1">
      <alignment horizontal="left" vertical="top" wrapText="1"/>
    </xf>
    <xf numFmtId="44" fontId="2" fillId="4" borderId="37" xfId="3" applyNumberFormat="1" applyFont="1" applyFill="1" applyBorder="1" applyAlignment="1" applyProtection="1">
      <alignment horizontal="left" vertical="top" wrapText="1"/>
    </xf>
    <xf numFmtId="44" fontId="2" fillId="4" borderId="38" xfId="3" applyNumberFormat="1" applyFont="1" applyFill="1" applyBorder="1" applyAlignment="1" applyProtection="1">
      <alignment horizontal="left" vertical="top" wrapText="1"/>
    </xf>
    <xf numFmtId="44" fontId="2" fillId="4" borderId="47" xfId="3" applyNumberFormat="1" applyFont="1" applyFill="1" applyBorder="1" applyAlignment="1" applyProtection="1">
      <alignment horizontal="left" vertical="top" wrapText="1"/>
    </xf>
    <xf numFmtId="164" fontId="9" fillId="2" borderId="11" xfId="0" applyNumberFormat="1" applyFont="1" applyFill="1" applyBorder="1" applyAlignment="1" applyProtection="1">
      <alignment horizontal="right" vertical="center" wrapText="1"/>
    </xf>
    <xf numFmtId="0" fontId="2" fillId="0" borderId="17" xfId="3" applyFont="1" applyFill="1" applyBorder="1" applyAlignment="1" applyProtection="1">
      <alignment horizontal="center" vertical="center" wrapText="1"/>
    </xf>
    <xf numFmtId="0" fontId="1" fillId="0" borderId="6" xfId="3" applyFont="1" applyFill="1" applyBorder="1" applyAlignment="1" applyProtection="1">
      <alignment horizontal="left" vertical="center" wrapText="1"/>
    </xf>
    <xf numFmtId="0" fontId="1" fillId="0" borderId="6" xfId="3" applyFont="1" applyFill="1" applyBorder="1" applyAlignment="1" applyProtection="1">
      <alignment horizontal="center" vertical="center" wrapText="1"/>
    </xf>
    <xf numFmtId="164" fontId="6" fillId="2" borderId="22" xfId="0" applyNumberFormat="1" applyFont="1" applyFill="1" applyBorder="1" applyAlignment="1" applyProtection="1">
      <alignment horizontal="right" vertical="center" wrapText="1"/>
    </xf>
    <xf numFmtId="164" fontId="6" fillId="2" borderId="41" xfId="0" applyNumberFormat="1" applyFont="1" applyFill="1" applyBorder="1" applyAlignment="1" applyProtection="1">
      <alignment horizontal="right" vertical="center" wrapText="1"/>
    </xf>
    <xf numFmtId="0" fontId="4" fillId="4" borderId="70" xfId="0" applyFont="1" applyFill="1" applyBorder="1" applyAlignment="1" applyProtection="1">
      <alignment horizontal="center" vertical="center" wrapText="1"/>
    </xf>
    <xf numFmtId="0" fontId="4" fillId="4" borderId="68" xfId="0" applyFont="1" applyFill="1" applyBorder="1" applyAlignment="1" applyProtection="1">
      <alignment horizontal="center" vertical="center" wrapText="1"/>
    </xf>
    <xf numFmtId="164" fontId="11" fillId="2" borderId="11" xfId="0" applyNumberFormat="1" applyFont="1" applyFill="1" applyBorder="1" applyAlignment="1" applyProtection="1">
      <alignment horizontal="right" vertical="center" wrapText="1"/>
    </xf>
    <xf numFmtId="0" fontId="4" fillId="2" borderId="13" xfId="3" applyFont="1" applyFill="1" applyBorder="1" applyAlignment="1" applyProtection="1">
      <alignment horizontal="center" wrapText="1"/>
    </xf>
    <xf numFmtId="0" fontId="4" fillId="4" borderId="13" xfId="0" applyFont="1" applyFill="1" applyBorder="1" applyAlignment="1" applyProtection="1">
      <alignment horizontal="center" vertical="center" wrapText="1"/>
    </xf>
    <xf numFmtId="164" fontId="14" fillId="2" borderId="40" xfId="0" applyNumberFormat="1" applyFont="1" applyFill="1" applyBorder="1" applyAlignment="1" applyProtection="1">
      <alignment horizontal="right" vertical="center" wrapText="1"/>
    </xf>
    <xf numFmtId="0" fontId="4" fillId="4" borderId="71" xfId="0" applyFont="1" applyFill="1" applyBorder="1" applyAlignment="1" applyProtection="1">
      <alignment horizontal="center" vertical="center" wrapText="1"/>
    </xf>
    <xf numFmtId="164" fontId="14" fillId="2" borderId="41" xfId="0" applyNumberFormat="1" applyFont="1" applyFill="1" applyBorder="1" applyAlignment="1" applyProtection="1">
      <alignment horizontal="right" vertical="center" wrapText="1"/>
    </xf>
    <xf numFmtId="0" fontId="4" fillId="4" borderId="60" xfId="0" applyFont="1" applyFill="1" applyBorder="1" applyAlignment="1" applyProtection="1">
      <alignment horizontal="center" vertical="center" wrapText="1"/>
    </xf>
    <xf numFmtId="44" fontId="2" fillId="4" borderId="61" xfId="3" applyNumberFormat="1" applyFont="1" applyFill="1" applyBorder="1" applyAlignment="1" applyProtection="1">
      <alignment horizontal="left" vertical="top" wrapText="1"/>
    </xf>
    <xf numFmtId="0" fontId="13" fillId="4" borderId="62" xfId="0" applyFont="1" applyFill="1" applyBorder="1" applyAlignment="1" applyProtection="1">
      <alignment horizontal="left" vertical="top" wrapText="1"/>
    </xf>
    <xf numFmtId="0" fontId="13" fillId="4" borderId="63" xfId="0" applyFont="1" applyFill="1" applyBorder="1" applyAlignment="1" applyProtection="1">
      <alignment horizontal="left" vertical="top" wrapText="1"/>
    </xf>
    <xf numFmtId="44" fontId="2" fillId="4" borderId="64" xfId="3" applyNumberFormat="1" applyFont="1" applyFill="1" applyBorder="1" applyAlignment="1" applyProtection="1">
      <alignment horizontal="left" vertical="top" wrapText="1"/>
    </xf>
    <xf numFmtId="0" fontId="13" fillId="4" borderId="65" xfId="0" applyFont="1" applyFill="1" applyBorder="1" applyAlignment="1" applyProtection="1">
      <alignment horizontal="left" vertical="top" wrapText="1"/>
    </xf>
    <xf numFmtId="0" fontId="13" fillId="4" borderId="66" xfId="0" applyFont="1" applyFill="1" applyBorder="1" applyAlignment="1" applyProtection="1">
      <alignment horizontal="left" vertical="top" wrapText="1"/>
    </xf>
    <xf numFmtId="164" fontId="11" fillId="2" borderId="35" xfId="0" applyNumberFormat="1" applyFont="1" applyFill="1" applyBorder="1" applyAlignment="1" applyProtection="1">
      <alignment horizontal="right" vertical="center" wrapText="1"/>
    </xf>
    <xf numFmtId="0" fontId="2" fillId="0" borderId="21" xfId="0" applyFont="1" applyFill="1" applyBorder="1" applyAlignment="1" applyProtection="1">
      <alignment horizontal="center" vertical="center" wrapText="1"/>
    </xf>
    <xf numFmtId="0" fontId="2" fillId="0" borderId="42" xfId="0" applyFont="1" applyFill="1" applyBorder="1" applyAlignment="1" applyProtection="1">
      <alignment horizontal="left" vertical="center" wrapText="1"/>
    </xf>
    <xf numFmtId="0" fontId="17" fillId="0" borderId="42" xfId="0" applyFont="1" applyBorder="1" applyAlignment="1" applyProtection="1">
      <alignment horizontal="center" vertical="center" wrapText="1"/>
    </xf>
    <xf numFmtId="0" fontId="2" fillId="0" borderId="29" xfId="3" applyFont="1" applyFill="1" applyBorder="1" applyAlignment="1" applyProtection="1">
      <alignment horizontal="center" vertical="center" wrapText="1"/>
    </xf>
    <xf numFmtId="0" fontId="2" fillId="0" borderId="30" xfId="3" applyFont="1" applyFill="1" applyBorder="1" applyAlignment="1" applyProtection="1">
      <alignment vertical="center" wrapText="1"/>
    </xf>
    <xf numFmtId="0" fontId="2" fillId="0" borderId="30" xfId="3" applyFont="1" applyFill="1" applyBorder="1" applyAlignment="1" applyProtection="1">
      <alignment horizontal="center" vertical="center" wrapText="1"/>
    </xf>
    <xf numFmtId="164" fontId="14" fillId="2" borderId="31" xfId="0" applyNumberFormat="1" applyFont="1" applyFill="1" applyBorder="1" applyAlignment="1" applyProtection="1">
      <alignment horizontal="right" vertical="center" wrapText="1"/>
    </xf>
    <xf numFmtId="0" fontId="2" fillId="0" borderId="43" xfId="3" applyFont="1" applyFill="1" applyBorder="1" applyAlignment="1" applyProtection="1">
      <alignment horizontal="center" vertical="center" wrapText="1"/>
    </xf>
    <xf numFmtId="0" fontId="2" fillId="0" borderId="44" xfId="3" applyFont="1" applyFill="1" applyBorder="1" applyAlignment="1" applyProtection="1">
      <alignment vertical="center" wrapText="1"/>
    </xf>
    <xf numFmtId="0" fontId="2" fillId="0" borderId="44" xfId="3" applyFont="1" applyFill="1" applyBorder="1" applyAlignment="1" applyProtection="1">
      <alignment horizontal="center" vertical="center" wrapText="1"/>
    </xf>
    <xf numFmtId="0" fontId="19" fillId="0" borderId="21" xfId="0" applyFont="1" applyFill="1" applyBorder="1" applyAlignment="1" applyProtection="1">
      <alignment horizontal="center" vertical="center" wrapText="1"/>
    </xf>
    <xf numFmtId="0" fontId="19" fillId="0" borderId="42" xfId="0" applyFont="1" applyFill="1" applyBorder="1" applyAlignment="1" applyProtection="1">
      <alignment horizontal="left" vertical="center" wrapText="1"/>
    </xf>
    <xf numFmtId="0" fontId="18" fillId="0" borderId="42" xfId="0" applyFont="1" applyBorder="1" applyAlignment="1" applyProtection="1">
      <alignment horizontal="center" vertical="center" wrapText="1"/>
    </xf>
    <xf numFmtId="44" fontId="19" fillId="0" borderId="6" xfId="3" applyNumberFormat="1" applyFont="1" applyBorder="1" applyAlignment="1" applyProtection="1">
      <alignment horizontal="left" vertical="center" wrapText="1"/>
    </xf>
    <xf numFmtId="164" fontId="18" fillId="2" borderId="41" xfId="0" applyNumberFormat="1" applyFont="1" applyFill="1" applyBorder="1" applyAlignment="1" applyProtection="1">
      <alignment horizontal="right" vertical="center" wrapText="1"/>
    </xf>
    <xf numFmtId="44" fontId="2" fillId="4" borderId="10" xfId="3" applyNumberFormat="1" applyFont="1" applyFill="1" applyBorder="1" applyAlignment="1" applyProtection="1">
      <alignment horizontal="left" vertical="top" wrapText="1"/>
    </xf>
    <xf numFmtId="0" fontId="4" fillId="4" borderId="73" xfId="0" applyFont="1" applyFill="1" applyBorder="1" applyAlignment="1" applyProtection="1">
      <alignment horizontal="center" vertical="center" wrapText="1"/>
    </xf>
    <xf numFmtId="0" fontId="2" fillId="0" borderId="19" xfId="3" applyFont="1" applyFill="1" applyBorder="1" applyAlignment="1" applyProtection="1">
      <alignment horizontal="center" vertical="center" wrapText="1"/>
    </xf>
    <xf numFmtId="0" fontId="2" fillId="0" borderId="7" xfId="3" applyFont="1" applyFill="1" applyBorder="1" applyAlignment="1" applyProtection="1">
      <alignment vertical="center" wrapText="1"/>
    </xf>
    <xf numFmtId="0" fontId="2" fillId="0" borderId="7" xfId="3" applyFont="1" applyFill="1" applyBorder="1" applyAlignment="1" applyProtection="1">
      <alignment horizontal="center" vertical="center" wrapText="1"/>
    </xf>
    <xf numFmtId="0" fontId="19" fillId="0" borderId="7" xfId="3"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56" xfId="0" applyFont="1" applyFill="1" applyBorder="1" applyAlignment="1" applyProtection="1">
      <alignment horizontal="center" vertical="center" wrapText="1"/>
    </xf>
    <xf numFmtId="0" fontId="19" fillId="0" borderId="17" xfId="3" applyFont="1" applyFill="1" applyBorder="1" applyAlignment="1" applyProtection="1">
      <alignment horizontal="center" vertical="center" wrapText="1"/>
    </xf>
    <xf numFmtId="0" fontId="19" fillId="0" borderId="6" xfId="3" applyFont="1" applyFill="1" applyBorder="1" applyAlignment="1" applyProtection="1">
      <alignment vertical="center" wrapText="1"/>
    </xf>
    <xf numFmtId="0" fontId="19" fillId="0" borderId="6" xfId="3" applyFont="1" applyFill="1" applyBorder="1" applyAlignment="1" applyProtection="1">
      <alignment horizontal="center" vertical="center" wrapText="1"/>
    </xf>
    <xf numFmtId="164" fontId="20" fillId="2" borderId="41" xfId="0" applyNumberFormat="1" applyFont="1" applyFill="1" applyBorder="1" applyAlignment="1" applyProtection="1">
      <alignment horizontal="right" vertical="center" wrapText="1"/>
    </xf>
    <xf numFmtId="0" fontId="19" fillId="0" borderId="29" xfId="3" applyFont="1" applyFill="1" applyBorder="1" applyAlignment="1" applyProtection="1">
      <alignment horizontal="center" vertical="center" wrapText="1"/>
    </xf>
    <xf numFmtId="0" fontId="19" fillId="0" borderId="30" xfId="3" applyFont="1" applyFill="1" applyBorder="1" applyAlignment="1" applyProtection="1">
      <alignment vertical="center" wrapText="1"/>
    </xf>
    <xf numFmtId="0" fontId="19" fillId="0" borderId="30" xfId="3" applyFont="1" applyFill="1" applyBorder="1" applyAlignment="1" applyProtection="1">
      <alignment horizontal="center" vertical="center" wrapText="1"/>
    </xf>
    <xf numFmtId="44" fontId="19" fillId="0" borderId="30" xfId="3" applyNumberFormat="1" applyFont="1" applyBorder="1" applyAlignment="1" applyProtection="1">
      <alignment horizontal="left" vertical="center" wrapText="1"/>
    </xf>
    <xf numFmtId="164" fontId="20" fillId="2" borderId="31" xfId="0" applyNumberFormat="1" applyFont="1" applyFill="1" applyBorder="1" applyAlignment="1" applyProtection="1">
      <alignment horizontal="right" vertical="center" wrapText="1"/>
    </xf>
    <xf numFmtId="0" fontId="2" fillId="0" borderId="58" xfId="3" applyFont="1" applyFill="1" applyBorder="1" applyAlignment="1" applyProtection="1">
      <alignment vertical="center" wrapText="1"/>
    </xf>
    <xf numFmtId="0" fontId="2" fillId="0" borderId="58" xfId="3" applyFont="1" applyFill="1" applyBorder="1" applyAlignment="1" applyProtection="1">
      <alignment horizontal="center" vertical="center" wrapText="1"/>
    </xf>
    <xf numFmtId="164" fontId="14" fillId="2" borderId="59" xfId="0" applyNumberFormat="1" applyFont="1" applyFill="1" applyBorder="1" applyAlignment="1" applyProtection="1">
      <alignment horizontal="right" vertical="center" wrapText="1"/>
    </xf>
    <xf numFmtId="164" fontId="14" fillId="2" borderId="50" xfId="0" applyNumberFormat="1" applyFont="1" applyFill="1" applyBorder="1" applyAlignment="1" applyProtection="1">
      <alignment horizontal="right" vertical="center" wrapText="1"/>
    </xf>
    <xf numFmtId="0" fontId="2" fillId="0" borderId="21" xfId="3" applyFont="1" applyFill="1" applyBorder="1" applyAlignment="1" applyProtection="1">
      <alignment horizontal="center" vertical="center" wrapText="1"/>
    </xf>
    <xf numFmtId="0" fontId="4" fillId="4" borderId="32" xfId="0" applyFont="1" applyFill="1" applyBorder="1" applyAlignment="1" applyProtection="1">
      <alignment horizontal="center" vertical="center" wrapText="1"/>
    </xf>
    <xf numFmtId="44" fontId="19" fillId="0" borderId="6" xfId="3" applyNumberFormat="1" applyFont="1" applyBorder="1" applyAlignment="1" applyProtection="1">
      <alignment horizontal="left" vertical="center" wrapText="1"/>
      <protection locked="0"/>
    </xf>
    <xf numFmtId="0" fontId="2" fillId="0" borderId="74" xfId="3" applyFont="1" applyFill="1" applyBorder="1" applyAlignment="1" applyProtection="1">
      <alignment horizontal="center" vertical="center" wrapText="1"/>
    </xf>
    <xf numFmtId="0" fontId="2" fillId="0" borderId="3" xfId="3" applyFont="1" applyFill="1" applyBorder="1" applyAlignment="1" applyProtection="1">
      <alignment vertical="center" wrapText="1"/>
    </xf>
    <xf numFmtId="44" fontId="2" fillId="0" borderId="3" xfId="3" applyNumberFormat="1" applyFont="1" applyBorder="1" applyAlignment="1" applyProtection="1">
      <alignment horizontal="left" vertical="center" wrapText="1"/>
      <protection locked="0"/>
    </xf>
    <xf numFmtId="0" fontId="1" fillId="3" borderId="3" xfId="3" applyFont="1" applyFill="1" applyBorder="1" applyAlignment="1" applyProtection="1">
      <alignment horizontal="center" vertical="center" wrapText="1"/>
    </xf>
    <xf numFmtId="0" fontId="19" fillId="0" borderId="42" xfId="3" applyFont="1" applyFill="1" applyBorder="1" applyAlignment="1" applyProtection="1">
      <alignment vertical="center" wrapText="1"/>
    </xf>
    <xf numFmtId="0" fontId="4" fillId="2" borderId="0" xfId="3" applyFont="1" applyFill="1" applyBorder="1" applyAlignment="1">
      <alignment horizontal="left" vertical="top" wrapText="1"/>
    </xf>
    <xf numFmtId="0" fontId="0" fillId="0" borderId="0" xfId="0" applyAlignment="1">
      <alignment horizontal="left" vertical="top" wrapText="1"/>
    </xf>
    <xf numFmtId="0" fontId="11" fillId="2" borderId="1" xfId="3" applyFont="1" applyFill="1" applyBorder="1" applyAlignment="1">
      <alignment horizontal="left" vertical="top" wrapText="1"/>
    </xf>
    <xf numFmtId="0" fontId="11" fillId="2" borderId="5" xfId="3" applyFont="1" applyFill="1" applyBorder="1" applyAlignment="1">
      <alignment horizontal="left" vertical="top" wrapText="1"/>
    </xf>
    <xf numFmtId="0" fontId="4" fillId="2" borderId="2" xfId="3" applyFont="1" applyFill="1" applyBorder="1" applyAlignment="1">
      <alignment vertical="top" wrapText="1"/>
    </xf>
    <xf numFmtId="0" fontId="13" fillId="0" borderId="0" xfId="0" applyFont="1" applyAlignment="1">
      <alignment wrapText="1"/>
    </xf>
    <xf numFmtId="0" fontId="7" fillId="2" borderId="2" xfId="3" applyFont="1" applyFill="1" applyBorder="1" applyAlignment="1">
      <alignment vertical="center" wrapText="1"/>
    </xf>
    <xf numFmtId="0" fontId="13" fillId="0" borderId="0" xfId="0" applyFont="1" applyBorder="1" applyAlignment="1">
      <alignment vertical="center" wrapText="1"/>
    </xf>
    <xf numFmtId="0" fontId="12" fillId="5" borderId="8" xfId="3" applyFont="1" applyFill="1" applyBorder="1" applyAlignment="1">
      <alignment horizontal="right" vertical="center" wrapText="1"/>
    </xf>
    <xf numFmtId="0" fontId="12" fillId="5" borderId="9" xfId="3" applyFont="1" applyFill="1" applyBorder="1" applyAlignment="1">
      <alignment horizontal="right" vertical="center" wrapText="1"/>
    </xf>
    <xf numFmtId="49" fontId="4" fillId="4" borderId="8" xfId="0" applyNumberFormat="1" applyFont="1" applyFill="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4" fillId="2" borderId="0" xfId="3" applyFont="1" applyFill="1" applyBorder="1" applyAlignment="1" applyProtection="1">
      <alignment horizontal="left" vertical="top" wrapText="1"/>
    </xf>
    <xf numFmtId="0" fontId="11" fillId="2" borderId="11" xfId="3" applyFont="1" applyFill="1" applyBorder="1" applyAlignment="1" applyProtection="1">
      <alignment horizontal="right" vertical="center" wrapText="1"/>
    </xf>
    <xf numFmtId="0" fontId="7" fillId="2" borderId="0" xfId="3" applyFont="1" applyFill="1" applyBorder="1" applyAlignment="1" applyProtection="1">
      <alignment vertical="center" wrapText="1"/>
    </xf>
    <xf numFmtId="0" fontId="0" fillId="0" borderId="0" xfId="0" applyBorder="1" applyAlignment="1" applyProtection="1">
      <alignment vertical="center" wrapText="1"/>
    </xf>
    <xf numFmtId="0" fontId="4" fillId="2" borderId="0" xfId="3" applyFont="1" applyFill="1" applyBorder="1" applyAlignment="1" applyProtection="1">
      <alignment vertical="top" wrapText="1"/>
    </xf>
    <xf numFmtId="0" fontId="0" fillId="0" borderId="0" xfId="0" applyBorder="1" applyAlignment="1" applyProtection="1">
      <alignment wrapText="1"/>
    </xf>
    <xf numFmtId="0" fontId="4" fillId="2" borderId="0" xfId="3" applyFont="1" applyFill="1" applyBorder="1" applyAlignment="1" applyProtection="1">
      <alignment horizontal="center" wrapText="1"/>
    </xf>
    <xf numFmtId="0" fontId="0" fillId="0" borderId="0" xfId="0" applyBorder="1" applyAlignment="1" applyProtection="1">
      <alignment horizontal="center" wrapText="1"/>
    </xf>
    <xf numFmtId="0" fontId="4" fillId="4" borderId="38" xfId="0" applyFont="1" applyFill="1" applyBorder="1" applyAlignment="1" applyProtection="1">
      <alignment horizontal="left" vertical="center" wrapText="1"/>
    </xf>
    <xf numFmtId="0" fontId="0" fillId="0" borderId="38" xfId="0" applyBorder="1" applyAlignment="1" applyProtection="1">
      <alignment vertical="center" wrapText="1"/>
    </xf>
    <xf numFmtId="0" fontId="0" fillId="0" borderId="39" xfId="0" applyBorder="1" applyAlignment="1" applyProtection="1">
      <alignment vertical="center" wrapText="1"/>
    </xf>
    <xf numFmtId="0" fontId="4" fillId="4" borderId="15" xfId="0" applyFont="1" applyFill="1" applyBorder="1" applyAlignment="1" applyProtection="1">
      <alignment horizontal="left" vertical="center" wrapText="1"/>
    </xf>
    <xf numFmtId="0" fontId="0" fillId="0" borderId="15" xfId="0" applyBorder="1" applyAlignment="1" applyProtection="1">
      <alignment vertical="center" wrapText="1"/>
    </xf>
    <xf numFmtId="0" fontId="0" fillId="0" borderId="16" xfId="0" applyBorder="1" applyAlignment="1" applyProtection="1">
      <alignment vertical="center" wrapText="1"/>
    </xf>
    <xf numFmtId="0" fontId="4" fillId="4" borderId="67" xfId="0" applyFont="1" applyFill="1" applyBorder="1" applyAlignment="1" applyProtection="1">
      <alignment horizontal="left" vertical="center" wrapText="1"/>
    </xf>
    <xf numFmtId="0" fontId="0" fillId="0" borderId="67" xfId="0" applyBorder="1" applyAlignment="1" applyProtection="1">
      <alignment vertical="center" wrapText="1"/>
    </xf>
    <xf numFmtId="0" fontId="0" fillId="0" borderId="35" xfId="0" applyBorder="1" applyAlignment="1" applyProtection="1">
      <alignment vertical="center" wrapText="1"/>
    </xf>
    <xf numFmtId="0" fontId="4" fillId="4" borderId="54" xfId="0" applyFont="1" applyFill="1" applyBorder="1" applyAlignment="1" applyProtection="1">
      <alignment horizontal="left" vertical="center" wrapText="1"/>
    </xf>
    <xf numFmtId="0" fontId="0" fillId="0" borderId="54" xfId="0" applyBorder="1" applyAlignment="1" applyProtection="1">
      <alignment vertical="center" wrapText="1"/>
    </xf>
    <xf numFmtId="0" fontId="0" fillId="0" borderId="55" xfId="0" applyBorder="1" applyAlignment="1" applyProtection="1">
      <alignment vertical="center" wrapText="1"/>
    </xf>
    <xf numFmtId="0" fontId="4" fillId="4" borderId="45" xfId="0" applyFont="1" applyFill="1" applyBorder="1" applyAlignment="1" applyProtection="1">
      <alignment horizontal="left" vertical="center" wrapText="1"/>
    </xf>
    <xf numFmtId="0" fontId="0" fillId="0" borderId="45" xfId="0" applyBorder="1" applyAlignment="1" applyProtection="1">
      <alignment vertical="center" wrapText="1"/>
    </xf>
    <xf numFmtId="0" fontId="0" fillId="0" borderId="69" xfId="0" applyBorder="1" applyAlignment="1" applyProtection="1">
      <alignment vertical="center" wrapText="1"/>
    </xf>
    <xf numFmtId="0" fontId="13" fillId="0" borderId="45" xfId="0" applyFont="1" applyBorder="1" applyAlignment="1" applyProtection="1">
      <alignment vertical="center" wrapText="1"/>
    </xf>
    <xf numFmtId="0" fontId="13" fillId="0" borderId="69" xfId="0" applyFont="1" applyBorder="1" applyAlignment="1" applyProtection="1">
      <alignment vertical="center" wrapText="1"/>
    </xf>
    <xf numFmtId="0" fontId="11" fillId="2" borderId="34" xfId="3" applyFont="1" applyFill="1" applyBorder="1" applyAlignment="1" applyProtection="1">
      <alignment horizontal="right" vertical="center" wrapText="1"/>
    </xf>
    <xf numFmtId="0" fontId="4" fillId="4" borderId="0" xfId="0" applyFont="1" applyFill="1" applyBorder="1" applyAlignment="1" applyProtection="1">
      <alignment horizontal="left" vertical="center" wrapText="1"/>
    </xf>
    <xf numFmtId="0" fontId="4" fillId="4" borderId="39" xfId="0" applyFont="1" applyFill="1" applyBorder="1" applyAlignment="1" applyProtection="1">
      <alignment horizontal="left" vertical="center" wrapText="1"/>
    </xf>
    <xf numFmtId="0" fontId="4" fillId="2" borderId="20" xfId="3" applyFont="1" applyFill="1" applyBorder="1" applyAlignment="1" applyProtection="1">
      <alignment horizontal="left" vertical="top" wrapText="1"/>
    </xf>
    <xf numFmtId="0" fontId="4" fillId="2" borderId="15" xfId="3" applyFont="1" applyFill="1" applyBorder="1" applyAlignment="1" applyProtection="1">
      <alignment horizontal="left" vertical="top" wrapText="1"/>
    </xf>
    <xf numFmtId="0" fontId="4" fillId="2" borderId="13" xfId="3" applyFont="1" applyFill="1" applyBorder="1" applyAlignment="1" applyProtection="1">
      <alignment vertical="top" wrapText="1"/>
    </xf>
    <xf numFmtId="0" fontId="13" fillId="0" borderId="0" xfId="0" applyFont="1" applyBorder="1" applyAlignment="1" applyProtection="1">
      <alignment wrapText="1"/>
    </xf>
    <xf numFmtId="0" fontId="7" fillId="2" borderId="13" xfId="3" applyFont="1" applyFill="1" applyBorder="1" applyAlignment="1" applyProtection="1">
      <alignment vertical="center" wrapText="1"/>
    </xf>
    <xf numFmtId="0" fontId="13" fillId="0" borderId="0" xfId="0" applyFont="1" applyBorder="1" applyAlignment="1" applyProtection="1">
      <alignment vertical="center" wrapText="1"/>
    </xf>
    <xf numFmtId="0" fontId="4" fillId="4" borderId="72" xfId="0" applyFont="1" applyFill="1" applyBorder="1" applyAlignment="1" applyProtection="1">
      <alignment horizontal="left" vertical="center" wrapText="1"/>
    </xf>
    <xf numFmtId="0" fontId="4" fillId="4" borderId="69" xfId="0" applyFont="1" applyFill="1" applyBorder="1" applyAlignment="1" applyProtection="1">
      <alignment horizontal="left" vertical="center" wrapText="1"/>
    </xf>
    <xf numFmtId="0" fontId="4" fillId="4" borderId="9" xfId="0" applyFont="1" applyFill="1" applyBorder="1" applyAlignment="1" applyProtection="1">
      <alignment horizontal="left" vertical="center" wrapText="1"/>
    </xf>
    <xf numFmtId="0" fontId="4" fillId="4" borderId="56" xfId="0" applyFont="1" applyFill="1" applyBorder="1" applyAlignment="1" applyProtection="1">
      <alignment horizontal="left" vertical="center" wrapText="1"/>
    </xf>
    <xf numFmtId="0" fontId="4" fillId="4" borderId="35" xfId="0" applyFont="1" applyFill="1" applyBorder="1" applyAlignment="1" applyProtection="1">
      <alignment horizontal="left" vertical="center" wrapText="1"/>
    </xf>
    <xf numFmtId="0" fontId="13" fillId="0" borderId="18" xfId="0" applyFont="1" applyBorder="1" applyAlignment="1" applyProtection="1">
      <alignment vertical="center" wrapText="1"/>
    </xf>
    <xf numFmtId="0" fontId="4" fillId="4" borderId="12" xfId="0" applyFont="1" applyFill="1" applyBorder="1" applyAlignment="1" applyProtection="1">
      <alignment horizontal="left" vertical="center" wrapText="1"/>
    </xf>
    <xf numFmtId="0" fontId="4" fillId="4" borderId="52" xfId="0" applyFont="1" applyFill="1" applyBorder="1" applyAlignment="1" applyProtection="1">
      <alignment horizontal="left" vertical="center" wrapText="1"/>
    </xf>
    <xf numFmtId="0" fontId="13" fillId="0" borderId="72" xfId="0" applyFont="1" applyBorder="1" applyAlignment="1" applyProtection="1">
      <alignment vertical="center" wrapText="1"/>
    </xf>
    <xf numFmtId="0" fontId="13" fillId="0" borderId="57" xfId="0" applyFont="1" applyBorder="1" applyAlignment="1" applyProtection="1">
      <alignment vertical="center" wrapText="1"/>
    </xf>
    <xf numFmtId="0" fontId="13" fillId="0" borderId="67" xfId="0" applyFont="1" applyBorder="1" applyAlignment="1" applyProtection="1">
      <alignment vertical="center" wrapText="1"/>
    </xf>
    <xf numFmtId="0" fontId="13" fillId="0" borderId="35" xfId="0" applyFont="1" applyBorder="1" applyAlignment="1" applyProtection="1">
      <alignment vertical="center" wrapText="1"/>
    </xf>
    <xf numFmtId="0" fontId="4" fillId="4" borderId="57" xfId="0" applyFont="1" applyFill="1" applyBorder="1" applyAlignment="1" applyProtection="1">
      <alignment horizontal="left" vertical="center" wrapText="1"/>
    </xf>
    <xf numFmtId="0" fontId="13" fillId="0" borderId="15" xfId="0" applyFont="1" applyBorder="1" applyAlignment="1" applyProtection="1">
      <alignment vertical="center" wrapText="1"/>
    </xf>
    <xf numFmtId="0" fontId="13" fillId="0" borderId="16" xfId="0" applyFont="1" applyBorder="1" applyAlignment="1" applyProtection="1">
      <alignment vertical="center" wrapText="1"/>
    </xf>
    <xf numFmtId="0" fontId="4" fillId="4" borderId="14" xfId="0" applyFont="1" applyFill="1" applyBorder="1" applyAlignment="1" applyProtection="1">
      <alignment horizontal="left" vertical="center" wrapText="1"/>
    </xf>
  </cellXfs>
  <cellStyles count="6">
    <cellStyle name="Procent 2" xfId="2" xr:uid="{00000000-0005-0000-0000-000000000000}"/>
    <cellStyle name="Standaard" xfId="0" builtinId="0"/>
    <cellStyle name="Standaard 2" xfId="1" xr:uid="{00000000-0005-0000-0000-000002000000}"/>
    <cellStyle name="Standaard 2 2" xfId="4" xr:uid="{00000000-0005-0000-0000-000003000000}"/>
    <cellStyle name="Standaard 3" xfId="3" xr:uid="{00000000-0005-0000-0000-000004000000}"/>
    <cellStyle name="Valuta 2" xfId="5"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zoomScale="90" zoomScaleNormal="90" zoomScaleSheetLayoutView="85" workbookViewId="0">
      <selection activeCell="D24" sqref="D24"/>
    </sheetView>
  </sheetViews>
  <sheetFormatPr defaultColWidth="8.85546875" defaultRowHeight="14.25" x14ac:dyDescent="0.2"/>
  <cols>
    <col min="1" max="1" width="10" style="11" customWidth="1"/>
    <col min="2" max="2" width="68.42578125" style="11" bestFit="1" customWidth="1"/>
    <col min="3" max="4" width="21.140625" style="11" customWidth="1"/>
    <col min="5" max="5" width="19.28515625" style="11" customWidth="1"/>
    <col min="6" max="6" width="12.7109375" style="11" bestFit="1" customWidth="1"/>
    <col min="7" max="16384" width="8.85546875" style="11"/>
  </cols>
  <sheetData>
    <row r="1" spans="1:5" ht="18.75" thickTop="1" x14ac:dyDescent="0.2">
      <c r="A1" s="150" t="s">
        <v>3</v>
      </c>
      <c r="B1" s="151"/>
      <c r="C1" s="41"/>
      <c r="D1" s="41"/>
      <c r="E1" s="41"/>
    </row>
    <row r="2" spans="1:5" s="34" customFormat="1" x14ac:dyDescent="0.2">
      <c r="A2" s="152" t="s">
        <v>67</v>
      </c>
      <c r="B2" s="153"/>
      <c r="C2" s="41"/>
      <c r="D2" s="41"/>
      <c r="E2" s="41"/>
    </row>
    <row r="3" spans="1:5" s="34" customFormat="1" ht="25.5" x14ac:dyDescent="0.2">
      <c r="A3" s="39" t="s">
        <v>357</v>
      </c>
      <c r="B3" s="40">
        <v>44943</v>
      </c>
      <c r="C3" s="41" t="s">
        <v>373</v>
      </c>
      <c r="D3" s="41"/>
      <c r="E3" s="41"/>
    </row>
    <row r="4" spans="1:5" ht="120" customHeight="1" x14ac:dyDescent="0.2">
      <c r="A4" s="154" t="s">
        <v>39</v>
      </c>
      <c r="B4" s="155"/>
      <c r="C4" s="41"/>
      <c r="D4" s="41"/>
      <c r="E4" s="41"/>
    </row>
    <row r="5" spans="1:5" s="25" customFormat="1" ht="23.25" x14ac:dyDescent="0.2">
      <c r="A5" s="42"/>
      <c r="B5" s="26" t="s">
        <v>50</v>
      </c>
      <c r="C5" s="41"/>
      <c r="D5" s="41"/>
      <c r="E5" s="41"/>
    </row>
    <row r="6" spans="1:5" s="25" customFormat="1" ht="22.15" customHeight="1" x14ac:dyDescent="0.2">
      <c r="A6" s="42"/>
      <c r="B6" s="148" t="s">
        <v>51</v>
      </c>
      <c r="C6" s="149"/>
      <c r="D6" s="149"/>
      <c r="E6" s="149"/>
    </row>
    <row r="7" spans="1:5" s="25" customFormat="1" ht="40.15" customHeight="1" x14ac:dyDescent="0.2">
      <c r="A7" s="42"/>
      <c r="B7" s="148" t="s">
        <v>52</v>
      </c>
      <c r="C7" s="149"/>
      <c r="D7" s="149"/>
      <c r="E7" s="149"/>
    </row>
    <row r="8" spans="1:5" s="25" customFormat="1" ht="40.15" customHeight="1" x14ac:dyDescent="0.2">
      <c r="A8" s="42"/>
      <c r="B8" s="148" t="s">
        <v>54</v>
      </c>
      <c r="C8" s="149"/>
      <c r="D8" s="149"/>
      <c r="E8" s="149"/>
    </row>
    <row r="9" spans="1:5" s="25" customFormat="1" ht="40.15" customHeight="1" x14ac:dyDescent="0.2">
      <c r="A9" s="42"/>
      <c r="B9" s="148" t="s">
        <v>55</v>
      </c>
      <c r="C9" s="149"/>
      <c r="D9" s="149"/>
      <c r="E9" s="149"/>
    </row>
    <row r="10" spans="1:5" s="25" customFormat="1" ht="40.15" customHeight="1" x14ac:dyDescent="0.2">
      <c r="A10" s="42"/>
      <c r="B10" s="148" t="s">
        <v>53</v>
      </c>
      <c r="C10" s="149"/>
      <c r="D10" s="149"/>
      <c r="E10" s="149"/>
    </row>
    <row r="11" spans="1:5" ht="43.9" customHeight="1" x14ac:dyDescent="0.2">
      <c r="A11" s="43" t="s">
        <v>4</v>
      </c>
      <c r="B11" s="5" t="s">
        <v>0</v>
      </c>
      <c r="C11" s="5"/>
      <c r="D11" s="5"/>
      <c r="E11" s="43"/>
    </row>
    <row r="12" spans="1:5" ht="15" thickBot="1" x14ac:dyDescent="0.25">
      <c r="A12" s="43" t="s">
        <v>1</v>
      </c>
      <c r="B12" s="5"/>
      <c r="C12" s="5"/>
      <c r="D12" s="5"/>
      <c r="E12" s="6"/>
    </row>
    <row r="13" spans="1:5" ht="40.15" customHeight="1" thickBot="1" x14ac:dyDescent="0.25">
      <c r="A13" s="3" t="s">
        <v>40</v>
      </c>
      <c r="B13" s="158" t="s">
        <v>57</v>
      </c>
      <c r="C13" s="159"/>
      <c r="D13" s="160"/>
      <c r="E13" s="13">
        <f>'Werkpakket A'!F22</f>
        <v>0</v>
      </c>
    </row>
    <row r="14" spans="1:5" ht="40.15" customHeight="1" thickBot="1" x14ac:dyDescent="0.25">
      <c r="A14" s="3" t="s">
        <v>41</v>
      </c>
      <c r="B14" s="158" t="s">
        <v>58</v>
      </c>
      <c r="C14" s="159"/>
      <c r="D14" s="160"/>
      <c r="E14" s="13">
        <f>'Werkpakket B'!F14</f>
        <v>0</v>
      </c>
    </row>
    <row r="15" spans="1:5" ht="40.15" customHeight="1" thickBot="1" x14ac:dyDescent="0.25">
      <c r="A15" s="3" t="s">
        <v>43</v>
      </c>
      <c r="B15" s="158" t="s">
        <v>59</v>
      </c>
      <c r="C15" s="159"/>
      <c r="D15" s="160"/>
      <c r="E15" s="13">
        <f>'Werkpakket C'!F35</f>
        <v>0</v>
      </c>
    </row>
    <row r="16" spans="1:5" ht="40.15" customHeight="1" thickBot="1" x14ac:dyDescent="0.25">
      <c r="A16" s="3" t="s">
        <v>42</v>
      </c>
      <c r="B16" s="158" t="s">
        <v>60</v>
      </c>
      <c r="C16" s="159"/>
      <c r="D16" s="160"/>
      <c r="E16" s="13">
        <f>'Werkpakket D'!F99</f>
        <v>0</v>
      </c>
    </row>
    <row r="17" spans="1:6" ht="40.15" customHeight="1" thickBot="1" x14ac:dyDescent="0.25">
      <c r="A17" s="3" t="s">
        <v>44</v>
      </c>
      <c r="B17" s="158" t="s">
        <v>61</v>
      </c>
      <c r="C17" s="159"/>
      <c r="D17" s="160"/>
      <c r="E17" s="13">
        <f>'Werkpakket E'!F17</f>
        <v>0</v>
      </c>
    </row>
    <row r="18" spans="1:6" s="27" customFormat="1" ht="40.15" customHeight="1" thickBot="1" x14ac:dyDescent="0.25">
      <c r="A18" s="28" t="s">
        <v>62</v>
      </c>
      <c r="B18" s="158" t="s">
        <v>63</v>
      </c>
      <c r="C18" s="159"/>
      <c r="D18" s="160"/>
      <c r="E18" s="13">
        <f>'Werkpakket F'!F15</f>
        <v>0</v>
      </c>
    </row>
    <row r="19" spans="1:6" ht="48.6" customHeight="1" x14ac:dyDescent="0.25">
      <c r="A19" s="17"/>
      <c r="B19" s="21" t="s">
        <v>45</v>
      </c>
      <c r="C19" s="17"/>
      <c r="D19" s="8"/>
      <c r="E19" s="16"/>
    </row>
    <row r="20" spans="1:6" ht="88.5" thickBot="1" x14ac:dyDescent="0.3">
      <c r="A20" s="10"/>
      <c r="B20" s="18" t="s">
        <v>37</v>
      </c>
      <c r="C20" s="8" t="s">
        <v>48</v>
      </c>
      <c r="D20" s="20" t="s">
        <v>49</v>
      </c>
      <c r="E20" s="6"/>
    </row>
    <row r="21" spans="1:6" ht="30" customHeight="1" thickBot="1" x14ac:dyDescent="0.25">
      <c r="A21" s="9"/>
      <c r="B21" s="7" t="s">
        <v>352</v>
      </c>
      <c r="C21" s="44">
        <v>0</v>
      </c>
      <c r="D21" s="14">
        <v>136</v>
      </c>
      <c r="E21" s="13">
        <f>C21*D21</f>
        <v>0</v>
      </c>
    </row>
    <row r="22" spans="1:6" s="12" customFormat="1" ht="30" customHeight="1" thickBot="1" x14ac:dyDescent="0.25">
      <c r="A22" s="10"/>
      <c r="B22" s="7" t="s">
        <v>353</v>
      </c>
      <c r="C22" s="44">
        <v>0</v>
      </c>
      <c r="D22" s="14">
        <v>68</v>
      </c>
      <c r="E22" s="13">
        <f>C22*D22</f>
        <v>0</v>
      </c>
    </row>
    <row r="23" spans="1:6" ht="30" customHeight="1" thickBot="1" x14ac:dyDescent="0.25">
      <c r="A23" s="10"/>
      <c r="B23" s="7" t="s">
        <v>354</v>
      </c>
      <c r="C23" s="44">
        <v>0</v>
      </c>
      <c r="D23" s="14">
        <v>8</v>
      </c>
      <c r="E23" s="13">
        <f t="shared" ref="E23:E25" si="0">C23*D23</f>
        <v>0</v>
      </c>
    </row>
    <row r="24" spans="1:6" s="12" customFormat="1" ht="30" customHeight="1" thickBot="1" x14ac:dyDescent="0.25">
      <c r="A24" s="10"/>
      <c r="B24" s="7" t="s">
        <v>355</v>
      </c>
      <c r="C24" s="44">
        <v>0</v>
      </c>
      <c r="D24" s="14">
        <v>132</v>
      </c>
      <c r="E24" s="13">
        <f t="shared" si="0"/>
        <v>0</v>
      </c>
    </row>
    <row r="25" spans="1:6" ht="30" customHeight="1" thickBot="1" x14ac:dyDescent="0.25">
      <c r="A25" s="10"/>
      <c r="B25" s="7" t="s">
        <v>356</v>
      </c>
      <c r="C25" s="44">
        <v>0</v>
      </c>
      <c r="D25" s="14">
        <v>236</v>
      </c>
      <c r="E25" s="13">
        <f t="shared" si="0"/>
        <v>0</v>
      </c>
      <c r="F25" s="19"/>
    </row>
    <row r="26" spans="1:6" ht="61.9" customHeight="1" thickBot="1" x14ac:dyDescent="0.25">
      <c r="A26" s="156" t="s">
        <v>38</v>
      </c>
      <c r="B26" s="157"/>
      <c r="C26" s="157"/>
      <c r="D26" s="157"/>
      <c r="E26" s="38">
        <f>SUM(E13:E25)</f>
        <v>0</v>
      </c>
    </row>
  </sheetData>
  <sheetProtection algorithmName="SHA-512" hashValue="Drz2eGFbcn8316IjFXxLicuOSwlyq6K/ZD6k0v0zN+uiehKSaRuEl6s8K3jwlizeWz3U1wiRTU/Vq9Dz6Cfe1g==" saltValue="2+ReiRZVyAYpP5CuMpAtAQ==" spinCount="100000" sheet="1" objects="1" scenarios="1"/>
  <protectedRanges>
    <protectedRange algorithmName="SHA-512" hashValue="OgMXdeXc5Ri+Lx2s3ldE9XBph+e4+nUCtFtlpw89PsmKhEaI+K46/E1t9yqjPWlS2HoxNp37ZwjGxO5gnVpYuQ==" saltValue="dl1RRzVx85WZpZpFxwnHUQ==" spinCount="100000" sqref="C21:C25" name="Uurtarieven"/>
  </protectedRanges>
  <mergeCells count="15">
    <mergeCell ref="A26:D26"/>
    <mergeCell ref="B13:D13"/>
    <mergeCell ref="B14:D14"/>
    <mergeCell ref="B15:D15"/>
    <mergeCell ref="B16:D16"/>
    <mergeCell ref="B17:D17"/>
    <mergeCell ref="B18:D18"/>
    <mergeCell ref="B7:E7"/>
    <mergeCell ref="B8:E8"/>
    <mergeCell ref="B9:E9"/>
    <mergeCell ref="B10:E10"/>
    <mergeCell ref="A1:B1"/>
    <mergeCell ref="A2:B2"/>
    <mergeCell ref="A4:B4"/>
    <mergeCell ref="B6:E6"/>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topLeftCell="A10" zoomScaleNormal="100" zoomScaleSheetLayoutView="85" workbookViewId="0">
      <selection activeCell="F22" sqref="F22"/>
    </sheetView>
  </sheetViews>
  <sheetFormatPr defaultColWidth="8.85546875" defaultRowHeight="15" x14ac:dyDescent="0.25"/>
  <cols>
    <col min="1" max="1" width="10" style="1" customWidth="1"/>
    <col min="2" max="2" width="68.42578125" style="1" bestFit="1" customWidth="1"/>
    <col min="3" max="3" width="14.85546875" style="4" customWidth="1"/>
    <col min="4" max="4" width="15.85546875" style="1" bestFit="1" customWidth="1"/>
    <col min="5" max="5" width="20.42578125" style="1" bestFit="1" customWidth="1"/>
    <col min="6" max="6" width="20.7109375" style="1" customWidth="1"/>
    <col min="7" max="16384" width="8.85546875" style="1"/>
  </cols>
  <sheetData>
    <row r="1" spans="1:6" x14ac:dyDescent="0.25">
      <c r="A1" s="161" t="s">
        <v>3</v>
      </c>
      <c r="B1" s="161"/>
      <c r="C1" s="161"/>
      <c r="D1" s="161"/>
      <c r="E1" s="161"/>
      <c r="F1" s="161"/>
    </row>
    <row r="2" spans="1:6" x14ac:dyDescent="0.25">
      <c r="A2" s="165" t="str">
        <f>Referentieprijs!A2</f>
        <v>Overdrachtsdossier spoorondergangen Oonksweg en Bornerbroeksestraat in Borne</v>
      </c>
      <c r="B2" s="166"/>
      <c r="C2" s="166"/>
      <c r="D2" s="166"/>
      <c r="E2" s="166"/>
      <c r="F2" s="166"/>
    </row>
    <row r="3" spans="1:6" ht="120" customHeight="1" x14ac:dyDescent="0.25">
      <c r="A3" s="163" t="s">
        <v>87</v>
      </c>
      <c r="B3" s="164"/>
      <c r="C3" s="164"/>
      <c r="D3" s="164"/>
      <c r="E3" s="164"/>
      <c r="F3" s="164"/>
    </row>
    <row r="4" spans="1:6" ht="28.15" customHeight="1" x14ac:dyDescent="0.25">
      <c r="A4" s="45"/>
      <c r="B4" s="46"/>
      <c r="C4" s="167" t="s">
        <v>25</v>
      </c>
      <c r="D4" s="45"/>
      <c r="E4" s="45" t="s">
        <v>24</v>
      </c>
      <c r="F4" s="45"/>
    </row>
    <row r="5" spans="1:6" ht="60" customHeight="1" thickBot="1" x14ac:dyDescent="0.3">
      <c r="A5" s="45" t="s">
        <v>47</v>
      </c>
      <c r="B5" s="46" t="s">
        <v>0</v>
      </c>
      <c r="C5" s="168"/>
      <c r="D5" s="45" t="s">
        <v>46</v>
      </c>
      <c r="E5" s="47" t="s">
        <v>31</v>
      </c>
      <c r="F5" s="45" t="s">
        <v>2</v>
      </c>
    </row>
    <row r="6" spans="1:6" ht="40.15" customHeight="1" thickTop="1" thickBot="1" x14ac:dyDescent="0.3">
      <c r="A6" s="48" t="s">
        <v>5</v>
      </c>
      <c r="B6" s="172" t="s">
        <v>94</v>
      </c>
      <c r="C6" s="173"/>
      <c r="D6" s="173"/>
      <c r="E6" s="173"/>
      <c r="F6" s="174"/>
    </row>
    <row r="7" spans="1:6" ht="40.15" customHeight="1" thickTop="1" thickBot="1" x14ac:dyDescent="0.3">
      <c r="A7" s="49" t="s">
        <v>26</v>
      </c>
      <c r="B7" s="50" t="s">
        <v>95</v>
      </c>
      <c r="C7" s="51" t="s">
        <v>30</v>
      </c>
      <c r="D7" s="22">
        <v>0</v>
      </c>
      <c r="E7" s="52">
        <v>1</v>
      </c>
      <c r="F7" s="53">
        <f>D7*E7</f>
        <v>0</v>
      </c>
    </row>
    <row r="8" spans="1:6" ht="40.15" customHeight="1" thickTop="1" thickBot="1" x14ac:dyDescent="0.3">
      <c r="A8" s="54" t="s">
        <v>6</v>
      </c>
      <c r="B8" s="169" t="s">
        <v>56</v>
      </c>
      <c r="C8" s="170"/>
      <c r="D8" s="170"/>
      <c r="E8" s="170"/>
      <c r="F8" s="171"/>
    </row>
    <row r="9" spans="1:6" ht="40.15" customHeight="1" thickTop="1" x14ac:dyDescent="0.25">
      <c r="A9" s="55" t="s">
        <v>27</v>
      </c>
      <c r="B9" s="56" t="s">
        <v>96</v>
      </c>
      <c r="C9" s="57" t="s">
        <v>29</v>
      </c>
      <c r="D9" s="22">
        <v>0</v>
      </c>
      <c r="E9" s="52">
        <v>10</v>
      </c>
      <c r="F9" s="53">
        <f>D9*E9</f>
        <v>0</v>
      </c>
    </row>
    <row r="10" spans="1:6" ht="40.15" customHeight="1" x14ac:dyDescent="0.25">
      <c r="A10" s="143" t="s">
        <v>28</v>
      </c>
      <c r="B10" s="144" t="s">
        <v>64</v>
      </c>
      <c r="C10" s="68" t="s">
        <v>29</v>
      </c>
      <c r="D10" s="145">
        <v>0</v>
      </c>
      <c r="E10" s="146">
        <v>10</v>
      </c>
      <c r="F10" s="70">
        <f>D10*E10</f>
        <v>0</v>
      </c>
    </row>
    <row r="11" spans="1:6" s="2" customFormat="1" ht="40.15" customHeight="1" thickBot="1" x14ac:dyDescent="0.3">
      <c r="A11" s="49" t="s">
        <v>368</v>
      </c>
      <c r="B11" s="58" t="s">
        <v>369</v>
      </c>
      <c r="C11" s="59" t="s">
        <v>30</v>
      </c>
      <c r="D11" s="145">
        <v>0</v>
      </c>
      <c r="E11" s="60">
        <v>1</v>
      </c>
      <c r="F11" s="70">
        <f>D11*E11</f>
        <v>0</v>
      </c>
    </row>
    <row r="12" spans="1:6" s="2" customFormat="1" ht="40.15" customHeight="1" thickTop="1" thickBot="1" x14ac:dyDescent="0.3">
      <c r="A12" s="62" t="s">
        <v>97</v>
      </c>
      <c r="B12" s="175" t="s">
        <v>363</v>
      </c>
      <c r="C12" s="176"/>
      <c r="D12" s="176"/>
      <c r="E12" s="176"/>
      <c r="F12" s="177"/>
    </row>
    <row r="13" spans="1:6" s="2" customFormat="1" ht="40.15" customHeight="1" thickTop="1" thickBot="1" x14ac:dyDescent="0.3">
      <c r="A13" s="49" t="s">
        <v>99</v>
      </c>
      <c r="B13" s="58" t="s">
        <v>364</v>
      </c>
      <c r="C13" s="59" t="s">
        <v>108</v>
      </c>
      <c r="D13" s="63"/>
      <c r="E13" s="64"/>
      <c r="F13" s="65"/>
    </row>
    <row r="14" spans="1:6" s="2" customFormat="1" ht="40.15" customHeight="1" thickTop="1" thickBot="1" x14ac:dyDescent="0.3">
      <c r="A14" s="62" t="s">
        <v>103</v>
      </c>
      <c r="B14" s="175" t="s">
        <v>98</v>
      </c>
      <c r="C14" s="176"/>
      <c r="D14" s="176"/>
      <c r="E14" s="176"/>
      <c r="F14" s="177"/>
    </row>
    <row r="15" spans="1:6" s="2" customFormat="1" ht="40.15" customHeight="1" thickTop="1" x14ac:dyDescent="0.25">
      <c r="A15" s="55" t="s">
        <v>104</v>
      </c>
      <c r="B15" s="56" t="s">
        <v>100</v>
      </c>
      <c r="C15" s="57" t="s">
        <v>30</v>
      </c>
      <c r="D15" s="22">
        <v>0</v>
      </c>
      <c r="E15" s="52">
        <v>1</v>
      </c>
      <c r="F15" s="53">
        <f>D15*E15</f>
        <v>0</v>
      </c>
    </row>
    <row r="16" spans="1:6" s="2" customFormat="1" ht="40.15" customHeight="1" x14ac:dyDescent="0.25">
      <c r="A16" s="66" t="s">
        <v>105</v>
      </c>
      <c r="B16" s="67" t="s">
        <v>101</v>
      </c>
      <c r="C16" s="68" t="s">
        <v>358</v>
      </c>
      <c r="D16" s="35">
        <v>0</v>
      </c>
      <c r="E16" s="69">
        <v>3</v>
      </c>
      <c r="F16" s="70">
        <f>D16*E16</f>
        <v>0</v>
      </c>
    </row>
    <row r="17" spans="1:6" s="2" customFormat="1" ht="40.15" customHeight="1" thickBot="1" x14ac:dyDescent="0.3">
      <c r="A17" s="49" t="s">
        <v>359</v>
      </c>
      <c r="B17" s="58" t="s">
        <v>102</v>
      </c>
      <c r="C17" s="59" t="s">
        <v>30</v>
      </c>
      <c r="D17" s="23">
        <v>0</v>
      </c>
      <c r="E17" s="60">
        <v>1</v>
      </c>
      <c r="F17" s="61">
        <f>D17*E17</f>
        <v>0</v>
      </c>
    </row>
    <row r="18" spans="1:6" s="2" customFormat="1" ht="40.15" customHeight="1" thickTop="1" thickBot="1" x14ac:dyDescent="0.3">
      <c r="A18" s="48" t="s">
        <v>360</v>
      </c>
      <c r="B18" s="178" t="s">
        <v>7</v>
      </c>
      <c r="C18" s="179"/>
      <c r="D18" s="179"/>
      <c r="E18" s="179"/>
      <c r="F18" s="180"/>
    </row>
    <row r="19" spans="1:6" s="2" customFormat="1" ht="40.15" customHeight="1" thickTop="1" thickBot="1" x14ac:dyDescent="0.3">
      <c r="A19" s="55" t="s">
        <v>361</v>
      </c>
      <c r="B19" s="71" t="s">
        <v>106</v>
      </c>
      <c r="C19" s="72" t="s">
        <v>68</v>
      </c>
      <c r="D19" s="63"/>
      <c r="E19" s="64"/>
      <c r="F19" s="65"/>
    </row>
    <row r="20" spans="1:6" s="2" customFormat="1" ht="40.15" customHeight="1" thickBot="1" x14ac:dyDescent="0.3">
      <c r="A20" s="73" t="s">
        <v>362</v>
      </c>
      <c r="B20" s="74" t="s">
        <v>107</v>
      </c>
      <c r="C20" s="75" t="s">
        <v>108</v>
      </c>
      <c r="D20" s="76"/>
      <c r="E20" s="77"/>
      <c r="F20" s="78"/>
    </row>
    <row r="21" spans="1:6" s="2" customFormat="1" ht="40.15" customHeight="1" thickBot="1" x14ac:dyDescent="0.3">
      <c r="A21" s="79"/>
      <c r="B21" s="80"/>
      <c r="C21" s="80"/>
      <c r="D21" s="80"/>
      <c r="E21" s="80"/>
      <c r="F21" s="81"/>
    </row>
    <row r="22" spans="1:6" ht="29.45" customHeight="1" thickTop="1" thickBot="1" x14ac:dyDescent="0.3">
      <c r="A22" s="162" t="s">
        <v>57</v>
      </c>
      <c r="B22" s="162"/>
      <c r="C22" s="162"/>
      <c r="D22" s="162"/>
      <c r="E22" s="162"/>
      <c r="F22" s="82">
        <f>F7+F9+F10+F11+F15+F16+F17</f>
        <v>0</v>
      </c>
    </row>
    <row r="23" spans="1:6" ht="15.75" thickTop="1" x14ac:dyDescent="0.25"/>
  </sheetData>
  <sheetProtection algorithmName="SHA-512" hashValue="8T1XUvO+zYvj2v6WkQg5/kdnvmvuxAl692vWqt7rv+8o0/X9ccTCjSiP1jnGolVf7homqwkZVs2mlZRE2tNJ1g==" saltValue="/KsE7HHW7m+P71tcTIbRfw==" spinCount="100000" sheet="1" objects="1" scenarios="1"/>
  <protectedRanges>
    <protectedRange algorithmName="SHA-512" hashValue="nJ6NYLfkLKK6UiTWmN4CWINprmJbqnfVZ+e4/y03mH7wxB75JS732WmhVbwIoMFjnYRXwRwP4yMsnmch0Ig6ow==" saltValue="bOYMMYvEmwNqUTob7x5tHw==" spinCount="100000" sqref="D7 D15:D17 D9:D11" name="WPA"/>
    <protectedRange algorithmName="SHA-512" hashValue="QaKRnoBrv70KtKTj3qtr0AhGIpM4n15gN3uiUcq6fHnQZbHBbgkYBp/m5AUjI0VGm9x8GUG/GjSnbtSg7LbeOw==" saltValue="eZM3Vxq8udOk7QIFWQSGSA==" spinCount="100000" sqref="D7 D15:D17 D9:D11" name="Cellen wpA"/>
  </protectedRanges>
  <mergeCells count="10">
    <mergeCell ref="A1:F1"/>
    <mergeCell ref="A22:E22"/>
    <mergeCell ref="A3:F3"/>
    <mergeCell ref="A2:F2"/>
    <mergeCell ref="C4:C5"/>
    <mergeCell ref="B8:F8"/>
    <mergeCell ref="B6:F6"/>
    <mergeCell ref="B14:F14"/>
    <mergeCell ref="B18:F18"/>
    <mergeCell ref="B12:F12"/>
  </mergeCells>
  <pageMargins left="0.7" right="0.7" top="0.75" bottom="0.75" header="0.3" footer="0.3"/>
  <pageSetup paperSize="9"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topLeftCell="A4" zoomScale="90" zoomScaleNormal="90" zoomScaleSheetLayoutView="90" zoomScalePageLayoutView="25" workbookViewId="0">
      <selection activeCell="F14" sqref="F14"/>
    </sheetView>
  </sheetViews>
  <sheetFormatPr defaultColWidth="8.85546875" defaultRowHeight="15" x14ac:dyDescent="0.25"/>
  <cols>
    <col min="1" max="1" width="10" style="2" customWidth="1"/>
    <col min="2" max="2" width="68.42578125" style="2" bestFit="1" customWidth="1"/>
    <col min="3" max="3" width="14.85546875" style="4" customWidth="1"/>
    <col min="4" max="4" width="15.85546875" style="2" bestFit="1" customWidth="1"/>
    <col min="5" max="5" width="20.42578125" style="2" bestFit="1" customWidth="1"/>
    <col min="6" max="6" width="20.7109375" style="2" customWidth="1"/>
    <col min="7" max="16384" width="8.85546875" style="2"/>
  </cols>
  <sheetData>
    <row r="1" spans="1:6" x14ac:dyDescent="0.25">
      <c r="A1" s="161" t="s">
        <v>3</v>
      </c>
      <c r="B1" s="161"/>
      <c r="C1" s="161"/>
      <c r="D1" s="161"/>
      <c r="E1" s="161"/>
      <c r="F1" s="161"/>
    </row>
    <row r="2" spans="1:6" x14ac:dyDescent="0.25">
      <c r="A2" s="165" t="str">
        <f>Referentieprijs!A2</f>
        <v>Overdrachtsdossier spoorondergangen Oonksweg en Bornerbroeksestraat in Borne</v>
      </c>
      <c r="B2" s="166"/>
      <c r="C2" s="166"/>
      <c r="D2" s="166"/>
      <c r="E2" s="166"/>
      <c r="F2" s="166"/>
    </row>
    <row r="3" spans="1:6" ht="120" customHeight="1" x14ac:dyDescent="0.25">
      <c r="A3" s="163" t="s">
        <v>109</v>
      </c>
      <c r="B3" s="164"/>
      <c r="C3" s="164"/>
      <c r="D3" s="164"/>
      <c r="E3" s="164"/>
      <c r="F3" s="164"/>
    </row>
    <row r="4" spans="1:6" ht="28.15" customHeight="1" x14ac:dyDescent="0.25">
      <c r="A4" s="45"/>
      <c r="B4" s="46"/>
      <c r="C4" s="167" t="s">
        <v>25</v>
      </c>
      <c r="D4" s="45"/>
      <c r="E4" s="45" t="s">
        <v>24</v>
      </c>
      <c r="F4" s="45"/>
    </row>
    <row r="5" spans="1:6" ht="60" customHeight="1" thickBot="1" x14ac:dyDescent="0.3">
      <c r="A5" s="45" t="s">
        <v>47</v>
      </c>
      <c r="B5" s="46" t="s">
        <v>0</v>
      </c>
      <c r="C5" s="168"/>
      <c r="D5" s="45" t="s">
        <v>46</v>
      </c>
      <c r="E5" s="47" t="s">
        <v>31</v>
      </c>
      <c r="F5" s="45" t="s">
        <v>2</v>
      </c>
    </row>
    <row r="6" spans="1:6" ht="40.15" customHeight="1" thickTop="1" thickBot="1" x14ac:dyDescent="0.3">
      <c r="A6" s="48" t="s">
        <v>110</v>
      </c>
      <c r="B6" s="172" t="s">
        <v>117</v>
      </c>
      <c r="C6" s="173"/>
      <c r="D6" s="173"/>
      <c r="E6" s="173"/>
      <c r="F6" s="174"/>
    </row>
    <row r="7" spans="1:6" ht="40.15" customHeight="1" thickBot="1" x14ac:dyDescent="0.3">
      <c r="A7" s="83" t="s">
        <v>113</v>
      </c>
      <c r="B7" s="84" t="s">
        <v>116</v>
      </c>
      <c r="C7" s="85" t="s">
        <v>68</v>
      </c>
      <c r="D7" s="97"/>
      <c r="E7" s="98"/>
      <c r="F7" s="99"/>
    </row>
    <row r="8" spans="1:6" ht="40.15" customHeight="1" thickTop="1" thickBot="1" x14ac:dyDescent="0.3">
      <c r="A8" s="48" t="s">
        <v>111</v>
      </c>
      <c r="B8" s="172" t="s">
        <v>118</v>
      </c>
      <c r="C8" s="173"/>
      <c r="D8" s="173"/>
      <c r="E8" s="173"/>
      <c r="F8" s="174"/>
    </row>
    <row r="9" spans="1:6" ht="40.15" customHeight="1" thickBot="1" x14ac:dyDescent="0.3">
      <c r="A9" s="83" t="s">
        <v>114</v>
      </c>
      <c r="B9" s="84" t="s">
        <v>119</v>
      </c>
      <c r="C9" s="85" t="s">
        <v>30</v>
      </c>
      <c r="D9" s="29">
        <v>0</v>
      </c>
      <c r="E9" s="85">
        <v>1</v>
      </c>
      <c r="F9" s="86">
        <f>D9*E9</f>
        <v>0</v>
      </c>
    </row>
    <row r="10" spans="1:6" ht="40.15" customHeight="1" thickBot="1" x14ac:dyDescent="0.3">
      <c r="A10" s="83" t="s">
        <v>115</v>
      </c>
      <c r="B10" s="84" t="s">
        <v>120</v>
      </c>
      <c r="C10" s="85" t="s">
        <v>30</v>
      </c>
      <c r="D10" s="29">
        <v>0</v>
      </c>
      <c r="E10" s="85">
        <v>1</v>
      </c>
      <c r="F10" s="87">
        <f t="shared" ref="F10" si="0">D10*E10</f>
        <v>0</v>
      </c>
    </row>
    <row r="11" spans="1:6" ht="40.15" customHeight="1" thickTop="1" thickBot="1" x14ac:dyDescent="0.3">
      <c r="A11" s="88" t="s">
        <v>112</v>
      </c>
      <c r="B11" s="178" t="s">
        <v>121</v>
      </c>
      <c r="C11" s="179"/>
      <c r="D11" s="179"/>
      <c r="E11" s="179"/>
      <c r="F11" s="180"/>
    </row>
    <row r="12" spans="1:6" ht="40.15" customHeight="1" thickBot="1" x14ac:dyDescent="0.3">
      <c r="A12" s="83" t="s">
        <v>122</v>
      </c>
      <c r="B12" s="84" t="s">
        <v>123</v>
      </c>
      <c r="C12" s="85" t="s">
        <v>30</v>
      </c>
      <c r="D12" s="29">
        <v>0</v>
      </c>
      <c r="E12" s="85">
        <v>1</v>
      </c>
      <c r="F12" s="87">
        <f>D12*E12</f>
        <v>0</v>
      </c>
    </row>
    <row r="13" spans="1:6" ht="40.15" customHeight="1" thickBot="1" x14ac:dyDescent="0.3">
      <c r="A13" s="89"/>
      <c r="B13" s="181"/>
      <c r="C13" s="182"/>
      <c r="D13" s="182"/>
      <c r="E13" s="182"/>
      <c r="F13" s="183"/>
    </row>
    <row r="14" spans="1:6" ht="29.45" customHeight="1" thickTop="1" thickBot="1" x14ac:dyDescent="0.3">
      <c r="A14" s="162" t="s">
        <v>58</v>
      </c>
      <c r="B14" s="162"/>
      <c r="C14" s="162"/>
      <c r="D14" s="162"/>
      <c r="E14" s="162"/>
      <c r="F14" s="90">
        <f>F9+F10+F12</f>
        <v>0</v>
      </c>
    </row>
    <row r="15" spans="1:6" ht="15.75" thickTop="1" x14ac:dyDescent="0.25"/>
  </sheetData>
  <sheetProtection algorithmName="SHA-512" hashValue="75UnDxWsOU9fMh380bjNrPNCmUxbvp8Q2h8CponOB/OhKD8qMy5+Hh/pYrzydQCzNeZvkgmvk1gCPvGkzuzUpA==" saltValue="UIqv7urWuHap/lkuPaT11A==" spinCount="100000" sheet="1" objects="1" scenarios="1"/>
  <mergeCells count="9">
    <mergeCell ref="B13:F13"/>
    <mergeCell ref="A14:E14"/>
    <mergeCell ref="A1:F1"/>
    <mergeCell ref="A2:F2"/>
    <mergeCell ref="A3:F3"/>
    <mergeCell ref="C4:C5"/>
    <mergeCell ref="B6:F6"/>
    <mergeCell ref="B8:F8"/>
    <mergeCell ref="B11:F11"/>
  </mergeCells>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topLeftCell="A23" zoomScale="90" zoomScaleNormal="90" zoomScaleSheetLayoutView="90" workbookViewId="0">
      <selection activeCell="F35" sqref="F35"/>
    </sheetView>
  </sheetViews>
  <sheetFormatPr defaultColWidth="8.85546875" defaultRowHeight="14.25" x14ac:dyDescent="0.2"/>
  <cols>
    <col min="1" max="1" width="10" style="11" customWidth="1"/>
    <col min="2" max="2" width="68.42578125" style="11" bestFit="1" customWidth="1"/>
    <col min="3" max="3" width="14.85546875" style="15" customWidth="1"/>
    <col min="4" max="4" width="15.85546875" style="11" bestFit="1" customWidth="1"/>
    <col min="5" max="5" width="20.42578125" style="11" bestFit="1" customWidth="1"/>
    <col min="6" max="6" width="20.7109375" style="11" customWidth="1"/>
    <col min="7" max="16384" width="8.85546875" style="11"/>
  </cols>
  <sheetData>
    <row r="1" spans="1:6" ht="15" thickTop="1" x14ac:dyDescent="0.2">
      <c r="A1" s="189" t="s">
        <v>3</v>
      </c>
      <c r="B1" s="190"/>
      <c r="C1" s="190"/>
      <c r="D1" s="190"/>
      <c r="E1" s="190"/>
      <c r="F1" s="190"/>
    </row>
    <row r="2" spans="1:6" x14ac:dyDescent="0.2">
      <c r="A2" s="191" t="str">
        <f>Referentieprijs!A2</f>
        <v>Overdrachtsdossier spoorondergangen Oonksweg en Bornerbroeksestraat in Borne</v>
      </c>
      <c r="B2" s="192"/>
      <c r="C2" s="192"/>
      <c r="D2" s="192"/>
      <c r="E2" s="192"/>
      <c r="F2" s="192"/>
    </row>
    <row r="3" spans="1:6" ht="120" customHeight="1" x14ac:dyDescent="0.2">
      <c r="A3" s="193" t="s">
        <v>86</v>
      </c>
      <c r="B3" s="194"/>
      <c r="C3" s="194"/>
      <c r="D3" s="194"/>
      <c r="E3" s="194"/>
      <c r="F3" s="194"/>
    </row>
    <row r="4" spans="1:6" ht="28.15" customHeight="1" x14ac:dyDescent="0.2">
      <c r="A4" s="91"/>
      <c r="B4" s="46"/>
      <c r="C4" s="167" t="s">
        <v>25</v>
      </c>
      <c r="D4" s="45"/>
      <c r="E4" s="45" t="s">
        <v>24</v>
      </c>
      <c r="F4" s="45"/>
    </row>
    <row r="5" spans="1:6" ht="60" customHeight="1" x14ac:dyDescent="0.2">
      <c r="A5" s="91" t="s">
        <v>47</v>
      </c>
      <c r="B5" s="46" t="s">
        <v>0</v>
      </c>
      <c r="C5" s="168"/>
      <c r="D5" s="45" t="s">
        <v>46</v>
      </c>
      <c r="E5" s="47" t="s">
        <v>31</v>
      </c>
      <c r="F5" s="45" t="s">
        <v>2</v>
      </c>
    </row>
    <row r="6" spans="1:6" ht="40.15" customHeight="1" thickBot="1" x14ac:dyDescent="0.25">
      <c r="A6" s="92" t="s">
        <v>124</v>
      </c>
      <c r="B6" s="187" t="s">
        <v>65</v>
      </c>
      <c r="C6" s="187"/>
      <c r="D6" s="187"/>
      <c r="E6" s="187"/>
      <c r="F6" s="188"/>
    </row>
    <row r="7" spans="1:6" ht="40.15" customHeight="1" thickTop="1" thickBot="1" x14ac:dyDescent="0.25">
      <c r="A7" s="83" t="s">
        <v>371</v>
      </c>
      <c r="B7" s="71" t="s">
        <v>126</v>
      </c>
      <c r="C7" s="72" t="s">
        <v>30</v>
      </c>
      <c r="D7" s="29">
        <v>0</v>
      </c>
      <c r="E7" s="85">
        <v>1</v>
      </c>
      <c r="F7" s="93">
        <f>D7*E7</f>
        <v>0</v>
      </c>
    </row>
    <row r="8" spans="1:6" s="33" customFormat="1" ht="40.15" customHeight="1" thickBot="1" x14ac:dyDescent="0.25">
      <c r="A8" s="94" t="s">
        <v>125</v>
      </c>
      <c r="B8" s="195" t="s">
        <v>127</v>
      </c>
      <c r="C8" s="195"/>
      <c r="D8" s="195"/>
      <c r="E8" s="195"/>
      <c r="F8" s="196"/>
    </row>
    <row r="9" spans="1:6" s="33" customFormat="1" ht="40.15" customHeight="1" thickTop="1" thickBot="1" x14ac:dyDescent="0.25">
      <c r="A9" s="83" t="s">
        <v>128</v>
      </c>
      <c r="B9" s="71" t="s">
        <v>132</v>
      </c>
      <c r="C9" s="72" t="s">
        <v>30</v>
      </c>
      <c r="D9" s="29">
        <v>0</v>
      </c>
      <c r="E9" s="85">
        <v>1</v>
      </c>
      <c r="F9" s="95">
        <f t="shared" ref="F9:F33" si="0">D9*E9</f>
        <v>0</v>
      </c>
    </row>
    <row r="10" spans="1:6" s="33" customFormat="1" ht="40.15" customHeight="1" thickBot="1" x14ac:dyDescent="0.25">
      <c r="A10" s="83" t="s">
        <v>129</v>
      </c>
      <c r="B10" s="71" t="s">
        <v>133</v>
      </c>
      <c r="C10" s="72" t="s">
        <v>30</v>
      </c>
      <c r="D10" s="29">
        <v>0</v>
      </c>
      <c r="E10" s="85">
        <v>1</v>
      </c>
      <c r="F10" s="95">
        <f t="shared" si="0"/>
        <v>0</v>
      </c>
    </row>
    <row r="11" spans="1:6" s="27" customFormat="1" ht="40.15" customHeight="1" thickBot="1" x14ac:dyDescent="0.25">
      <c r="A11" s="83" t="s">
        <v>130</v>
      </c>
      <c r="B11" s="71" t="s">
        <v>134</v>
      </c>
      <c r="C11" s="72" t="s">
        <v>30</v>
      </c>
      <c r="D11" s="29">
        <v>0</v>
      </c>
      <c r="E11" s="85">
        <v>1</v>
      </c>
      <c r="F11" s="95">
        <f t="shared" si="0"/>
        <v>0</v>
      </c>
    </row>
    <row r="12" spans="1:6" s="27" customFormat="1" ht="40.15" customHeight="1" thickBot="1" x14ac:dyDescent="0.25">
      <c r="A12" s="83" t="s">
        <v>131</v>
      </c>
      <c r="B12" s="71" t="s">
        <v>135</v>
      </c>
      <c r="C12" s="72" t="s">
        <v>30</v>
      </c>
      <c r="D12" s="29">
        <v>0</v>
      </c>
      <c r="E12" s="85">
        <v>1</v>
      </c>
      <c r="F12" s="95">
        <f t="shared" si="0"/>
        <v>0</v>
      </c>
    </row>
    <row r="13" spans="1:6" s="33" customFormat="1" ht="40.15" customHeight="1" thickBot="1" x14ac:dyDescent="0.25">
      <c r="A13" s="94" t="s">
        <v>136</v>
      </c>
      <c r="B13" s="195" t="s">
        <v>66</v>
      </c>
      <c r="C13" s="195"/>
      <c r="D13" s="195">
        <v>0</v>
      </c>
      <c r="E13" s="195">
        <v>1</v>
      </c>
      <c r="F13" s="196">
        <f t="shared" si="0"/>
        <v>0</v>
      </c>
    </row>
    <row r="14" spans="1:6" s="33" customFormat="1" ht="40.15" customHeight="1" thickTop="1" thickBot="1" x14ac:dyDescent="0.25">
      <c r="A14" s="83" t="s">
        <v>137</v>
      </c>
      <c r="B14" s="71" t="s">
        <v>365</v>
      </c>
      <c r="C14" s="72" t="s">
        <v>29</v>
      </c>
      <c r="D14" s="29">
        <v>0</v>
      </c>
      <c r="E14" s="85">
        <v>3</v>
      </c>
      <c r="F14" s="95">
        <f t="shared" si="0"/>
        <v>0</v>
      </c>
    </row>
    <row r="15" spans="1:6" s="33" customFormat="1" ht="40.15" customHeight="1" thickBot="1" x14ac:dyDescent="0.25">
      <c r="A15" s="96" t="s">
        <v>138</v>
      </c>
      <c r="B15" s="197" t="s">
        <v>139</v>
      </c>
      <c r="C15" s="197"/>
      <c r="D15" s="197">
        <v>0</v>
      </c>
      <c r="E15" s="197">
        <v>1</v>
      </c>
      <c r="F15" s="198">
        <f t="shared" si="0"/>
        <v>0</v>
      </c>
    </row>
    <row r="16" spans="1:6" s="33" customFormat="1" ht="40.15" customHeight="1" thickBot="1" x14ac:dyDescent="0.25">
      <c r="A16" s="92" t="s">
        <v>140</v>
      </c>
      <c r="B16" s="187" t="s">
        <v>141</v>
      </c>
      <c r="C16" s="187"/>
      <c r="D16" s="187">
        <v>0</v>
      </c>
      <c r="E16" s="187">
        <v>1</v>
      </c>
      <c r="F16" s="188">
        <f t="shared" si="0"/>
        <v>0</v>
      </c>
    </row>
    <row r="17" spans="1:6" s="33" customFormat="1" ht="40.15" customHeight="1" thickTop="1" thickBot="1" x14ac:dyDescent="0.25">
      <c r="A17" s="83" t="s">
        <v>142</v>
      </c>
      <c r="B17" s="71" t="s">
        <v>146</v>
      </c>
      <c r="C17" s="72" t="s">
        <v>29</v>
      </c>
      <c r="D17" s="29">
        <v>0</v>
      </c>
      <c r="E17" s="85">
        <v>2</v>
      </c>
      <c r="F17" s="95">
        <f t="shared" si="0"/>
        <v>0</v>
      </c>
    </row>
    <row r="18" spans="1:6" s="33" customFormat="1" ht="40.15" customHeight="1" thickBot="1" x14ac:dyDescent="0.25">
      <c r="A18" s="83" t="s">
        <v>143</v>
      </c>
      <c r="B18" s="71" t="s">
        <v>147</v>
      </c>
      <c r="C18" s="72" t="s">
        <v>30</v>
      </c>
      <c r="D18" s="29">
        <v>0</v>
      </c>
      <c r="E18" s="85">
        <v>1</v>
      </c>
      <c r="F18" s="95">
        <f t="shared" si="0"/>
        <v>0</v>
      </c>
    </row>
    <row r="19" spans="1:6" s="33" customFormat="1" ht="40.15" customHeight="1" thickBot="1" x14ac:dyDescent="0.25">
      <c r="A19" s="83" t="s">
        <v>144</v>
      </c>
      <c r="B19" s="71" t="s">
        <v>148</v>
      </c>
      <c r="C19" s="72" t="s">
        <v>30</v>
      </c>
      <c r="D19" s="29">
        <v>0</v>
      </c>
      <c r="E19" s="85">
        <v>1</v>
      </c>
      <c r="F19" s="95">
        <f t="shared" si="0"/>
        <v>0</v>
      </c>
    </row>
    <row r="20" spans="1:6" s="33" customFormat="1" ht="40.15" customHeight="1" thickBot="1" x14ac:dyDescent="0.25">
      <c r="A20" s="83" t="s">
        <v>145</v>
      </c>
      <c r="B20" s="71" t="s">
        <v>149</v>
      </c>
      <c r="C20" s="72" t="s">
        <v>30</v>
      </c>
      <c r="D20" s="29">
        <v>0</v>
      </c>
      <c r="E20" s="85">
        <v>1</v>
      </c>
      <c r="F20" s="95">
        <f t="shared" si="0"/>
        <v>0</v>
      </c>
    </row>
    <row r="21" spans="1:6" s="34" customFormat="1" ht="40.15" customHeight="1" thickBot="1" x14ac:dyDescent="0.25">
      <c r="A21" s="96" t="s">
        <v>150</v>
      </c>
      <c r="B21" s="197" t="s">
        <v>151</v>
      </c>
      <c r="C21" s="197"/>
      <c r="D21" s="197">
        <v>0</v>
      </c>
      <c r="E21" s="197">
        <v>1</v>
      </c>
      <c r="F21" s="198">
        <f t="shared" si="0"/>
        <v>0</v>
      </c>
    </row>
    <row r="22" spans="1:6" s="34" customFormat="1" ht="40.15" customHeight="1" thickBot="1" x14ac:dyDescent="0.25">
      <c r="A22" s="127" t="s">
        <v>152</v>
      </c>
      <c r="B22" s="147" t="s">
        <v>156</v>
      </c>
      <c r="C22" s="75" t="s">
        <v>372</v>
      </c>
      <c r="D22" s="97"/>
      <c r="E22" s="98"/>
      <c r="F22" s="99"/>
    </row>
    <row r="23" spans="1:6" s="34" customFormat="1" ht="40.15" customHeight="1" thickBot="1" x14ac:dyDescent="0.25">
      <c r="A23" s="127" t="s">
        <v>153</v>
      </c>
      <c r="B23" s="128" t="s">
        <v>157</v>
      </c>
      <c r="C23" s="72" t="s">
        <v>372</v>
      </c>
      <c r="D23" s="100"/>
      <c r="E23" s="101"/>
      <c r="F23" s="102"/>
    </row>
    <row r="24" spans="1:6" s="34" customFormat="1" ht="40.15" customHeight="1" thickBot="1" x14ac:dyDescent="0.25">
      <c r="A24" s="127" t="s">
        <v>154</v>
      </c>
      <c r="B24" s="128" t="s">
        <v>158</v>
      </c>
      <c r="C24" s="72" t="s">
        <v>372</v>
      </c>
      <c r="D24" s="100"/>
      <c r="E24" s="101"/>
      <c r="F24" s="102"/>
    </row>
    <row r="25" spans="1:6" s="34" customFormat="1" ht="40.15" customHeight="1" thickBot="1" x14ac:dyDescent="0.25">
      <c r="A25" s="127" t="s">
        <v>155</v>
      </c>
      <c r="B25" s="128" t="s">
        <v>159</v>
      </c>
      <c r="C25" s="72" t="s">
        <v>372</v>
      </c>
      <c r="D25" s="76"/>
      <c r="E25" s="77"/>
      <c r="F25" s="78"/>
    </row>
    <row r="26" spans="1:6" s="34" customFormat="1" ht="40.15" customHeight="1" thickBot="1" x14ac:dyDescent="0.25">
      <c r="A26" s="96" t="s">
        <v>160</v>
      </c>
      <c r="B26" s="197" t="s">
        <v>161</v>
      </c>
      <c r="C26" s="197"/>
      <c r="D26" s="197">
        <v>0</v>
      </c>
      <c r="E26" s="197">
        <v>1</v>
      </c>
      <c r="F26" s="198">
        <f t="shared" si="0"/>
        <v>0</v>
      </c>
    </row>
    <row r="27" spans="1:6" s="34" customFormat="1" ht="40.15" customHeight="1" thickBot="1" x14ac:dyDescent="0.25">
      <c r="A27" s="83" t="s">
        <v>162</v>
      </c>
      <c r="B27" s="71" t="s">
        <v>165</v>
      </c>
      <c r="C27" s="72" t="s">
        <v>30</v>
      </c>
      <c r="D27" s="29">
        <v>0</v>
      </c>
      <c r="E27" s="85">
        <v>1</v>
      </c>
      <c r="F27" s="95">
        <f t="shared" si="0"/>
        <v>0</v>
      </c>
    </row>
    <row r="28" spans="1:6" s="34" customFormat="1" ht="40.15" customHeight="1" thickBot="1" x14ac:dyDescent="0.25">
      <c r="A28" s="83" t="s">
        <v>163</v>
      </c>
      <c r="B28" s="71" t="s">
        <v>166</v>
      </c>
      <c r="C28" s="72" t="s">
        <v>29</v>
      </c>
      <c r="D28" s="29">
        <v>0</v>
      </c>
      <c r="E28" s="85">
        <v>1</v>
      </c>
      <c r="F28" s="95">
        <f t="shared" si="0"/>
        <v>0</v>
      </c>
    </row>
    <row r="29" spans="1:6" s="34" customFormat="1" ht="40.15" customHeight="1" thickBot="1" x14ac:dyDescent="0.25">
      <c r="A29" s="83" t="s">
        <v>164</v>
      </c>
      <c r="B29" s="71" t="s">
        <v>167</v>
      </c>
      <c r="C29" s="72" t="s">
        <v>30</v>
      </c>
      <c r="D29" s="29">
        <v>0</v>
      </c>
      <c r="E29" s="85">
        <v>1</v>
      </c>
      <c r="F29" s="95">
        <f t="shared" si="0"/>
        <v>0</v>
      </c>
    </row>
    <row r="30" spans="1:6" s="34" customFormat="1" ht="40.15" customHeight="1" thickBot="1" x14ac:dyDescent="0.25">
      <c r="A30" s="96" t="s">
        <v>168</v>
      </c>
      <c r="B30" s="197" t="s">
        <v>169</v>
      </c>
      <c r="C30" s="197"/>
      <c r="D30" s="197">
        <v>0</v>
      </c>
      <c r="E30" s="197">
        <v>1</v>
      </c>
      <c r="F30" s="198">
        <f t="shared" si="0"/>
        <v>0</v>
      </c>
    </row>
    <row r="31" spans="1:6" s="34" customFormat="1" ht="40.15" customHeight="1" thickBot="1" x14ac:dyDescent="0.25">
      <c r="A31" s="83" t="s">
        <v>170</v>
      </c>
      <c r="B31" s="71" t="s">
        <v>173</v>
      </c>
      <c r="C31" s="72" t="s">
        <v>30</v>
      </c>
      <c r="D31" s="29">
        <v>0</v>
      </c>
      <c r="E31" s="85">
        <v>1</v>
      </c>
      <c r="F31" s="95">
        <f t="shared" si="0"/>
        <v>0</v>
      </c>
    </row>
    <row r="32" spans="1:6" s="34" customFormat="1" ht="40.15" customHeight="1" thickBot="1" x14ac:dyDescent="0.25">
      <c r="A32" s="83" t="s">
        <v>171</v>
      </c>
      <c r="B32" s="71" t="s">
        <v>174</v>
      </c>
      <c r="C32" s="72" t="s">
        <v>30</v>
      </c>
      <c r="D32" s="29">
        <v>0</v>
      </c>
      <c r="E32" s="85">
        <v>1</v>
      </c>
      <c r="F32" s="95">
        <f t="shared" si="0"/>
        <v>0</v>
      </c>
    </row>
    <row r="33" spans="1:6" s="34" customFormat="1" ht="40.15" customHeight="1" thickBot="1" x14ac:dyDescent="0.25">
      <c r="A33" s="83" t="s">
        <v>172</v>
      </c>
      <c r="B33" s="71" t="s">
        <v>175</v>
      </c>
      <c r="C33" s="72" t="s">
        <v>30</v>
      </c>
      <c r="D33" s="29">
        <v>0</v>
      </c>
      <c r="E33" s="85">
        <v>1</v>
      </c>
      <c r="F33" s="95">
        <f t="shared" si="0"/>
        <v>0</v>
      </c>
    </row>
    <row r="34" spans="1:6" ht="40.15" customHeight="1" thickBot="1" x14ac:dyDescent="0.25">
      <c r="A34" s="89"/>
      <c r="B34" s="181"/>
      <c r="C34" s="184"/>
      <c r="D34" s="184"/>
      <c r="E34" s="184"/>
      <c r="F34" s="185"/>
    </row>
    <row r="35" spans="1:6" ht="29.45" customHeight="1" thickTop="1" thickBot="1" x14ac:dyDescent="0.25">
      <c r="A35" s="162" t="s">
        <v>32</v>
      </c>
      <c r="B35" s="162"/>
      <c r="C35" s="162"/>
      <c r="D35" s="162"/>
      <c r="E35" s="186"/>
      <c r="F35" s="103">
        <f>SUM(F7:F33)</f>
        <v>0</v>
      </c>
    </row>
    <row r="36" spans="1:6" ht="15" thickTop="1" x14ac:dyDescent="0.2"/>
  </sheetData>
  <sheetProtection algorithmName="SHA-512" hashValue="12m4kE/I5C+6QBgunt+dGSxeVMoyqezXk3GhKbtP54sEsl+bYWaOp2+AYn0+KfMQdqJB5gT2go0OBnHhJg00TQ==" saltValue="BHJORx/8IfFiPu5UEtF+jQ==" spinCount="100000" sheet="1" objects="1" scenarios="1"/>
  <mergeCells count="14">
    <mergeCell ref="B34:F34"/>
    <mergeCell ref="A35:E35"/>
    <mergeCell ref="B6:F6"/>
    <mergeCell ref="A1:F1"/>
    <mergeCell ref="A2:F2"/>
    <mergeCell ref="A3:F3"/>
    <mergeCell ref="C4:C5"/>
    <mergeCell ref="B8:F8"/>
    <mergeCell ref="B13:F13"/>
    <mergeCell ref="B15:F15"/>
    <mergeCell ref="B16:F16"/>
    <mergeCell ref="B21:F21"/>
    <mergeCell ref="B26:F26"/>
    <mergeCell ref="B30:F30"/>
  </mergeCells>
  <pageMargins left="0.7" right="0.7" top="0.75" bottom="0.75" header="0.3" footer="0.3"/>
  <pageSetup paperSize="9"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
  <sheetViews>
    <sheetView topLeftCell="A95" zoomScale="90" zoomScaleNormal="90" zoomScaleSheetLayoutView="90" workbookViewId="0">
      <selection activeCell="F99" sqref="F99"/>
    </sheetView>
  </sheetViews>
  <sheetFormatPr defaultColWidth="8.85546875" defaultRowHeight="14.25" x14ac:dyDescent="0.2"/>
  <cols>
    <col min="1" max="1" width="10" style="11" customWidth="1"/>
    <col min="2" max="2" width="68.42578125" style="11" bestFit="1" customWidth="1"/>
    <col min="3" max="3" width="14.85546875" style="36" customWidth="1"/>
    <col min="4" max="4" width="15.85546875" style="11" bestFit="1" customWidth="1"/>
    <col min="5" max="5" width="20.42578125" style="11" bestFit="1" customWidth="1"/>
    <col min="6" max="6" width="20.7109375" style="11" customWidth="1"/>
    <col min="7" max="16384" width="8.85546875" style="11"/>
  </cols>
  <sheetData>
    <row r="1" spans="1:6" x14ac:dyDescent="0.2">
      <c r="A1" s="161" t="s">
        <v>3</v>
      </c>
      <c r="B1" s="161"/>
      <c r="C1" s="161"/>
      <c r="D1" s="161"/>
      <c r="E1" s="161"/>
      <c r="F1" s="161"/>
    </row>
    <row r="2" spans="1:6" x14ac:dyDescent="0.2">
      <c r="A2" s="165" t="str">
        <f>Referentieprijs!A2</f>
        <v>Overdrachtsdossier spoorondergangen Oonksweg en Bornerbroeksestraat in Borne</v>
      </c>
      <c r="B2" s="192"/>
      <c r="C2" s="192"/>
      <c r="D2" s="192"/>
      <c r="E2" s="192"/>
      <c r="F2" s="192"/>
    </row>
    <row r="3" spans="1:6" ht="120" customHeight="1" x14ac:dyDescent="0.2">
      <c r="A3" s="163" t="s">
        <v>85</v>
      </c>
      <c r="B3" s="194"/>
      <c r="C3" s="194"/>
      <c r="D3" s="194"/>
      <c r="E3" s="194"/>
      <c r="F3" s="194"/>
    </row>
    <row r="4" spans="1:6" ht="28.15" customHeight="1" x14ac:dyDescent="0.2">
      <c r="A4" s="45"/>
      <c r="B4" s="46"/>
      <c r="C4" s="167" t="s">
        <v>25</v>
      </c>
      <c r="D4" s="45"/>
      <c r="E4" s="45" t="s">
        <v>24</v>
      </c>
      <c r="F4" s="45"/>
    </row>
    <row r="5" spans="1:6" ht="60" customHeight="1" x14ac:dyDescent="0.2">
      <c r="A5" s="45" t="s">
        <v>47</v>
      </c>
      <c r="B5" s="46" t="s">
        <v>0</v>
      </c>
      <c r="C5" s="168"/>
      <c r="D5" s="45" t="s">
        <v>46</v>
      </c>
      <c r="E5" s="47" t="s">
        <v>31</v>
      </c>
      <c r="F5" s="45" t="s">
        <v>2</v>
      </c>
    </row>
    <row r="6" spans="1:6" s="34" customFormat="1" ht="40.15" customHeight="1" thickBot="1" x14ac:dyDescent="0.25">
      <c r="A6" s="92" t="s">
        <v>176</v>
      </c>
      <c r="B6" s="187" t="s">
        <v>177</v>
      </c>
      <c r="C6" s="194"/>
      <c r="D6" s="194"/>
      <c r="E6" s="194"/>
      <c r="F6" s="200"/>
    </row>
    <row r="7" spans="1:6" s="34" customFormat="1" ht="40.15" customHeight="1" thickTop="1" thickBot="1" x14ac:dyDescent="0.25">
      <c r="A7" s="104" t="s">
        <v>178</v>
      </c>
      <c r="B7" s="105" t="s">
        <v>183</v>
      </c>
      <c r="C7" s="106" t="s">
        <v>30</v>
      </c>
      <c r="D7" s="29">
        <v>0</v>
      </c>
      <c r="E7" s="106">
        <v>1</v>
      </c>
      <c r="F7" s="93">
        <f>D7*E7</f>
        <v>0</v>
      </c>
    </row>
    <row r="8" spans="1:6" s="34" customFormat="1" ht="40.15" customHeight="1" thickBot="1" x14ac:dyDescent="0.25">
      <c r="A8" s="104" t="s">
        <v>179</v>
      </c>
      <c r="B8" s="105" t="s">
        <v>184</v>
      </c>
      <c r="C8" s="106" t="s">
        <v>30</v>
      </c>
      <c r="D8" s="29">
        <v>0</v>
      </c>
      <c r="E8" s="106">
        <v>1</v>
      </c>
      <c r="F8" s="95">
        <f t="shared" ref="F8:F11" si="0">D8*E8</f>
        <v>0</v>
      </c>
    </row>
    <row r="9" spans="1:6" s="34" customFormat="1" ht="40.15" customHeight="1" thickBot="1" x14ac:dyDescent="0.25">
      <c r="A9" s="104" t="s">
        <v>180</v>
      </c>
      <c r="B9" s="105" t="s">
        <v>185</v>
      </c>
      <c r="C9" s="106" t="s">
        <v>30</v>
      </c>
      <c r="D9" s="29">
        <v>0</v>
      </c>
      <c r="E9" s="106">
        <v>1</v>
      </c>
      <c r="F9" s="95">
        <f t="shared" si="0"/>
        <v>0</v>
      </c>
    </row>
    <row r="10" spans="1:6" s="34" customFormat="1" ht="40.15" customHeight="1" thickBot="1" x14ac:dyDescent="0.25">
      <c r="A10" s="104" t="s">
        <v>181</v>
      </c>
      <c r="B10" s="105" t="s">
        <v>186</v>
      </c>
      <c r="C10" s="106" t="s">
        <v>30</v>
      </c>
      <c r="D10" s="29">
        <v>0</v>
      </c>
      <c r="E10" s="106">
        <v>1</v>
      </c>
      <c r="F10" s="95">
        <f t="shared" si="0"/>
        <v>0</v>
      </c>
    </row>
    <row r="11" spans="1:6" s="34" customFormat="1" ht="40.15" customHeight="1" thickBot="1" x14ac:dyDescent="0.25">
      <c r="A11" s="104" t="s">
        <v>182</v>
      </c>
      <c r="B11" s="105" t="s">
        <v>187</v>
      </c>
      <c r="C11" s="106" t="s">
        <v>30</v>
      </c>
      <c r="D11" s="29">
        <v>0</v>
      </c>
      <c r="E11" s="106">
        <v>1</v>
      </c>
      <c r="F11" s="95">
        <f t="shared" si="0"/>
        <v>0</v>
      </c>
    </row>
    <row r="12" spans="1:6" ht="40.15" customHeight="1" thickBot="1" x14ac:dyDescent="0.25">
      <c r="A12" s="94" t="s">
        <v>9</v>
      </c>
      <c r="B12" s="195" t="s">
        <v>78</v>
      </c>
      <c r="C12" s="203"/>
      <c r="D12" s="203"/>
      <c r="E12" s="203"/>
      <c r="F12" s="204"/>
    </row>
    <row r="13" spans="1:6" s="27" customFormat="1" ht="40.15" customHeight="1" thickTop="1" thickBot="1" x14ac:dyDescent="0.25">
      <c r="A13" s="104" t="s">
        <v>188</v>
      </c>
      <c r="B13" s="105" t="s">
        <v>189</v>
      </c>
      <c r="C13" s="106" t="s">
        <v>30</v>
      </c>
      <c r="D13" s="29">
        <v>0</v>
      </c>
      <c r="E13" s="106">
        <v>1</v>
      </c>
      <c r="F13" s="93">
        <f>D13*E13</f>
        <v>0</v>
      </c>
    </row>
    <row r="14" spans="1:6" ht="40.15" customHeight="1" thickBot="1" x14ac:dyDescent="0.25">
      <c r="A14" s="89" t="s">
        <v>8</v>
      </c>
      <c r="B14" s="181" t="s">
        <v>79</v>
      </c>
      <c r="C14" s="184"/>
      <c r="D14" s="184"/>
      <c r="E14" s="184"/>
      <c r="F14" s="185"/>
    </row>
    <row r="15" spans="1:6" ht="40.15" customHeight="1" thickTop="1" thickBot="1" x14ac:dyDescent="0.25">
      <c r="A15" s="107" t="s">
        <v>191</v>
      </c>
      <c r="B15" s="108" t="s">
        <v>190</v>
      </c>
      <c r="C15" s="109" t="s">
        <v>30</v>
      </c>
      <c r="D15" s="24">
        <v>0</v>
      </c>
      <c r="E15" s="109">
        <v>1</v>
      </c>
      <c r="F15" s="110">
        <f>D15*E15</f>
        <v>0</v>
      </c>
    </row>
    <row r="16" spans="1:6" ht="40.15" customHeight="1" thickTop="1" thickBot="1" x14ac:dyDescent="0.25">
      <c r="A16" s="62" t="s">
        <v>10</v>
      </c>
      <c r="B16" s="175" t="s">
        <v>33</v>
      </c>
      <c r="C16" s="205"/>
      <c r="D16" s="205"/>
      <c r="E16" s="205"/>
      <c r="F16" s="206"/>
    </row>
    <row r="17" spans="1:6" ht="40.15" customHeight="1" thickTop="1" thickBot="1" x14ac:dyDescent="0.25">
      <c r="A17" s="111" t="s">
        <v>192</v>
      </c>
      <c r="B17" s="112" t="s">
        <v>202</v>
      </c>
      <c r="C17" s="113" t="s">
        <v>30</v>
      </c>
      <c r="D17" s="30">
        <v>0</v>
      </c>
      <c r="E17" s="113">
        <v>1</v>
      </c>
      <c r="F17" s="93">
        <f>D17*E17</f>
        <v>0</v>
      </c>
    </row>
    <row r="18" spans="1:6" s="34" customFormat="1" ht="40.15" customHeight="1" thickBot="1" x14ac:dyDescent="0.25">
      <c r="A18" s="104" t="s">
        <v>193</v>
      </c>
      <c r="B18" s="105" t="s">
        <v>203</v>
      </c>
      <c r="C18" s="106" t="s">
        <v>30</v>
      </c>
      <c r="D18" s="32">
        <v>0</v>
      </c>
      <c r="E18" s="106">
        <v>1</v>
      </c>
      <c r="F18" s="95">
        <f t="shared" ref="F18:F26" si="1">D18*E18</f>
        <v>0</v>
      </c>
    </row>
    <row r="19" spans="1:6" s="34" customFormat="1" ht="40.15" customHeight="1" thickBot="1" x14ac:dyDescent="0.25">
      <c r="A19" s="104" t="s">
        <v>194</v>
      </c>
      <c r="B19" s="105" t="s">
        <v>204</v>
      </c>
      <c r="C19" s="106" t="s">
        <v>30</v>
      </c>
      <c r="D19" s="29">
        <v>0</v>
      </c>
      <c r="E19" s="106">
        <v>1</v>
      </c>
      <c r="F19" s="95">
        <f t="shared" si="1"/>
        <v>0</v>
      </c>
    </row>
    <row r="20" spans="1:6" s="34" customFormat="1" ht="40.15" customHeight="1" thickBot="1" x14ac:dyDescent="0.25">
      <c r="A20" s="104" t="s">
        <v>195</v>
      </c>
      <c r="B20" s="105" t="s">
        <v>205</v>
      </c>
      <c r="C20" s="106" t="s">
        <v>30</v>
      </c>
      <c r="D20" s="29">
        <v>0</v>
      </c>
      <c r="E20" s="106">
        <v>1</v>
      </c>
      <c r="F20" s="95">
        <f t="shared" si="1"/>
        <v>0</v>
      </c>
    </row>
    <row r="21" spans="1:6" s="34" customFormat="1" ht="40.15" customHeight="1" thickBot="1" x14ac:dyDescent="0.25">
      <c r="A21" s="104" t="s">
        <v>196</v>
      </c>
      <c r="B21" s="105" t="s">
        <v>206</v>
      </c>
      <c r="C21" s="106" t="s">
        <v>30</v>
      </c>
      <c r="D21" s="29">
        <v>0</v>
      </c>
      <c r="E21" s="106">
        <v>1</v>
      </c>
      <c r="F21" s="95">
        <f t="shared" si="1"/>
        <v>0</v>
      </c>
    </row>
    <row r="22" spans="1:6" s="34" customFormat="1" ht="40.15" customHeight="1" thickBot="1" x14ac:dyDescent="0.25">
      <c r="A22" s="104" t="s">
        <v>197</v>
      </c>
      <c r="B22" s="105" t="s">
        <v>207</v>
      </c>
      <c r="C22" s="106" t="s">
        <v>30</v>
      </c>
      <c r="D22" s="29">
        <v>0</v>
      </c>
      <c r="E22" s="106">
        <v>1</v>
      </c>
      <c r="F22" s="95">
        <f t="shared" si="1"/>
        <v>0</v>
      </c>
    </row>
    <row r="23" spans="1:6" s="34" customFormat="1" ht="40.15" customHeight="1" thickBot="1" x14ac:dyDescent="0.25">
      <c r="A23" s="104" t="s">
        <v>198</v>
      </c>
      <c r="B23" s="105" t="s">
        <v>370</v>
      </c>
      <c r="C23" s="106" t="s">
        <v>30</v>
      </c>
      <c r="D23" s="29">
        <v>0</v>
      </c>
      <c r="E23" s="106">
        <v>1</v>
      </c>
      <c r="F23" s="95">
        <f t="shared" si="1"/>
        <v>0</v>
      </c>
    </row>
    <row r="24" spans="1:6" s="34" customFormat="1" ht="40.15" customHeight="1" thickBot="1" x14ac:dyDescent="0.25">
      <c r="A24" s="104" t="s">
        <v>199</v>
      </c>
      <c r="B24" s="105" t="s">
        <v>208</v>
      </c>
      <c r="C24" s="106" t="s">
        <v>30</v>
      </c>
      <c r="D24" s="29">
        <v>0</v>
      </c>
      <c r="E24" s="106">
        <v>1</v>
      </c>
      <c r="F24" s="95">
        <f t="shared" si="1"/>
        <v>0</v>
      </c>
    </row>
    <row r="25" spans="1:6" s="34" customFormat="1" ht="40.15" customHeight="1" thickBot="1" x14ac:dyDescent="0.25">
      <c r="A25" s="104" t="s">
        <v>200</v>
      </c>
      <c r="B25" s="105" t="s">
        <v>209</v>
      </c>
      <c r="C25" s="106" t="s">
        <v>30</v>
      </c>
      <c r="D25" s="29">
        <v>0</v>
      </c>
      <c r="E25" s="106">
        <v>1</v>
      </c>
      <c r="F25" s="95">
        <f t="shared" si="1"/>
        <v>0</v>
      </c>
    </row>
    <row r="26" spans="1:6" s="34" customFormat="1" ht="40.15" customHeight="1" thickBot="1" x14ac:dyDescent="0.25">
      <c r="A26" s="104" t="s">
        <v>201</v>
      </c>
      <c r="B26" s="105" t="s">
        <v>210</v>
      </c>
      <c r="C26" s="106" t="s">
        <v>30</v>
      </c>
      <c r="D26" s="29">
        <v>0</v>
      </c>
      <c r="E26" s="106">
        <v>1</v>
      </c>
      <c r="F26" s="95">
        <f t="shared" si="1"/>
        <v>0</v>
      </c>
    </row>
    <row r="27" spans="1:6" ht="40.15" customHeight="1" thickBot="1" x14ac:dyDescent="0.25">
      <c r="A27" s="89" t="s">
        <v>11</v>
      </c>
      <c r="B27" s="181" t="s">
        <v>80</v>
      </c>
      <c r="C27" s="184"/>
      <c r="D27" s="184"/>
      <c r="E27" s="184"/>
      <c r="F27" s="185"/>
    </row>
    <row r="28" spans="1:6" s="27" customFormat="1" ht="40.15" customHeight="1" thickTop="1" thickBot="1" x14ac:dyDescent="0.25">
      <c r="A28" s="111" t="s">
        <v>211</v>
      </c>
      <c r="B28" s="112" t="s">
        <v>223</v>
      </c>
      <c r="C28" s="113" t="s">
        <v>30</v>
      </c>
      <c r="D28" s="30">
        <v>0</v>
      </c>
      <c r="E28" s="113">
        <v>1</v>
      </c>
      <c r="F28" s="93">
        <f>D28*E28</f>
        <v>0</v>
      </c>
    </row>
    <row r="29" spans="1:6" s="34" customFormat="1" ht="40.15" customHeight="1" thickBot="1" x14ac:dyDescent="0.25">
      <c r="A29" s="104" t="s">
        <v>212</v>
      </c>
      <c r="B29" s="105" t="s">
        <v>224</v>
      </c>
      <c r="C29" s="106" t="s">
        <v>30</v>
      </c>
      <c r="D29" s="29">
        <v>0</v>
      </c>
      <c r="E29" s="106">
        <v>1</v>
      </c>
      <c r="F29" s="95">
        <f t="shared" ref="F29:F39" si="2">D29*E29</f>
        <v>0</v>
      </c>
    </row>
    <row r="30" spans="1:6" s="34" customFormat="1" ht="40.15" customHeight="1" thickBot="1" x14ac:dyDescent="0.25">
      <c r="A30" s="104" t="s">
        <v>213</v>
      </c>
      <c r="B30" s="105" t="s">
        <v>225</v>
      </c>
      <c r="C30" s="106" t="s">
        <v>30</v>
      </c>
      <c r="D30" s="29">
        <v>0</v>
      </c>
      <c r="E30" s="106">
        <v>1</v>
      </c>
      <c r="F30" s="95">
        <f t="shared" si="2"/>
        <v>0</v>
      </c>
    </row>
    <row r="31" spans="1:6" s="34" customFormat="1" ht="40.15" customHeight="1" thickBot="1" x14ac:dyDescent="0.25">
      <c r="A31" s="104" t="s">
        <v>214</v>
      </c>
      <c r="B31" s="105" t="s">
        <v>226</v>
      </c>
      <c r="C31" s="106" t="s">
        <v>30</v>
      </c>
      <c r="D31" s="29">
        <v>0</v>
      </c>
      <c r="E31" s="106">
        <v>1</v>
      </c>
      <c r="F31" s="95">
        <f t="shared" si="2"/>
        <v>0</v>
      </c>
    </row>
    <row r="32" spans="1:6" s="34" customFormat="1" ht="40.15" customHeight="1" thickBot="1" x14ac:dyDescent="0.25">
      <c r="A32" s="104" t="s">
        <v>215</v>
      </c>
      <c r="B32" s="105" t="s">
        <v>227</v>
      </c>
      <c r="C32" s="106" t="s">
        <v>30</v>
      </c>
      <c r="D32" s="29">
        <v>0</v>
      </c>
      <c r="E32" s="106">
        <v>1</v>
      </c>
      <c r="F32" s="95">
        <f t="shared" si="2"/>
        <v>0</v>
      </c>
    </row>
    <row r="33" spans="1:6" s="34" customFormat="1" ht="40.15" customHeight="1" thickBot="1" x14ac:dyDescent="0.25">
      <c r="A33" s="114" t="s">
        <v>216</v>
      </c>
      <c r="B33" s="115" t="s">
        <v>366</v>
      </c>
      <c r="C33" s="116" t="s">
        <v>30</v>
      </c>
      <c r="D33" s="142">
        <v>0</v>
      </c>
      <c r="E33" s="116">
        <v>1</v>
      </c>
      <c r="F33" s="130">
        <f t="shared" si="2"/>
        <v>0</v>
      </c>
    </row>
    <row r="34" spans="1:6" s="34" customFormat="1" ht="40.15" customHeight="1" thickBot="1" x14ac:dyDescent="0.25">
      <c r="A34" s="104" t="s">
        <v>217</v>
      </c>
      <c r="B34" s="105" t="s">
        <v>228</v>
      </c>
      <c r="C34" s="106" t="s">
        <v>30</v>
      </c>
      <c r="D34" s="29">
        <v>0</v>
      </c>
      <c r="E34" s="106">
        <v>1</v>
      </c>
      <c r="F34" s="95">
        <f t="shared" si="2"/>
        <v>0</v>
      </c>
    </row>
    <row r="35" spans="1:6" s="34" customFormat="1" ht="40.15" customHeight="1" thickBot="1" x14ac:dyDescent="0.25">
      <c r="A35" s="104" t="s">
        <v>218</v>
      </c>
      <c r="B35" s="105" t="s">
        <v>229</v>
      </c>
      <c r="C35" s="106" t="s">
        <v>30</v>
      </c>
      <c r="D35" s="29">
        <v>0</v>
      </c>
      <c r="E35" s="106">
        <v>1</v>
      </c>
      <c r="F35" s="95">
        <f t="shared" si="2"/>
        <v>0</v>
      </c>
    </row>
    <row r="36" spans="1:6" s="34" customFormat="1" ht="40.15" customHeight="1" thickBot="1" x14ac:dyDescent="0.25">
      <c r="A36" s="104" t="s">
        <v>219</v>
      </c>
      <c r="B36" s="105" t="s">
        <v>210</v>
      </c>
      <c r="C36" s="106" t="s">
        <v>30</v>
      </c>
      <c r="D36" s="29">
        <v>0</v>
      </c>
      <c r="E36" s="106">
        <v>1</v>
      </c>
      <c r="F36" s="95">
        <f t="shared" si="2"/>
        <v>0</v>
      </c>
    </row>
    <row r="37" spans="1:6" s="34" customFormat="1" ht="40.15" customHeight="1" thickBot="1" x14ac:dyDescent="0.25">
      <c r="A37" s="104" t="s">
        <v>220</v>
      </c>
      <c r="B37" s="105" t="s">
        <v>230</v>
      </c>
      <c r="C37" s="106" t="s">
        <v>30</v>
      </c>
      <c r="D37" s="29">
        <v>0</v>
      </c>
      <c r="E37" s="106">
        <v>1</v>
      </c>
      <c r="F37" s="95">
        <f t="shared" si="2"/>
        <v>0</v>
      </c>
    </row>
    <row r="38" spans="1:6" s="34" customFormat="1" ht="40.15" customHeight="1" thickBot="1" x14ac:dyDescent="0.25">
      <c r="A38" s="114" t="s">
        <v>221</v>
      </c>
      <c r="B38" s="115" t="s">
        <v>231</v>
      </c>
      <c r="C38" s="116" t="s">
        <v>233</v>
      </c>
      <c r="D38" s="117">
        <v>0</v>
      </c>
      <c r="E38" s="116">
        <v>1</v>
      </c>
      <c r="F38" s="118">
        <f t="shared" si="2"/>
        <v>0</v>
      </c>
    </row>
    <row r="39" spans="1:6" s="34" customFormat="1" ht="40.15" customHeight="1" thickBot="1" x14ac:dyDescent="0.25">
      <c r="A39" s="114" t="s">
        <v>222</v>
      </c>
      <c r="B39" s="115" t="s">
        <v>232</v>
      </c>
      <c r="C39" s="116" t="s">
        <v>233</v>
      </c>
      <c r="D39" s="117">
        <v>0</v>
      </c>
      <c r="E39" s="116">
        <v>1</v>
      </c>
      <c r="F39" s="118">
        <f t="shared" si="2"/>
        <v>0</v>
      </c>
    </row>
    <row r="40" spans="1:6" ht="40.15" customHeight="1" thickBot="1" x14ac:dyDescent="0.25">
      <c r="A40" s="94" t="s">
        <v>12</v>
      </c>
      <c r="B40" s="197" t="s">
        <v>69</v>
      </c>
      <c r="C40" s="197"/>
      <c r="D40" s="197"/>
      <c r="E40" s="197"/>
      <c r="F40" s="198"/>
    </row>
    <row r="41" spans="1:6" s="27" customFormat="1" ht="40.15" customHeight="1" thickTop="1" thickBot="1" x14ac:dyDescent="0.25">
      <c r="A41" s="111" t="s">
        <v>234</v>
      </c>
      <c r="B41" s="74" t="s">
        <v>235</v>
      </c>
      <c r="C41" s="63"/>
      <c r="D41" s="64"/>
      <c r="E41" s="64"/>
      <c r="F41" s="119"/>
    </row>
    <row r="42" spans="1:6" ht="40.15" customHeight="1" x14ac:dyDescent="0.2">
      <c r="A42" s="94" t="s">
        <v>13</v>
      </c>
      <c r="B42" s="195" t="s">
        <v>70</v>
      </c>
      <c r="C42" s="195"/>
      <c r="D42" s="195"/>
      <c r="E42" s="195"/>
      <c r="F42" s="207"/>
    </row>
    <row r="43" spans="1:6" s="34" customFormat="1" ht="40.15" customHeight="1" thickBot="1" x14ac:dyDescent="0.25">
      <c r="A43" s="120" t="s">
        <v>236</v>
      </c>
      <c r="B43" s="201" t="s">
        <v>237</v>
      </c>
      <c r="C43" s="201"/>
      <c r="D43" s="201">
        <v>0</v>
      </c>
      <c r="E43" s="201">
        <v>1</v>
      </c>
      <c r="F43" s="202">
        <f>D43*E43</f>
        <v>0</v>
      </c>
    </row>
    <row r="44" spans="1:6" s="27" customFormat="1" ht="40.15" customHeight="1" thickBot="1" x14ac:dyDescent="0.25">
      <c r="A44" s="83" t="s">
        <v>238</v>
      </c>
      <c r="B44" s="71" t="s">
        <v>240</v>
      </c>
      <c r="C44" s="72" t="s">
        <v>30</v>
      </c>
      <c r="D44" s="29">
        <v>0</v>
      </c>
      <c r="E44" s="72">
        <v>1</v>
      </c>
      <c r="F44" s="95">
        <f t="shared" ref="F44:F56" si="3">D44*E44</f>
        <v>0</v>
      </c>
    </row>
    <row r="45" spans="1:6" s="27" customFormat="1" ht="40.15" customHeight="1" thickBot="1" x14ac:dyDescent="0.25">
      <c r="A45" s="83" t="s">
        <v>239</v>
      </c>
      <c r="B45" s="71" t="s">
        <v>241</v>
      </c>
      <c r="C45" s="72" t="s">
        <v>30</v>
      </c>
      <c r="D45" s="29">
        <v>0</v>
      </c>
      <c r="E45" s="72">
        <v>1</v>
      </c>
      <c r="F45" s="95">
        <f t="shared" si="3"/>
        <v>0</v>
      </c>
    </row>
    <row r="46" spans="1:6" s="34" customFormat="1" ht="40.15" customHeight="1" thickBot="1" x14ac:dyDescent="0.25">
      <c r="A46" s="96" t="s">
        <v>242</v>
      </c>
      <c r="B46" s="197" t="s">
        <v>81</v>
      </c>
      <c r="C46" s="197"/>
      <c r="D46" s="197">
        <v>0</v>
      </c>
      <c r="E46" s="197">
        <v>1</v>
      </c>
      <c r="F46" s="198">
        <f t="shared" si="3"/>
        <v>0</v>
      </c>
    </row>
    <row r="47" spans="1:6" s="34" customFormat="1" ht="40.15" customHeight="1" thickBot="1" x14ac:dyDescent="0.25">
      <c r="A47" s="121" t="s">
        <v>243</v>
      </c>
      <c r="B47" s="122" t="s">
        <v>248</v>
      </c>
      <c r="C47" s="123" t="s">
        <v>30</v>
      </c>
      <c r="D47" s="29">
        <v>0</v>
      </c>
      <c r="E47" s="72">
        <v>1</v>
      </c>
      <c r="F47" s="95">
        <f t="shared" si="3"/>
        <v>0</v>
      </c>
    </row>
    <row r="48" spans="1:6" s="34" customFormat="1" ht="40.15" customHeight="1" thickBot="1" x14ac:dyDescent="0.25">
      <c r="A48" s="121" t="s">
        <v>244</v>
      </c>
      <c r="B48" s="122" t="s">
        <v>241</v>
      </c>
      <c r="C48" s="123" t="s">
        <v>30</v>
      </c>
      <c r="D48" s="29">
        <v>0</v>
      </c>
      <c r="E48" s="72">
        <v>1</v>
      </c>
      <c r="F48" s="95">
        <f t="shared" si="3"/>
        <v>0</v>
      </c>
    </row>
    <row r="49" spans="1:6" s="34" customFormat="1" ht="40.15" customHeight="1" thickBot="1" x14ac:dyDescent="0.25">
      <c r="A49" s="121" t="s">
        <v>245</v>
      </c>
      <c r="B49" s="122" t="s">
        <v>249</v>
      </c>
      <c r="C49" s="123" t="s">
        <v>30</v>
      </c>
      <c r="D49" s="29">
        <v>0</v>
      </c>
      <c r="E49" s="72">
        <v>1</v>
      </c>
      <c r="F49" s="95">
        <f t="shared" si="3"/>
        <v>0</v>
      </c>
    </row>
    <row r="50" spans="1:6" s="34" customFormat="1" ht="40.15" customHeight="1" thickBot="1" x14ac:dyDescent="0.25">
      <c r="A50" s="121" t="s">
        <v>246</v>
      </c>
      <c r="B50" s="122" t="s">
        <v>250</v>
      </c>
      <c r="C50" s="123" t="s">
        <v>30</v>
      </c>
      <c r="D50" s="29">
        <v>0</v>
      </c>
      <c r="E50" s="72">
        <v>1</v>
      </c>
      <c r="F50" s="95">
        <f t="shared" si="3"/>
        <v>0</v>
      </c>
    </row>
    <row r="51" spans="1:6" s="34" customFormat="1" ht="40.15" customHeight="1" thickBot="1" x14ac:dyDescent="0.25">
      <c r="A51" s="121" t="s">
        <v>247</v>
      </c>
      <c r="B51" s="122" t="s">
        <v>251</v>
      </c>
      <c r="C51" s="123" t="s">
        <v>30</v>
      </c>
      <c r="D51" s="29">
        <v>0</v>
      </c>
      <c r="E51" s="72">
        <v>1</v>
      </c>
      <c r="F51" s="95">
        <f t="shared" si="3"/>
        <v>0</v>
      </c>
    </row>
    <row r="52" spans="1:6" s="34" customFormat="1" ht="40.15" customHeight="1" thickBot="1" x14ac:dyDescent="0.25">
      <c r="A52" s="120" t="s">
        <v>252</v>
      </c>
      <c r="B52" s="201" t="s">
        <v>82</v>
      </c>
      <c r="C52" s="201"/>
      <c r="D52" s="201">
        <v>0</v>
      </c>
      <c r="E52" s="201">
        <v>1</v>
      </c>
      <c r="F52" s="202">
        <f t="shared" si="3"/>
        <v>0</v>
      </c>
    </row>
    <row r="53" spans="1:6" s="34" customFormat="1" ht="40.15" customHeight="1" thickBot="1" x14ac:dyDescent="0.25">
      <c r="A53" s="121" t="s">
        <v>253</v>
      </c>
      <c r="B53" s="122" t="s">
        <v>260</v>
      </c>
      <c r="C53" s="123" t="s">
        <v>30</v>
      </c>
      <c r="D53" s="29">
        <v>0</v>
      </c>
      <c r="E53" s="72">
        <v>1</v>
      </c>
      <c r="F53" s="95">
        <f t="shared" si="3"/>
        <v>0</v>
      </c>
    </row>
    <row r="54" spans="1:6" s="34" customFormat="1" ht="40.15" customHeight="1" thickBot="1" x14ac:dyDescent="0.25">
      <c r="A54" s="121" t="s">
        <v>254</v>
      </c>
      <c r="B54" s="122" t="s">
        <v>257</v>
      </c>
      <c r="C54" s="123" t="s">
        <v>30</v>
      </c>
      <c r="D54" s="29">
        <v>0</v>
      </c>
      <c r="E54" s="72">
        <v>1</v>
      </c>
      <c r="F54" s="95">
        <f t="shared" si="3"/>
        <v>0</v>
      </c>
    </row>
    <row r="55" spans="1:6" s="34" customFormat="1" ht="40.15" customHeight="1" thickBot="1" x14ac:dyDescent="0.25">
      <c r="A55" s="121" t="s">
        <v>255</v>
      </c>
      <c r="B55" s="122" t="s">
        <v>259</v>
      </c>
      <c r="C55" s="123" t="s">
        <v>30</v>
      </c>
      <c r="D55" s="29">
        <v>0</v>
      </c>
      <c r="E55" s="72">
        <v>1</v>
      </c>
      <c r="F55" s="95">
        <f t="shared" si="3"/>
        <v>0</v>
      </c>
    </row>
    <row r="56" spans="1:6" s="27" customFormat="1" ht="40.15" customHeight="1" thickBot="1" x14ac:dyDescent="0.25">
      <c r="A56" s="83" t="s">
        <v>256</v>
      </c>
      <c r="B56" s="71" t="s">
        <v>258</v>
      </c>
      <c r="C56" s="72" t="s">
        <v>108</v>
      </c>
      <c r="D56" s="29">
        <v>0</v>
      </c>
      <c r="E56" s="72">
        <v>20</v>
      </c>
      <c r="F56" s="95">
        <f t="shared" si="3"/>
        <v>0</v>
      </c>
    </row>
    <row r="57" spans="1:6" s="34" customFormat="1" ht="40.15" customHeight="1" thickBot="1" x14ac:dyDescent="0.25">
      <c r="A57" s="96" t="s">
        <v>261</v>
      </c>
      <c r="B57" s="197" t="s">
        <v>262</v>
      </c>
      <c r="C57" s="197"/>
      <c r="D57" s="197"/>
      <c r="E57" s="197"/>
      <c r="F57" s="198"/>
    </row>
    <row r="58" spans="1:6" s="34" customFormat="1" ht="40.15" customHeight="1" thickBot="1" x14ac:dyDescent="0.25">
      <c r="A58" s="121" t="s">
        <v>263</v>
      </c>
      <c r="B58" s="122" t="s">
        <v>269</v>
      </c>
      <c r="C58" s="124" t="s">
        <v>367</v>
      </c>
      <c r="D58" s="96"/>
      <c r="E58" s="125"/>
      <c r="F58" s="126"/>
    </row>
    <row r="59" spans="1:6" s="34" customFormat="1" ht="40.15" customHeight="1" thickBot="1" x14ac:dyDescent="0.25">
      <c r="A59" s="121" t="s">
        <v>264</v>
      </c>
      <c r="B59" s="122" t="s">
        <v>270</v>
      </c>
      <c r="C59" s="124" t="s">
        <v>367</v>
      </c>
      <c r="D59" s="96"/>
      <c r="E59" s="125"/>
      <c r="F59" s="126"/>
    </row>
    <row r="60" spans="1:6" s="34" customFormat="1" ht="40.15" customHeight="1" thickBot="1" x14ac:dyDescent="0.25">
      <c r="A60" s="121" t="s">
        <v>265</v>
      </c>
      <c r="B60" s="122" t="s">
        <v>271</v>
      </c>
      <c r="C60" s="124" t="s">
        <v>367</v>
      </c>
      <c r="D60" s="96"/>
      <c r="E60" s="125"/>
      <c r="F60" s="126"/>
    </row>
    <row r="61" spans="1:6" s="34" customFormat="1" ht="40.15" customHeight="1" thickBot="1" x14ac:dyDescent="0.25">
      <c r="A61" s="121" t="s">
        <v>266</v>
      </c>
      <c r="B61" s="122" t="s">
        <v>272</v>
      </c>
      <c r="C61" s="124" t="s">
        <v>367</v>
      </c>
      <c r="D61" s="96"/>
      <c r="E61" s="125"/>
      <c r="F61" s="126"/>
    </row>
    <row r="62" spans="1:6" s="34" customFormat="1" ht="40.15" customHeight="1" thickBot="1" x14ac:dyDescent="0.25">
      <c r="A62" s="121" t="s">
        <v>267</v>
      </c>
      <c r="B62" s="122" t="s">
        <v>273</v>
      </c>
      <c r="C62" s="124" t="s">
        <v>367</v>
      </c>
      <c r="D62" s="96"/>
      <c r="E62" s="125"/>
      <c r="F62" s="126"/>
    </row>
    <row r="63" spans="1:6" s="34" customFormat="1" ht="40.15" customHeight="1" thickBot="1" x14ac:dyDescent="0.25">
      <c r="A63" s="83" t="s">
        <v>268</v>
      </c>
      <c r="B63" s="71" t="s">
        <v>274</v>
      </c>
      <c r="C63" s="72" t="s">
        <v>275</v>
      </c>
      <c r="D63" s="96"/>
      <c r="E63" s="125"/>
      <c r="F63" s="126"/>
    </row>
    <row r="64" spans="1:6" ht="40.15" customHeight="1" thickBot="1" x14ac:dyDescent="0.25">
      <c r="A64" s="96" t="s">
        <v>14</v>
      </c>
      <c r="B64" s="197" t="s">
        <v>276</v>
      </c>
      <c r="C64" s="197"/>
      <c r="D64" s="197"/>
      <c r="E64" s="197"/>
      <c r="F64" s="198"/>
    </row>
    <row r="65" spans="1:6" s="27" customFormat="1" ht="40.15" customHeight="1" thickBot="1" x14ac:dyDescent="0.25">
      <c r="A65" s="83" t="s">
        <v>277</v>
      </c>
      <c r="B65" s="71" t="s">
        <v>281</v>
      </c>
      <c r="C65" s="72" t="s">
        <v>30</v>
      </c>
      <c r="D65" s="29">
        <v>0</v>
      </c>
      <c r="E65" s="72">
        <v>1</v>
      </c>
      <c r="F65" s="95">
        <f>D65*E65</f>
        <v>0</v>
      </c>
    </row>
    <row r="66" spans="1:6" s="34" customFormat="1" ht="40.15" customHeight="1" thickBot="1" x14ac:dyDescent="0.25">
      <c r="A66" s="83" t="s">
        <v>278</v>
      </c>
      <c r="B66" s="71" t="s">
        <v>282</v>
      </c>
      <c r="C66" s="72" t="s">
        <v>30</v>
      </c>
      <c r="D66" s="29">
        <v>0</v>
      </c>
      <c r="E66" s="72">
        <v>1</v>
      </c>
      <c r="F66" s="95">
        <f>D66*E66</f>
        <v>0</v>
      </c>
    </row>
    <row r="67" spans="1:6" s="34" customFormat="1" ht="40.15" customHeight="1" thickBot="1" x14ac:dyDescent="0.25">
      <c r="A67" s="127" t="s">
        <v>279</v>
      </c>
      <c r="B67" s="128" t="s">
        <v>283</v>
      </c>
      <c r="C67" s="129" t="s">
        <v>233</v>
      </c>
      <c r="D67" s="117">
        <v>0</v>
      </c>
      <c r="E67" s="129">
        <v>1</v>
      </c>
      <c r="F67" s="130">
        <f>D67*E67</f>
        <v>0</v>
      </c>
    </row>
    <row r="68" spans="1:6" s="27" customFormat="1" ht="40.15" customHeight="1" thickBot="1" x14ac:dyDescent="0.25">
      <c r="A68" s="83" t="s">
        <v>280</v>
      </c>
      <c r="B68" s="71" t="s">
        <v>258</v>
      </c>
      <c r="C68" s="72" t="s">
        <v>108</v>
      </c>
      <c r="D68" s="29">
        <v>0</v>
      </c>
      <c r="E68" s="72">
        <v>15</v>
      </c>
      <c r="F68" s="95">
        <f>D68*E68</f>
        <v>0</v>
      </c>
    </row>
    <row r="69" spans="1:6" ht="40.15" customHeight="1" thickBot="1" x14ac:dyDescent="0.25">
      <c r="A69" s="89" t="s">
        <v>15</v>
      </c>
      <c r="B69" s="181" t="s">
        <v>71</v>
      </c>
      <c r="C69" s="181"/>
      <c r="D69" s="181"/>
      <c r="E69" s="181"/>
      <c r="F69" s="196"/>
    </row>
    <row r="70" spans="1:6" s="34" customFormat="1" ht="40.15" customHeight="1" thickTop="1" thickBot="1" x14ac:dyDescent="0.25">
      <c r="A70" s="131" t="s">
        <v>284</v>
      </c>
      <c r="B70" s="132" t="s">
        <v>285</v>
      </c>
      <c r="C70" s="133" t="s">
        <v>30</v>
      </c>
      <c r="D70" s="134">
        <v>0</v>
      </c>
      <c r="E70" s="133">
        <v>1</v>
      </c>
      <c r="F70" s="135">
        <f>D70*E70</f>
        <v>0</v>
      </c>
    </row>
    <row r="71" spans="1:6" ht="40.15" customHeight="1" thickTop="1" thickBot="1" x14ac:dyDescent="0.25">
      <c r="A71" s="62" t="s">
        <v>16</v>
      </c>
      <c r="B71" s="175" t="s">
        <v>17</v>
      </c>
      <c r="C71" s="175"/>
      <c r="D71" s="175"/>
      <c r="E71" s="175"/>
      <c r="F71" s="199"/>
    </row>
    <row r="72" spans="1:6" s="34" customFormat="1" ht="40.15" customHeight="1" thickTop="1" thickBot="1" x14ac:dyDescent="0.25">
      <c r="A72" s="107" t="s">
        <v>286</v>
      </c>
      <c r="B72" s="136" t="s">
        <v>287</v>
      </c>
      <c r="C72" s="137" t="s">
        <v>30</v>
      </c>
      <c r="D72" s="37">
        <v>0</v>
      </c>
      <c r="E72" s="137">
        <v>1</v>
      </c>
      <c r="F72" s="138">
        <f>D72*E72</f>
        <v>0</v>
      </c>
    </row>
    <row r="73" spans="1:6" ht="40.15" customHeight="1" thickTop="1" thickBot="1" x14ac:dyDescent="0.25">
      <c r="A73" s="94" t="s">
        <v>72</v>
      </c>
      <c r="B73" s="197" t="s">
        <v>73</v>
      </c>
      <c r="C73" s="197"/>
      <c r="D73" s="197"/>
      <c r="E73" s="197"/>
      <c r="F73" s="198"/>
    </row>
    <row r="74" spans="1:6" s="34" customFormat="1" ht="40.15" customHeight="1" thickTop="1" thickBot="1" x14ac:dyDescent="0.25">
      <c r="A74" s="111" t="s">
        <v>288</v>
      </c>
      <c r="B74" s="74" t="s">
        <v>289</v>
      </c>
      <c r="C74" s="63"/>
      <c r="D74" s="64"/>
      <c r="E74" s="64"/>
      <c r="F74" s="119"/>
    </row>
    <row r="75" spans="1:6" ht="40.15" customHeight="1" thickBot="1" x14ac:dyDescent="0.25">
      <c r="A75" s="94" t="s">
        <v>18</v>
      </c>
      <c r="B75" s="197" t="s">
        <v>74</v>
      </c>
      <c r="C75" s="197"/>
      <c r="D75" s="197"/>
      <c r="E75" s="197"/>
      <c r="F75" s="198"/>
    </row>
    <row r="76" spans="1:6" s="34" customFormat="1" ht="40.15" customHeight="1" thickTop="1" thickBot="1" x14ac:dyDescent="0.25">
      <c r="A76" s="111" t="s">
        <v>290</v>
      </c>
      <c r="B76" s="74" t="s">
        <v>289</v>
      </c>
      <c r="C76" s="63"/>
      <c r="D76" s="64"/>
      <c r="E76" s="64"/>
      <c r="F76" s="119"/>
    </row>
    <row r="77" spans="1:6" ht="40.15" customHeight="1" thickBot="1" x14ac:dyDescent="0.25">
      <c r="A77" s="89" t="s">
        <v>19</v>
      </c>
      <c r="B77" s="181" t="s">
        <v>35</v>
      </c>
      <c r="C77" s="181"/>
      <c r="D77" s="181"/>
      <c r="E77" s="181"/>
      <c r="F77" s="196"/>
    </row>
    <row r="78" spans="1:6" s="34" customFormat="1" ht="40.15" customHeight="1" thickTop="1" thickBot="1" x14ac:dyDescent="0.25">
      <c r="A78" s="107" t="s">
        <v>291</v>
      </c>
      <c r="B78" s="136" t="s">
        <v>292</v>
      </c>
      <c r="C78" s="137" t="s">
        <v>30</v>
      </c>
      <c r="D78" s="37">
        <v>0</v>
      </c>
      <c r="E78" s="137">
        <v>1</v>
      </c>
      <c r="F78" s="138">
        <f>D78*E78</f>
        <v>0</v>
      </c>
    </row>
    <row r="79" spans="1:6" ht="40.15" customHeight="1" thickTop="1" thickBot="1" x14ac:dyDescent="0.25">
      <c r="A79" s="54" t="s">
        <v>75</v>
      </c>
      <c r="B79" s="169" t="s">
        <v>34</v>
      </c>
      <c r="C79" s="169"/>
      <c r="D79" s="169"/>
      <c r="E79" s="169"/>
      <c r="F79" s="188"/>
    </row>
    <row r="80" spans="1:6" s="34" customFormat="1" ht="40.15" customHeight="1" thickTop="1" thickBot="1" x14ac:dyDescent="0.25">
      <c r="A80" s="107" t="s">
        <v>293</v>
      </c>
      <c r="B80" s="136" t="s">
        <v>292</v>
      </c>
      <c r="C80" s="137" t="s">
        <v>30</v>
      </c>
      <c r="D80" s="37">
        <v>0</v>
      </c>
      <c r="E80" s="137">
        <v>1</v>
      </c>
      <c r="F80" s="138">
        <f>D80*E80</f>
        <v>0</v>
      </c>
    </row>
    <row r="81" spans="1:6" ht="40.15" customHeight="1" thickTop="1" thickBot="1" x14ac:dyDescent="0.25">
      <c r="A81" s="120" t="s">
        <v>20</v>
      </c>
      <c r="B81" s="201" t="s">
        <v>36</v>
      </c>
      <c r="C81" s="201"/>
      <c r="D81" s="201"/>
      <c r="E81" s="201"/>
      <c r="F81" s="202"/>
    </row>
    <row r="82" spans="1:6" s="34" customFormat="1" ht="40.15" customHeight="1" thickBot="1" x14ac:dyDescent="0.25">
      <c r="A82" s="83" t="s">
        <v>294</v>
      </c>
      <c r="B82" s="71" t="s">
        <v>297</v>
      </c>
      <c r="C82" s="72" t="s">
        <v>30</v>
      </c>
      <c r="D82" s="29">
        <v>0</v>
      </c>
      <c r="E82" s="72">
        <v>1</v>
      </c>
      <c r="F82" s="95">
        <f>D82*E82</f>
        <v>0</v>
      </c>
    </row>
    <row r="83" spans="1:6" s="34" customFormat="1" ht="40.15" customHeight="1" thickBot="1" x14ac:dyDescent="0.25">
      <c r="A83" s="83" t="s">
        <v>295</v>
      </c>
      <c r="B83" s="71" t="s">
        <v>298</v>
      </c>
      <c r="C83" s="72" t="s">
        <v>30</v>
      </c>
      <c r="D83" s="29">
        <v>0</v>
      </c>
      <c r="E83" s="72">
        <v>1</v>
      </c>
      <c r="F83" s="95">
        <f t="shared" ref="F83:F84" si="4">D83*E83</f>
        <v>0</v>
      </c>
    </row>
    <row r="84" spans="1:6" s="34" customFormat="1" ht="40.15" customHeight="1" thickBot="1" x14ac:dyDescent="0.25">
      <c r="A84" s="83" t="s">
        <v>296</v>
      </c>
      <c r="B84" s="71" t="s">
        <v>299</v>
      </c>
      <c r="C84" s="72" t="s">
        <v>30</v>
      </c>
      <c r="D84" s="29">
        <v>0</v>
      </c>
      <c r="E84" s="72">
        <v>1</v>
      </c>
      <c r="F84" s="95">
        <f t="shared" si="4"/>
        <v>0</v>
      </c>
    </row>
    <row r="85" spans="1:6" ht="40.15" customHeight="1" thickBot="1" x14ac:dyDescent="0.25">
      <c r="A85" s="94" t="s">
        <v>21</v>
      </c>
      <c r="B85" s="181" t="s">
        <v>300</v>
      </c>
      <c r="C85" s="181"/>
      <c r="D85" s="181"/>
      <c r="E85" s="181"/>
      <c r="F85" s="196"/>
    </row>
    <row r="86" spans="1:6" s="34" customFormat="1" ht="40.15" customHeight="1" thickTop="1" thickBot="1" x14ac:dyDescent="0.25">
      <c r="A86" s="83" t="s">
        <v>303</v>
      </c>
      <c r="B86" s="71" t="s">
        <v>301</v>
      </c>
      <c r="C86" s="72" t="s">
        <v>30</v>
      </c>
      <c r="D86" s="29">
        <v>0</v>
      </c>
      <c r="E86" s="72">
        <v>1</v>
      </c>
      <c r="F86" s="95">
        <f>D86*E86</f>
        <v>0</v>
      </c>
    </row>
    <row r="87" spans="1:6" s="34" customFormat="1" ht="40.15" customHeight="1" thickBot="1" x14ac:dyDescent="0.25">
      <c r="A87" s="83" t="s">
        <v>304</v>
      </c>
      <c r="B87" s="71" t="s">
        <v>302</v>
      </c>
      <c r="C87" s="72" t="s">
        <v>30</v>
      </c>
      <c r="D87" s="29">
        <v>0</v>
      </c>
      <c r="E87" s="72">
        <v>1</v>
      </c>
      <c r="F87" s="95">
        <f>D87*E87</f>
        <v>0</v>
      </c>
    </row>
    <row r="88" spans="1:6" ht="40.15" customHeight="1" thickBot="1" x14ac:dyDescent="0.25">
      <c r="A88" s="94" t="s">
        <v>22</v>
      </c>
      <c r="B88" s="181" t="s">
        <v>76</v>
      </c>
      <c r="C88" s="181"/>
      <c r="D88" s="181"/>
      <c r="E88" s="181"/>
      <c r="F88" s="196"/>
    </row>
    <row r="89" spans="1:6" s="34" customFormat="1" ht="40.15" customHeight="1" thickTop="1" thickBot="1" x14ac:dyDescent="0.25">
      <c r="A89" s="83" t="s">
        <v>305</v>
      </c>
      <c r="B89" s="71" t="s">
        <v>309</v>
      </c>
      <c r="C89" s="72" t="s">
        <v>30</v>
      </c>
      <c r="D89" s="29">
        <v>0</v>
      </c>
      <c r="E89" s="72">
        <v>1</v>
      </c>
      <c r="F89" s="95">
        <f>D89*E89</f>
        <v>0</v>
      </c>
    </row>
    <row r="90" spans="1:6" s="34" customFormat="1" ht="40.15" customHeight="1" thickBot="1" x14ac:dyDescent="0.25">
      <c r="A90" s="83" t="s">
        <v>306</v>
      </c>
      <c r="B90" s="71" t="s">
        <v>310</v>
      </c>
      <c r="C90" s="72" t="s">
        <v>108</v>
      </c>
      <c r="D90" s="96"/>
      <c r="E90" s="125"/>
      <c r="F90" s="126"/>
    </row>
    <row r="91" spans="1:6" s="34" customFormat="1" ht="40.15" customHeight="1" thickBot="1" x14ac:dyDescent="0.25">
      <c r="A91" s="83" t="s">
        <v>307</v>
      </c>
      <c r="B91" s="71" t="s">
        <v>311</v>
      </c>
      <c r="C91" s="72" t="s">
        <v>30</v>
      </c>
      <c r="D91" s="29">
        <v>0</v>
      </c>
      <c r="E91" s="72">
        <v>1</v>
      </c>
      <c r="F91" s="95">
        <f>D91*E91</f>
        <v>0</v>
      </c>
    </row>
    <row r="92" spans="1:6" s="34" customFormat="1" ht="40.15" customHeight="1" thickBot="1" x14ac:dyDescent="0.25">
      <c r="A92" s="83" t="s">
        <v>308</v>
      </c>
      <c r="B92" s="71" t="s">
        <v>312</v>
      </c>
      <c r="C92" s="72" t="s">
        <v>108</v>
      </c>
      <c r="D92" s="96"/>
      <c r="E92" s="125"/>
      <c r="F92" s="126"/>
    </row>
    <row r="93" spans="1:6" s="27" customFormat="1" ht="40.15" customHeight="1" thickBot="1" x14ac:dyDescent="0.25">
      <c r="A93" s="96" t="s">
        <v>23</v>
      </c>
      <c r="B93" s="197" t="s">
        <v>77</v>
      </c>
      <c r="C93" s="197"/>
      <c r="D93" s="197"/>
      <c r="E93" s="197"/>
      <c r="F93" s="198"/>
    </row>
    <row r="94" spans="1:6" s="34" customFormat="1" ht="40.15" customHeight="1" thickBot="1" x14ac:dyDescent="0.25">
      <c r="A94" s="83" t="s">
        <v>314</v>
      </c>
      <c r="B94" s="71" t="s">
        <v>313</v>
      </c>
      <c r="C94" s="72" t="s">
        <v>30</v>
      </c>
      <c r="D94" s="29">
        <v>0</v>
      </c>
      <c r="E94" s="72">
        <v>1</v>
      </c>
      <c r="F94" s="95">
        <f>D94*E94</f>
        <v>0</v>
      </c>
    </row>
    <row r="95" spans="1:6" s="34" customFormat="1" ht="40.15" customHeight="1" thickBot="1" x14ac:dyDescent="0.25">
      <c r="A95" s="83" t="s">
        <v>315</v>
      </c>
      <c r="B95" s="71" t="s">
        <v>83</v>
      </c>
      <c r="C95" s="72" t="s">
        <v>68</v>
      </c>
      <c r="D95" s="96"/>
      <c r="E95" s="125"/>
      <c r="F95" s="126"/>
    </row>
    <row r="96" spans="1:6" s="34" customFormat="1" ht="40.15" customHeight="1" thickBot="1" x14ac:dyDescent="0.25">
      <c r="A96" s="96" t="s">
        <v>316</v>
      </c>
      <c r="B96" s="197" t="s">
        <v>317</v>
      </c>
      <c r="C96" s="197"/>
      <c r="D96" s="197"/>
      <c r="E96" s="197"/>
      <c r="F96" s="198"/>
    </row>
    <row r="97" spans="1:6" s="34" customFormat="1" ht="40.15" customHeight="1" thickBot="1" x14ac:dyDescent="0.25">
      <c r="A97" s="83" t="s">
        <v>318</v>
      </c>
      <c r="B97" s="71" t="s">
        <v>319</v>
      </c>
      <c r="C97" s="72" t="s">
        <v>30</v>
      </c>
      <c r="D97" s="29">
        <v>0</v>
      </c>
      <c r="E97" s="72">
        <v>1</v>
      </c>
      <c r="F97" s="95">
        <f>D97*E97</f>
        <v>0</v>
      </c>
    </row>
    <row r="98" spans="1:6" s="34" customFormat="1" ht="40.15" customHeight="1" thickBot="1" x14ac:dyDescent="0.25">
      <c r="A98" s="89"/>
      <c r="B98" s="181"/>
      <c r="C98" s="184"/>
      <c r="D98" s="184"/>
      <c r="E98" s="184"/>
      <c r="F98" s="185"/>
    </row>
    <row r="99" spans="1:6" ht="29.45" customHeight="1" thickTop="1" thickBot="1" x14ac:dyDescent="0.25">
      <c r="A99" s="162" t="s">
        <v>60</v>
      </c>
      <c r="B99" s="162"/>
      <c r="C99" s="162"/>
      <c r="D99" s="162"/>
      <c r="E99" s="186"/>
      <c r="F99" s="103">
        <f>SUM(F7:F98)</f>
        <v>0</v>
      </c>
    </row>
    <row r="100" spans="1:6" ht="15" thickTop="1" x14ac:dyDescent="0.2"/>
  </sheetData>
  <sheetProtection algorithmName="SHA-512" hashValue="tBfKRqc2YDGxj5j7deRbmaSpKPsPozp1WlrclrnJ9/AoFrEs655ZP21rQRR7rACs8tA5WtVrGElhy5cQgcYFOQ==" saltValue="ST+7uBmAFmDq/zq8C7XZhw==" spinCount="100000" sheet="1" objects="1" scenarios="1"/>
  <mergeCells count="29">
    <mergeCell ref="A99:E99"/>
    <mergeCell ref="B77:F77"/>
    <mergeCell ref="B79:F79"/>
    <mergeCell ref="B93:F93"/>
    <mergeCell ref="B12:F12"/>
    <mergeCell ref="B14:F14"/>
    <mergeCell ref="B16:F16"/>
    <mergeCell ref="B81:F81"/>
    <mergeCell ref="B85:F85"/>
    <mergeCell ref="B27:F27"/>
    <mergeCell ref="B40:F40"/>
    <mergeCell ref="B42:F42"/>
    <mergeCell ref="B64:F64"/>
    <mergeCell ref="B69:F69"/>
    <mergeCell ref="B96:F96"/>
    <mergeCell ref="B98:F98"/>
    <mergeCell ref="A1:F1"/>
    <mergeCell ref="A2:F2"/>
    <mergeCell ref="A3:F3"/>
    <mergeCell ref="C4:C5"/>
    <mergeCell ref="B88:F88"/>
    <mergeCell ref="B71:F71"/>
    <mergeCell ref="B73:F73"/>
    <mergeCell ref="B75:F75"/>
    <mergeCell ref="B6:F6"/>
    <mergeCell ref="B43:F43"/>
    <mergeCell ref="B46:F46"/>
    <mergeCell ref="B52:F52"/>
    <mergeCell ref="B57:F57"/>
  </mergeCells>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topLeftCell="A4" zoomScale="90" zoomScaleNormal="90" zoomScaleSheetLayoutView="90" workbookViewId="0">
      <selection activeCell="E12" sqref="E12"/>
    </sheetView>
  </sheetViews>
  <sheetFormatPr defaultColWidth="8.85546875" defaultRowHeight="14.25" x14ac:dyDescent="0.2"/>
  <cols>
    <col min="1" max="1" width="10" style="11" customWidth="1"/>
    <col min="2" max="2" width="68.42578125" style="11" bestFit="1" customWidth="1"/>
    <col min="3" max="3" width="14.85546875" style="15" customWidth="1"/>
    <col min="4" max="4" width="15.85546875" style="11" bestFit="1" customWidth="1"/>
    <col min="5" max="5" width="20.42578125" style="11" bestFit="1" customWidth="1"/>
    <col min="6" max="6" width="20.7109375" style="11" customWidth="1"/>
    <col min="7" max="16384" width="8.85546875" style="11"/>
  </cols>
  <sheetData>
    <row r="1" spans="1:6" x14ac:dyDescent="0.2">
      <c r="A1" s="161" t="s">
        <v>3</v>
      </c>
      <c r="B1" s="161"/>
      <c r="C1" s="161"/>
      <c r="D1" s="161"/>
      <c r="E1" s="161"/>
      <c r="F1" s="161"/>
    </row>
    <row r="2" spans="1:6" x14ac:dyDescent="0.2">
      <c r="A2" s="165" t="str">
        <f>Referentieprijs!A2</f>
        <v>Overdrachtsdossier spoorondergangen Oonksweg en Bornerbroeksestraat in Borne</v>
      </c>
      <c r="B2" s="192"/>
      <c r="C2" s="192"/>
      <c r="D2" s="192"/>
      <c r="E2" s="192"/>
      <c r="F2" s="192"/>
    </row>
    <row r="3" spans="1:6" ht="120" customHeight="1" x14ac:dyDescent="0.2">
      <c r="A3" s="163" t="s">
        <v>84</v>
      </c>
      <c r="B3" s="194"/>
      <c r="C3" s="194"/>
      <c r="D3" s="194"/>
      <c r="E3" s="194"/>
      <c r="F3" s="194"/>
    </row>
    <row r="4" spans="1:6" ht="28.15" customHeight="1" x14ac:dyDescent="0.2">
      <c r="A4" s="45"/>
      <c r="B4" s="46"/>
      <c r="C4" s="167" t="s">
        <v>25</v>
      </c>
      <c r="D4" s="45"/>
      <c r="E4" s="45" t="s">
        <v>24</v>
      </c>
      <c r="F4" s="45"/>
    </row>
    <row r="5" spans="1:6" ht="60" customHeight="1" thickBot="1" x14ac:dyDescent="0.25">
      <c r="A5" s="45" t="s">
        <v>47</v>
      </c>
      <c r="B5" s="46" t="s">
        <v>0</v>
      </c>
      <c r="C5" s="168"/>
      <c r="D5" s="45" t="s">
        <v>46</v>
      </c>
      <c r="E5" s="47" t="s">
        <v>31</v>
      </c>
      <c r="F5" s="45" t="s">
        <v>2</v>
      </c>
    </row>
    <row r="6" spans="1:6" ht="40.15" customHeight="1" thickTop="1" thickBot="1" x14ac:dyDescent="0.25">
      <c r="A6" s="48" t="s">
        <v>320</v>
      </c>
      <c r="B6" s="172" t="s">
        <v>321</v>
      </c>
      <c r="C6" s="208"/>
      <c r="D6" s="208"/>
      <c r="E6" s="208"/>
      <c r="F6" s="209"/>
    </row>
    <row r="7" spans="1:6" ht="40.15" customHeight="1" thickBot="1" x14ac:dyDescent="0.25">
      <c r="A7" s="73" t="s">
        <v>322</v>
      </c>
      <c r="B7" s="71" t="s">
        <v>324</v>
      </c>
      <c r="C7" s="72" t="s">
        <v>30</v>
      </c>
      <c r="D7" s="31">
        <v>0</v>
      </c>
      <c r="E7" s="75">
        <v>1</v>
      </c>
      <c r="F7" s="139">
        <f t="shared" ref="F7" si="0">D7*E7</f>
        <v>0</v>
      </c>
    </row>
    <row r="8" spans="1:6" s="34" customFormat="1" ht="40.15" customHeight="1" thickBot="1" x14ac:dyDescent="0.25">
      <c r="A8" s="140" t="s">
        <v>323</v>
      </c>
      <c r="B8" s="71" t="s">
        <v>325</v>
      </c>
      <c r="C8" s="72" t="s">
        <v>30</v>
      </c>
      <c r="D8" s="32">
        <v>0</v>
      </c>
      <c r="E8" s="75">
        <v>1</v>
      </c>
      <c r="F8" s="139">
        <f>D8*E8</f>
        <v>0</v>
      </c>
    </row>
    <row r="9" spans="1:6" s="34" customFormat="1" ht="40.15" customHeight="1" thickTop="1" thickBot="1" x14ac:dyDescent="0.25">
      <c r="A9" s="48" t="s">
        <v>327</v>
      </c>
      <c r="B9" s="172" t="s">
        <v>326</v>
      </c>
      <c r="C9" s="208"/>
      <c r="D9" s="208"/>
      <c r="E9" s="208"/>
      <c r="F9" s="209"/>
    </row>
    <row r="10" spans="1:6" s="34" customFormat="1" ht="40.15" customHeight="1" thickBot="1" x14ac:dyDescent="0.25">
      <c r="A10" s="140" t="s">
        <v>328</v>
      </c>
      <c r="B10" s="71" t="s">
        <v>332</v>
      </c>
      <c r="C10" s="72" t="s">
        <v>30</v>
      </c>
      <c r="D10" s="32">
        <v>0</v>
      </c>
      <c r="E10" s="75">
        <v>1</v>
      </c>
      <c r="F10" s="139">
        <f>D10*E10</f>
        <v>0</v>
      </c>
    </row>
    <row r="11" spans="1:6" s="34" customFormat="1" ht="40.15" customHeight="1" thickBot="1" x14ac:dyDescent="0.25">
      <c r="A11" s="140" t="s">
        <v>329</v>
      </c>
      <c r="B11" s="71" t="s">
        <v>333</v>
      </c>
      <c r="C11" s="72" t="s">
        <v>30</v>
      </c>
      <c r="D11" s="32">
        <v>0</v>
      </c>
      <c r="E11" s="75">
        <v>1</v>
      </c>
      <c r="F11" s="139">
        <f>D11*E11</f>
        <v>0</v>
      </c>
    </row>
    <row r="12" spans="1:6" s="34" customFormat="1" ht="40.15" customHeight="1" thickBot="1" x14ac:dyDescent="0.25">
      <c r="A12" s="140" t="s">
        <v>330</v>
      </c>
      <c r="B12" s="71" t="s">
        <v>334</v>
      </c>
      <c r="C12" s="72" t="s">
        <v>30</v>
      </c>
      <c r="D12" s="32">
        <v>0</v>
      </c>
      <c r="E12" s="75">
        <v>1</v>
      </c>
      <c r="F12" s="139">
        <f t="shared" ref="F12:F13" si="1">D12*E12</f>
        <v>0</v>
      </c>
    </row>
    <row r="13" spans="1:6" s="34" customFormat="1" ht="40.15" customHeight="1" thickBot="1" x14ac:dyDescent="0.25">
      <c r="A13" s="140" t="s">
        <v>331</v>
      </c>
      <c r="B13" s="71" t="s">
        <v>335</v>
      </c>
      <c r="C13" s="72" t="s">
        <v>29</v>
      </c>
      <c r="D13" s="32">
        <v>0</v>
      </c>
      <c r="E13" s="75">
        <v>2</v>
      </c>
      <c r="F13" s="139">
        <f t="shared" si="1"/>
        <v>0</v>
      </c>
    </row>
    <row r="14" spans="1:6" s="34" customFormat="1" ht="40.15" customHeight="1" thickTop="1" thickBot="1" x14ac:dyDescent="0.25">
      <c r="A14" s="48" t="s">
        <v>336</v>
      </c>
      <c r="B14" s="172" t="s">
        <v>337</v>
      </c>
      <c r="C14" s="208"/>
      <c r="D14" s="208"/>
      <c r="E14" s="208"/>
      <c r="F14" s="209"/>
    </row>
    <row r="15" spans="1:6" ht="40.15" customHeight="1" thickBot="1" x14ac:dyDescent="0.25">
      <c r="A15" s="83" t="s">
        <v>338</v>
      </c>
      <c r="B15" s="71" t="s">
        <v>339</v>
      </c>
      <c r="C15" s="72" t="s">
        <v>30</v>
      </c>
      <c r="D15" s="29">
        <v>0</v>
      </c>
      <c r="E15" s="72">
        <v>1</v>
      </c>
      <c r="F15" s="95">
        <f t="shared" ref="F15" si="2">D15*E15</f>
        <v>0</v>
      </c>
    </row>
    <row r="16" spans="1:6" s="34" customFormat="1" ht="40.15" customHeight="1" thickBot="1" x14ac:dyDescent="0.25">
      <c r="A16" s="89"/>
      <c r="B16" s="181"/>
      <c r="C16" s="184"/>
      <c r="D16" s="184"/>
      <c r="E16" s="184"/>
      <c r="F16" s="185"/>
    </row>
    <row r="17" spans="1:6" ht="29.45" customHeight="1" thickTop="1" thickBot="1" x14ac:dyDescent="0.25">
      <c r="A17" s="162" t="s">
        <v>88</v>
      </c>
      <c r="B17" s="162"/>
      <c r="C17" s="162"/>
      <c r="D17" s="162"/>
      <c r="E17" s="186"/>
      <c r="F17" s="103">
        <f>F7+F8+F10+F11+F12+F13+F15</f>
        <v>0</v>
      </c>
    </row>
    <row r="18" spans="1:6" ht="15" thickTop="1" x14ac:dyDescent="0.2"/>
  </sheetData>
  <sheetProtection algorithmName="SHA-512" hashValue="Ofw++YH7+569Bv/4Gj5Xvowv7xMIeGVdObbhW0Yx4wi9pZYWdKakt69HPRQaruGBADCknNb/jX/RcA24rYMCXQ==" saltValue="Fb5KYUMXhdFeno1Do6ICAQ==" spinCount="100000" sheet="1" objects="1" scenarios="1"/>
  <mergeCells count="9">
    <mergeCell ref="A17:E17"/>
    <mergeCell ref="A1:F1"/>
    <mergeCell ref="A2:F2"/>
    <mergeCell ref="A3:F3"/>
    <mergeCell ref="C4:C5"/>
    <mergeCell ref="B6:F6"/>
    <mergeCell ref="B9:F9"/>
    <mergeCell ref="B14:F14"/>
    <mergeCell ref="B16:F16"/>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454AF-DB64-4660-9D8E-254E78C064A5}">
  <dimension ref="A1:F16"/>
  <sheetViews>
    <sheetView topLeftCell="A4" zoomScale="90" zoomScaleNormal="90" zoomScaleSheetLayoutView="90" workbookViewId="0">
      <selection activeCell="E11" sqref="E11"/>
    </sheetView>
  </sheetViews>
  <sheetFormatPr defaultColWidth="8.85546875" defaultRowHeight="14.25" x14ac:dyDescent="0.2"/>
  <cols>
    <col min="1" max="1" width="10" style="27" customWidth="1"/>
    <col min="2" max="2" width="68.42578125" style="27" bestFit="1" customWidth="1"/>
    <col min="3" max="3" width="14.85546875" style="15" customWidth="1"/>
    <col min="4" max="4" width="15.85546875" style="27" bestFit="1" customWidth="1"/>
    <col min="5" max="5" width="20.42578125" style="27" bestFit="1" customWidth="1"/>
    <col min="6" max="6" width="20.7109375" style="27" customWidth="1"/>
    <col min="7" max="16384" width="8.85546875" style="27"/>
  </cols>
  <sheetData>
    <row r="1" spans="1:6" x14ac:dyDescent="0.2">
      <c r="A1" s="161" t="s">
        <v>3</v>
      </c>
      <c r="B1" s="161"/>
      <c r="C1" s="161"/>
      <c r="D1" s="161"/>
      <c r="E1" s="161"/>
      <c r="F1" s="161"/>
    </row>
    <row r="2" spans="1:6" x14ac:dyDescent="0.2">
      <c r="A2" s="165" t="str">
        <f>Referentieprijs!A2</f>
        <v>Overdrachtsdossier spoorondergangen Oonksweg en Bornerbroeksestraat in Borne</v>
      </c>
      <c r="B2" s="192"/>
      <c r="C2" s="192"/>
      <c r="D2" s="192"/>
      <c r="E2" s="192"/>
      <c r="F2" s="192"/>
    </row>
    <row r="3" spans="1:6" ht="120" customHeight="1" x14ac:dyDescent="0.2">
      <c r="A3" s="163" t="s">
        <v>89</v>
      </c>
      <c r="B3" s="194"/>
      <c r="C3" s="194"/>
      <c r="D3" s="194"/>
      <c r="E3" s="194"/>
      <c r="F3" s="194"/>
    </row>
    <row r="4" spans="1:6" ht="28.15" customHeight="1" x14ac:dyDescent="0.2">
      <c r="A4" s="45"/>
      <c r="B4" s="46"/>
      <c r="C4" s="167" t="s">
        <v>25</v>
      </c>
      <c r="D4" s="45"/>
      <c r="E4" s="45" t="s">
        <v>24</v>
      </c>
      <c r="F4" s="45"/>
    </row>
    <row r="5" spans="1:6" ht="60" customHeight="1" thickBot="1" x14ac:dyDescent="0.25">
      <c r="A5" s="45" t="s">
        <v>47</v>
      </c>
      <c r="B5" s="46" t="s">
        <v>0</v>
      </c>
      <c r="C5" s="168"/>
      <c r="D5" s="45" t="s">
        <v>46</v>
      </c>
      <c r="E5" s="47" t="s">
        <v>31</v>
      </c>
      <c r="F5" s="45" t="s">
        <v>2</v>
      </c>
    </row>
    <row r="6" spans="1:6" ht="40.15" customHeight="1" thickTop="1" thickBot="1" x14ac:dyDescent="0.25">
      <c r="A6" s="141" t="s">
        <v>92</v>
      </c>
      <c r="B6" s="210" t="s">
        <v>91</v>
      </c>
      <c r="C6" s="208"/>
      <c r="D6" s="208"/>
      <c r="E6" s="208"/>
      <c r="F6" s="209"/>
    </row>
    <row r="7" spans="1:6" ht="40.15" customHeight="1" thickBot="1" x14ac:dyDescent="0.25">
      <c r="A7" s="73" t="s">
        <v>340</v>
      </c>
      <c r="B7" s="71" t="s">
        <v>342</v>
      </c>
      <c r="C7" s="72" t="s">
        <v>30</v>
      </c>
      <c r="D7" s="31">
        <v>0</v>
      </c>
      <c r="E7" s="75">
        <v>1</v>
      </c>
      <c r="F7" s="139">
        <f>D7*E7</f>
        <v>0</v>
      </c>
    </row>
    <row r="8" spans="1:6" s="34" customFormat="1" ht="40.15" customHeight="1" thickBot="1" x14ac:dyDescent="0.25">
      <c r="A8" s="73" t="s">
        <v>341</v>
      </c>
      <c r="B8" s="71" t="s">
        <v>343</v>
      </c>
      <c r="C8" s="72" t="s">
        <v>30</v>
      </c>
      <c r="D8" s="31">
        <v>0</v>
      </c>
      <c r="E8" s="75">
        <v>1</v>
      </c>
      <c r="F8" s="139">
        <f>D8*E8</f>
        <v>0</v>
      </c>
    </row>
    <row r="9" spans="1:6" ht="40.15" customHeight="1" thickTop="1" thickBot="1" x14ac:dyDescent="0.25">
      <c r="A9" s="141" t="s">
        <v>93</v>
      </c>
      <c r="B9" s="210" t="s">
        <v>344</v>
      </c>
      <c r="C9" s="208"/>
      <c r="D9" s="208"/>
      <c r="E9" s="208"/>
      <c r="F9" s="209"/>
    </row>
    <row r="10" spans="1:6" ht="40.15" customHeight="1" thickBot="1" x14ac:dyDescent="0.25">
      <c r="A10" s="140" t="s">
        <v>345</v>
      </c>
      <c r="B10" s="71" t="s">
        <v>349</v>
      </c>
      <c r="C10" s="72" t="s">
        <v>29</v>
      </c>
      <c r="D10" s="32">
        <v>0</v>
      </c>
      <c r="E10" s="75">
        <v>3</v>
      </c>
      <c r="F10" s="139">
        <f>D10*E10</f>
        <v>0</v>
      </c>
    </row>
    <row r="11" spans="1:6" ht="40.15" customHeight="1" thickBot="1" x14ac:dyDescent="0.25">
      <c r="A11" s="140" t="s">
        <v>346</v>
      </c>
      <c r="B11" s="71" t="s">
        <v>350</v>
      </c>
      <c r="C11" s="72" t="s">
        <v>30</v>
      </c>
      <c r="D11" s="32">
        <v>0</v>
      </c>
      <c r="E11" s="75">
        <v>1</v>
      </c>
      <c r="F11" s="139">
        <f>D11*E11</f>
        <v>0</v>
      </c>
    </row>
    <row r="12" spans="1:6" ht="40.15" customHeight="1" thickBot="1" x14ac:dyDescent="0.25">
      <c r="A12" s="140" t="s">
        <v>347</v>
      </c>
      <c r="B12" s="71" t="s">
        <v>351</v>
      </c>
      <c r="C12" s="72" t="s">
        <v>30</v>
      </c>
      <c r="D12" s="32">
        <v>0</v>
      </c>
      <c r="E12" s="75">
        <v>1</v>
      </c>
      <c r="F12" s="139">
        <f>D12*E12</f>
        <v>0</v>
      </c>
    </row>
    <row r="13" spans="1:6" ht="40.15" customHeight="1" thickBot="1" x14ac:dyDescent="0.25">
      <c r="A13" s="140" t="s">
        <v>348</v>
      </c>
      <c r="B13" s="71" t="s">
        <v>344</v>
      </c>
      <c r="C13" s="72" t="s">
        <v>30</v>
      </c>
      <c r="D13" s="32">
        <v>0</v>
      </c>
      <c r="E13" s="75">
        <v>1</v>
      </c>
      <c r="F13" s="139">
        <f>D13*E13</f>
        <v>0</v>
      </c>
    </row>
    <row r="14" spans="1:6" s="34" customFormat="1" ht="40.15" customHeight="1" thickBot="1" x14ac:dyDescent="0.25">
      <c r="A14" s="89"/>
      <c r="B14" s="181"/>
      <c r="C14" s="184"/>
      <c r="D14" s="184"/>
      <c r="E14" s="184"/>
      <c r="F14" s="185"/>
    </row>
    <row r="15" spans="1:6" ht="29.45" customHeight="1" thickTop="1" thickBot="1" x14ac:dyDescent="0.25">
      <c r="A15" s="162" t="s">
        <v>90</v>
      </c>
      <c r="B15" s="162"/>
      <c r="C15" s="162"/>
      <c r="D15" s="162"/>
      <c r="E15" s="186"/>
      <c r="F15" s="103">
        <f>F7+F8+F10+F11+F12+F13</f>
        <v>0</v>
      </c>
    </row>
    <row r="16" spans="1:6" ht="15" thickTop="1" x14ac:dyDescent="0.2"/>
  </sheetData>
  <sheetProtection algorithmName="SHA-512" hashValue="VwfHTIOG2qbpmGATS5Q6tNx2KUDOuT0WF+ipPRKOn24voiV/xfNbEzgyNRJJkQxKSytUphv4bFHlZrsIEpQ3Rw==" saltValue="Sr9MXq6lzSm5I2dDoKFjHw==" spinCount="100000" sheet="1" objects="1" scenarios="1"/>
  <mergeCells count="8">
    <mergeCell ref="A15:E15"/>
    <mergeCell ref="B9:F9"/>
    <mergeCell ref="B14:F14"/>
    <mergeCell ref="A1:F1"/>
    <mergeCell ref="A2:F2"/>
    <mergeCell ref="A3:F3"/>
    <mergeCell ref="C4:C5"/>
    <mergeCell ref="B6:F6"/>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13</vt:i4>
      </vt:variant>
    </vt:vector>
  </HeadingPairs>
  <TitlesOfParts>
    <vt:vector size="20" baseType="lpstr">
      <vt:lpstr>Referentieprijs</vt:lpstr>
      <vt:lpstr>Werkpakket A</vt:lpstr>
      <vt:lpstr>Werkpakket B</vt:lpstr>
      <vt:lpstr>Werkpakket C</vt:lpstr>
      <vt:lpstr>Werkpakket D</vt:lpstr>
      <vt:lpstr>Werkpakket E</vt:lpstr>
      <vt:lpstr>Werkpakket F</vt:lpstr>
      <vt:lpstr>Referentieprijs!_Toc444004466</vt:lpstr>
      <vt:lpstr>'Werkpakket A'!_Toc444004466</vt:lpstr>
      <vt:lpstr>'Werkpakket C'!_Toc444004466</vt:lpstr>
      <vt:lpstr>'Werkpakket E'!_Toc444004466</vt:lpstr>
      <vt:lpstr>'Werkpakket F'!_Toc444004466</vt:lpstr>
      <vt:lpstr>Referentieprijs!_Toc444544079</vt:lpstr>
      <vt:lpstr>Referentieprijs!Afdrukbereik</vt:lpstr>
      <vt:lpstr>'Werkpakket A'!Afdrukbereik</vt:lpstr>
      <vt:lpstr>'Werkpakket B'!Afdrukbereik</vt:lpstr>
      <vt:lpstr>'Werkpakket C'!Afdrukbereik</vt:lpstr>
      <vt:lpstr>'Werkpakket D'!Afdrukbereik</vt:lpstr>
      <vt:lpstr>'Werkpakket E'!Afdrukbereik</vt:lpstr>
      <vt:lpstr>'Werkpakket F'!Afdrukbereik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2023-01-17T12:49:03Z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af9a8074-c9a0-4381-9914-8341847c2ce8</vt:lpwstr>
  </property>
  <property fmtid="{D5CDD505-2E9C-101B-9397-08002B2CF9AE}" pid="3" name="CORSA_OBJECTTYPE">
    <vt:lpwstr>S</vt:lpwstr>
  </property>
  <property fmtid="{D5CDD505-2E9C-101B-9397-08002B2CF9AE}" pid="4" name="CORSA_OBJECTID">
    <vt:lpwstr>16int02553</vt:lpwstr>
  </property>
  <property fmtid="{D5CDD505-2E9C-101B-9397-08002B2CF9AE}" pid="5" name="CORSA_VERSION">
    <vt:lpwstr>1</vt:lpwstr>
  </property>
</Properties>
</file>