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filterPrivacy="1" defaultThemeVersion="124226"/>
  <xr:revisionPtr revIDLastSave="0" documentId="8_{0EBE77C7-87E6-438F-900A-07499934BF09}" xr6:coauthVersionLast="47" xr6:coauthVersionMax="47" xr10:uidLastSave="{00000000-0000-0000-0000-000000000000}"/>
  <bookViews>
    <workbookView xWindow="-120" yWindow="-120" windowWidth="29040" windowHeight="15840" tabRatio="959" xr2:uid="{00000000-000D-0000-FFFF-FFFF00000000}"/>
  </bookViews>
  <sheets>
    <sheet name="Referentieprijs" sheetId="37" r:id="rId1"/>
    <sheet name="Werkpakket A" sheetId="26" r:id="rId2"/>
    <sheet name="Werkpakket B" sheetId="36" r:id="rId3"/>
    <sheet name="Werkpakket C" sheetId="38" r:id="rId4"/>
    <sheet name="Werkpakket D" sheetId="39" r:id="rId5"/>
    <sheet name="Werkpakket E" sheetId="41" r:id="rId6"/>
    <sheet name="Werkpakket F" sheetId="42" r:id="rId7"/>
  </sheets>
  <definedNames>
    <definedName name="_Toc444004466" localSheetId="0">Referentieprijs!$B$14</definedName>
    <definedName name="_Toc444004466" localSheetId="1">'Werkpakket A'!$B$8</definedName>
    <definedName name="_Toc444004466" localSheetId="2">'Werkpakket B'!#REF!</definedName>
    <definedName name="_Toc444004466" localSheetId="3">'Werkpakket C'!$B$6</definedName>
    <definedName name="_Toc444004466" localSheetId="4">'Werkpakket D'!#REF!</definedName>
    <definedName name="_Toc444004466" localSheetId="5">'Werkpakket E'!$B$6</definedName>
    <definedName name="_Toc444004466" localSheetId="6">'Werkpakket F'!$B$6</definedName>
    <definedName name="_Toc444544079" localSheetId="0">Referentieprijs!$B$17</definedName>
    <definedName name="_Toc444544079" localSheetId="1">'Werkpakket A'!#REF!</definedName>
    <definedName name="_Toc444544079" localSheetId="2">'Werkpakket B'!#REF!</definedName>
    <definedName name="_Toc444544079" localSheetId="3">'Werkpakket C'!#REF!</definedName>
    <definedName name="_Toc444544079" localSheetId="4">'Werkpakket D'!#REF!</definedName>
    <definedName name="_Toc444544079" localSheetId="5">'Werkpakket E'!#REF!</definedName>
    <definedName name="_Toc444544079" localSheetId="6">'Werkpakket F'!#REF!</definedName>
    <definedName name="_xlnm.Print_Area" localSheetId="0">Referentieprijs!$A$1:$E$26</definedName>
    <definedName name="_xlnm.Print_Area" localSheetId="1">'Werkpakket A'!$A$1:$F$21</definedName>
    <definedName name="_xlnm.Print_Area" localSheetId="2">'Werkpakket B'!$A$1:$F$14</definedName>
    <definedName name="_xlnm.Print_Area" localSheetId="3">'Werkpakket C'!$A$1:$F$35</definedName>
    <definedName name="_xlnm.Print_Area" localSheetId="4">'Werkpakket D'!$A$1:$F$99</definedName>
    <definedName name="_xlnm.Print_Area" localSheetId="5">'Werkpakket E'!$A$1:$F$17</definedName>
    <definedName name="_xlnm.Print_Area" localSheetId="6">'Werkpakket F'!$A$1:$F$15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5" i="42" l="1"/>
  <c r="F8" i="42"/>
  <c r="F17" i="41"/>
  <c r="F12" i="41"/>
  <c r="F13" i="41"/>
  <c r="F11" i="41"/>
  <c r="F10" i="41"/>
  <c r="F8" i="41"/>
  <c r="F99" i="39"/>
  <c r="F97" i="39"/>
  <c r="F94" i="39"/>
  <c r="F91" i="39"/>
  <c r="F89" i="39"/>
  <c r="F87" i="39"/>
  <c r="F83" i="39"/>
  <c r="F84" i="39"/>
  <c r="F82" i="39"/>
  <c r="F80" i="39"/>
  <c r="F78" i="39"/>
  <c r="F72" i="39"/>
  <c r="F70" i="39"/>
  <c r="F67" i="39"/>
  <c r="F66" i="39"/>
  <c r="F59" i="39"/>
  <c r="F60" i="39"/>
  <c r="F61" i="39"/>
  <c r="F62" i="39"/>
  <c r="F58" i="39"/>
  <c r="F55" i="39"/>
  <c r="F54" i="39"/>
  <c r="F53" i="39"/>
  <c r="F46" i="39"/>
  <c r="F47" i="39"/>
  <c r="F48" i="39"/>
  <c r="F49" i="39"/>
  <c r="F50" i="39"/>
  <c r="F51" i="39"/>
  <c r="F52" i="39"/>
  <c r="F29" i="39"/>
  <c r="F30" i="39"/>
  <c r="F31" i="39"/>
  <c r="F32" i="39"/>
  <c r="F33" i="39"/>
  <c r="F34" i="39"/>
  <c r="F35" i="39"/>
  <c r="F36" i="39"/>
  <c r="F37" i="39"/>
  <c r="F38" i="39"/>
  <c r="F39" i="39"/>
  <c r="F18" i="39"/>
  <c r="F19" i="39"/>
  <c r="F20" i="39"/>
  <c r="F21" i="39"/>
  <c r="F22" i="39"/>
  <c r="F23" i="39"/>
  <c r="F24" i="39"/>
  <c r="F25" i="39"/>
  <c r="F26" i="39"/>
  <c r="F8" i="39"/>
  <c r="F9" i="39"/>
  <c r="F10" i="39"/>
  <c r="F11" i="39"/>
  <c r="F7" i="39"/>
  <c r="F35" i="38"/>
  <c r="F30" i="38"/>
  <c r="F31" i="38"/>
  <c r="F32" i="38"/>
  <c r="F33" i="38"/>
  <c r="F21" i="38"/>
  <c r="F26" i="38"/>
  <c r="F27" i="38"/>
  <c r="F28" i="38"/>
  <c r="F29" i="38"/>
  <c r="F16" i="38"/>
  <c r="F17" i="38"/>
  <c r="F18" i="38"/>
  <c r="F13" i="38"/>
  <c r="F14" i="38"/>
  <c r="F15" i="38"/>
  <c r="F19" i="38"/>
  <c r="F20" i="38"/>
  <c r="F9" i="38"/>
  <c r="F10" i="38"/>
  <c r="F14" i="36"/>
  <c r="F15" i="26"/>
  <c r="F16" i="26"/>
  <c r="F14" i="26"/>
  <c r="F13" i="42"/>
  <c r="F12" i="42"/>
  <c r="F11" i="42"/>
  <c r="F10" i="42"/>
  <c r="F7" i="42"/>
  <c r="A2" i="42"/>
  <c r="F86" i="39"/>
  <c r="F68" i="39"/>
  <c r="F56" i="39"/>
  <c r="F44" i="39"/>
  <c r="F45" i="39"/>
  <c r="F28" i="39"/>
  <c r="F13" i="39"/>
  <c r="F11" i="38"/>
  <c r="F12" i="38"/>
  <c r="F7" i="38"/>
  <c r="F10" i="36"/>
  <c r="A2" i="41"/>
  <c r="A2" i="39"/>
  <c r="A2" i="38"/>
  <c r="A2" i="36"/>
  <c r="A2" i="26"/>
  <c r="F7" i="26"/>
  <c r="E18" i="37" l="1"/>
  <c r="E22" i="37"/>
  <c r="F15" i="41"/>
  <c r="E24" i="37"/>
  <c r="E23" i="37" l="1"/>
  <c r="E25" i="37"/>
  <c r="E21" i="37"/>
  <c r="F7" i="41"/>
  <c r="F65" i="39"/>
  <c r="F43" i="39"/>
  <c r="F17" i="39"/>
  <c r="F15" i="39"/>
  <c r="F9" i="36"/>
  <c r="F7" i="36"/>
  <c r="E16" i="37" l="1"/>
  <c r="E14" i="37"/>
  <c r="E15" i="37"/>
  <c r="E17" i="37"/>
  <c r="F10" i="26" l="1"/>
  <c r="F9" i="26"/>
  <c r="F21" i="26" l="1"/>
  <c r="E13" i="37" s="1"/>
  <c r="E26" i="37" s="1"/>
</calcChain>
</file>

<file path=xl/sharedStrings.xml><?xml version="1.0" encoding="utf-8"?>
<sst xmlns="http://schemas.openxmlformats.org/spreadsheetml/2006/main" count="525" uniqueCount="369">
  <si>
    <t>Onderdeel</t>
  </si>
  <si>
    <t>code</t>
  </si>
  <si>
    <t>Totaal</t>
  </si>
  <si>
    <t>Prijzenformulier</t>
  </si>
  <si>
    <t>WP</t>
  </si>
  <si>
    <t>A1</t>
  </si>
  <si>
    <t>A2</t>
  </si>
  <si>
    <t>Raakvlakmanagement</t>
  </si>
  <si>
    <t>D2</t>
  </si>
  <si>
    <t>D1</t>
  </si>
  <si>
    <t>D3</t>
  </si>
  <si>
    <t>D4</t>
  </si>
  <si>
    <t>D5</t>
  </si>
  <si>
    <t>D6</t>
  </si>
  <si>
    <t>D7</t>
  </si>
  <si>
    <t>D8</t>
  </si>
  <si>
    <t>D9</t>
  </si>
  <si>
    <t>Geluid</t>
  </si>
  <si>
    <t>D11</t>
  </si>
  <si>
    <t>D12</t>
  </si>
  <si>
    <t>D14</t>
  </si>
  <si>
    <t>D15</t>
  </si>
  <si>
    <t>D16</t>
  </si>
  <si>
    <t>D17</t>
  </si>
  <si>
    <t>Referentieaantal *</t>
  </si>
  <si>
    <t>Regie 
/ 
Vaste prijs</t>
  </si>
  <si>
    <t>A1.1</t>
  </si>
  <si>
    <t>A2.1</t>
  </si>
  <si>
    <t>A2.2</t>
  </si>
  <si>
    <t>Vaste prijs per overleg</t>
  </si>
  <si>
    <t>Vaste prijs</t>
  </si>
  <si>
    <t>(aan dit aantal kunnen geen rechten worden ontleend)</t>
  </si>
  <si>
    <t>Subtotaal Pakketten C</t>
  </si>
  <si>
    <t>Geotechnische bodemkwaliteit</t>
  </si>
  <si>
    <t>Externe veiligheid</t>
  </si>
  <si>
    <t>Luchtkwaliteit</t>
  </si>
  <si>
    <t>Trillingen</t>
  </si>
  <si>
    <t>Functie</t>
  </si>
  <si>
    <t>Totaal Referentieprijs</t>
  </si>
  <si>
    <t>Berekening Referentieprijs</t>
  </si>
  <si>
    <t>A</t>
  </si>
  <si>
    <t>B</t>
  </si>
  <si>
    <t>D</t>
  </si>
  <si>
    <t>C</t>
  </si>
  <si>
    <t>E</t>
  </si>
  <si>
    <t xml:space="preserve">Berekening Regie-uren </t>
  </si>
  <si>
    <t>Prijs per eenheid
(euro excl. BTW)</t>
  </si>
  <si>
    <t>WP code</t>
  </si>
  <si>
    <r>
      <t xml:space="preserve">Uurtarief 
</t>
    </r>
    <r>
      <rPr>
        <sz val="11"/>
        <color theme="0"/>
        <rFont val="Arial"/>
        <family val="2"/>
      </rPr>
      <t>NB.</t>
    </r>
    <r>
      <rPr>
        <b/>
        <sz val="11"/>
        <color theme="0"/>
        <rFont val="Arial"/>
        <family val="2"/>
      </rPr>
      <t xml:space="preserve"> </t>
    </r>
    <r>
      <rPr>
        <sz val="11"/>
        <color theme="0"/>
        <rFont val="Arial"/>
        <family val="2"/>
      </rPr>
      <t>hiervoor dient u dezelfde uurtarieven te hanteren zoals opgenomen in uw open begroting</t>
    </r>
  </si>
  <si>
    <r>
      <rPr>
        <b/>
        <sz val="11"/>
        <color theme="0"/>
        <rFont val="Arial"/>
        <family val="2"/>
      </rPr>
      <t>Referentieaantal
Regie-uren</t>
    </r>
    <r>
      <rPr>
        <sz val="11"/>
        <color theme="0"/>
        <rFont val="Arial"/>
        <family val="2"/>
      </rPr>
      <t xml:space="preserve">
NB. aan dit aantal kunnen geen rechten worden ontleend</t>
    </r>
  </si>
  <si>
    <t>Voorschriften Prijzenformulier</t>
  </si>
  <si>
    <t>Inschrijver dient onder elk tabblad de werkpakketten/werkzaamheden af te prijzen als gemeld.</t>
  </si>
  <si>
    <t xml:space="preserve">De open begroting zal onderdeel uitmaken van de te sluiten Overeenkomst. Het is Inschrijvers niet toegestaan een projectkorting op te nemen in de open begroting – eventuele kortingen dienen te worden verwerkt in de eenheidsprijzen. </t>
  </si>
  <si>
    <t>Als bijlage bij de open begroting dient een staat van verrekenprijzen aangeleverd te worden, voor die prijzen die niet te herleiden zijn uit de uitgeschreven open begroting. De open begroting en staat van verrekenprijzen zullen gehanteerd worden bij de verrekening van wijzigingen.</t>
  </si>
  <si>
    <t xml:space="preserve">Voor elke genoteerd vaste prijs en/of vaste prijs per eenheid dient Inschrijver een open begroting ter onderbouwing van de betreffende vaste prijs bij zijn Inschrijving te voegen. 
</t>
  </si>
  <si>
    <t xml:space="preserve">De open begroting moet dusdanig worden opgesteld, dat alle prijzen compleet zijn uitgeschreven (normen/uren, materiaal en posten onderaanneming), dat deze herleidbaar tot de afgegeven vaste prijs is.  </t>
  </si>
  <si>
    <t>Deelname aan Projectgroepoverleg</t>
  </si>
  <si>
    <t>Subtotaal Werkpakket A</t>
  </si>
  <si>
    <t>Subtotaal Werkpakket B</t>
  </si>
  <si>
    <t>Subtotaal Werkpakket C</t>
  </si>
  <si>
    <t>Subtotaal Werkpakket D</t>
  </si>
  <si>
    <t>Subtotaal Werkpakket E</t>
  </si>
  <si>
    <t>F</t>
  </si>
  <si>
    <t>Subtotaal Werkpakket F</t>
  </si>
  <si>
    <t>Deelname aan Projectgroepoverleg inclusief voorbereiding, verslaglegging en reiskosten (fysiek in Borne)</t>
  </si>
  <si>
    <t>Opstellen integrale ontwerprapportage</t>
  </si>
  <si>
    <t>Ontwerpateliers</t>
  </si>
  <si>
    <t>Overdrachtsdossier spoorondergangen Oonksweg en Bornerbroeksestraat in Borne</t>
  </si>
  <si>
    <t>4.1</t>
  </si>
  <si>
    <t xml:space="preserve">Regie  </t>
  </si>
  <si>
    <t>Niet gesprongen Conventionele Explosieven (NGCE)</t>
  </si>
  <si>
    <t>Kabels en leidingen derden</t>
  </si>
  <si>
    <t>Vastgoedanalyse</t>
  </si>
  <si>
    <t xml:space="preserve">D10 </t>
  </si>
  <si>
    <t>Ecologie</t>
  </si>
  <si>
    <t>Archeologie</t>
  </si>
  <si>
    <t>D13</t>
  </si>
  <si>
    <t>Inventarisatie van benodigde toestemmingen, procedures en vergunningen</t>
  </si>
  <si>
    <t>Planologie</t>
  </si>
  <si>
    <t>Verkennend bodemonderzoek</t>
  </si>
  <si>
    <t>Verhardingsonderzoek</t>
  </si>
  <si>
    <t>Geohydrologische situatie - voorbereiden en analyseren</t>
  </si>
  <si>
    <t>Kabels en leidingen derden - KLIC Plus</t>
  </si>
  <si>
    <t>Kabels en leidingen derden - Graven proefsleuven</t>
  </si>
  <si>
    <t>Ondersteuning gemeente i.g.v. planologische aanpassingen</t>
  </si>
  <si>
    <t>Werkpakket E - VEILIGHEID</t>
  </si>
  <si>
    <t>Werkpakket D - CONDITIONERENDE ONDERZOEKEN</t>
  </si>
  <si>
    <t>Werkpakket C - HAALBAARHEIDSONTWERP EN (TIJDELIJKE) SYSTEEMGRENZEN</t>
  </si>
  <si>
    <t>Werkpakket A -  ALGEMEEN</t>
  </si>
  <si>
    <t>Subtotaal werkpakket E</t>
  </si>
  <si>
    <t>Werkpakket F - OVERIGE PRODUCTEN</t>
  </si>
  <si>
    <t>Subtotaal werkpakket F</t>
  </si>
  <si>
    <t>Risico- en kansendossier</t>
  </si>
  <si>
    <t>F1</t>
  </si>
  <si>
    <t>F2</t>
  </si>
  <si>
    <t>Documentenoverzicht</t>
  </si>
  <si>
    <t>Documentenbeheer; opstellen en bijhouden van de overzichtstabel met titel, kenmerk, versie, datum, status en waar het document te vinden is.</t>
  </si>
  <si>
    <t>Deelname aan Projectgroepoverleg, inclusief voorbereiding en verslaglegging (digitaal via Teams)</t>
  </si>
  <si>
    <t>A3</t>
  </si>
  <si>
    <t>Integrale projectplanning</t>
  </si>
  <si>
    <t>A3.1</t>
  </si>
  <si>
    <t>Initiële integrale planning</t>
  </si>
  <si>
    <t>Update planning (1x per 3 maanden, totaal 3x)</t>
  </si>
  <si>
    <t>Definitieve planning voor uitvoering</t>
  </si>
  <si>
    <t>A4</t>
  </si>
  <si>
    <t>A4.1</t>
  </si>
  <si>
    <t>A4.2</t>
  </si>
  <si>
    <t>Rapportage raakvlakken referentieontwerp</t>
  </si>
  <si>
    <t>Demarcatie tekening realisatie bij referentieontwerp</t>
  </si>
  <si>
    <t>Regie</t>
  </si>
  <si>
    <t>Werkpakket B - Inventarisatie eisen en wensen</t>
  </si>
  <si>
    <t>B1</t>
  </si>
  <si>
    <t>B2</t>
  </si>
  <si>
    <t>B3</t>
  </si>
  <si>
    <t>B1.1</t>
  </si>
  <si>
    <t>B2.1</t>
  </si>
  <si>
    <t>B2.2</t>
  </si>
  <si>
    <t>Input leveren ten behoeve van input voor de CRS</t>
  </si>
  <si>
    <t>Input leveren t.b.v. CRS vanuit functioneel en fysiek ontwerpen</t>
  </si>
  <si>
    <t>Opstellen System Requirements  Specification (SRS)</t>
  </si>
  <si>
    <t>Logische architectuur</t>
  </si>
  <si>
    <t>Systeemeisenspecificatie (SRS)</t>
  </si>
  <si>
    <t>Opstellen basisspecificatie</t>
  </si>
  <si>
    <t>B3.1</t>
  </si>
  <si>
    <t>Basisspecificatie</t>
  </si>
  <si>
    <t>C1</t>
  </si>
  <si>
    <t>C2</t>
  </si>
  <si>
    <t>Integrale ontwerprapportage</t>
  </si>
  <si>
    <t>Verifieren en valideren (V&amp;V) van het ontwerp</t>
  </si>
  <si>
    <t>C2.1</t>
  </si>
  <si>
    <t>C2.2</t>
  </si>
  <si>
    <t>C2.3</t>
  </si>
  <si>
    <t>C2.4</t>
  </si>
  <si>
    <t>Verificatie en validatie managementplan</t>
  </si>
  <si>
    <t>Verificatie en validatie procedure</t>
  </si>
  <si>
    <t>Verificatie en validatie rapport ontwerp incl. Validatie Verificatie Controle Matrix (VVCM)</t>
  </si>
  <si>
    <t>Verificatie en validatie rapport basisspecificatie incl. Validatie Verificatie Controle Matrix (VVCM)</t>
  </si>
  <si>
    <t>C3</t>
  </si>
  <si>
    <t>C3.1</t>
  </si>
  <si>
    <t>C4</t>
  </si>
  <si>
    <t>Duurzaamheid in het ontwerp</t>
  </si>
  <si>
    <t>C4.1</t>
  </si>
  <si>
    <t>Adviseren over duurzaamheid 'light'</t>
  </si>
  <si>
    <t>C4.1.1</t>
  </si>
  <si>
    <t>C4.1.2</t>
  </si>
  <si>
    <t>C4.1.3</t>
  </si>
  <si>
    <t>C4.1.4</t>
  </si>
  <si>
    <t>Werksessie incl. vooroverleg, voorbereiding en verwerking resultaten</t>
  </si>
  <si>
    <t>Rapportage met beschrijving resultaten stap 1 t/m 3 uit Aanpak Duurzaam GWW</t>
  </si>
  <si>
    <t>Haalbaarheidsstudies, kosten- en batenberekeningen, ontwerpkeuzes</t>
  </si>
  <si>
    <t>Rapportage met beschrijving resultaten stap 4 t/m 6 uit Aanpak Duurzaam GWW</t>
  </si>
  <si>
    <t>C4.2</t>
  </si>
  <si>
    <t>Circulair ontwerpen</t>
  </si>
  <si>
    <t>C4.2.1</t>
  </si>
  <si>
    <t>C4.2.2</t>
  </si>
  <si>
    <t>C4.2.3</t>
  </si>
  <si>
    <t>C4.2.4</t>
  </si>
  <si>
    <t>Inventarisatie kansrijke objecten, componenten en materialen</t>
  </si>
  <si>
    <t>Ontwerpateliers incl. voorbereiding en verslaglegging</t>
  </si>
  <si>
    <t>Aanvullingen ontwerprapportage</t>
  </si>
  <si>
    <t>Bijlagen en overzichten</t>
  </si>
  <si>
    <t>C4.3</t>
  </si>
  <si>
    <t>MKI berekeningen 'light'</t>
  </si>
  <si>
    <t>C4.3.1</t>
  </si>
  <si>
    <t>C4.3.2</t>
  </si>
  <si>
    <t>C4.3.3</t>
  </si>
  <si>
    <t>Rapportagen en native DuboCalc bestand (PDC)</t>
  </si>
  <si>
    <t>Overleg</t>
  </si>
  <si>
    <t xml:space="preserve">MKI berekening  </t>
  </si>
  <si>
    <t>C5-</t>
  </si>
  <si>
    <t>Ontwerp kunstwerken</t>
  </si>
  <si>
    <t>C5.1</t>
  </si>
  <si>
    <t>C5.2</t>
  </si>
  <si>
    <t>C5.3</t>
  </si>
  <si>
    <t>Ontwerpverantwoording</t>
  </si>
  <si>
    <t>Tekeningen van het ontwerp (met het uitwerkingsniveau definitief ontwerp)</t>
  </si>
  <si>
    <t>Bijdrage aan en koppeling met het projectrisicodossier</t>
  </si>
  <si>
    <t>D0</t>
  </si>
  <si>
    <t>Landmeetkundig onderzoek</t>
  </si>
  <si>
    <t>D0.1</t>
  </si>
  <si>
    <t>D0.2</t>
  </si>
  <si>
    <t>D0.3</t>
  </si>
  <si>
    <t>D0.4</t>
  </si>
  <si>
    <t>D0.5</t>
  </si>
  <si>
    <t>Rapportage van het landmeetkundig onderzoek</t>
  </si>
  <si>
    <t>Dwarsprofielen</t>
  </si>
  <si>
    <t>Lengteprofielen</t>
  </si>
  <si>
    <t>Overzichtstekening</t>
  </si>
  <si>
    <t>Levering van alle genoemde producten zoals genoemd in H4, H5 en H6 van de RLN00296</t>
  </si>
  <si>
    <t>D1.1</t>
  </si>
  <si>
    <t>Rapportage verkennend bodemonderzoek</t>
  </si>
  <si>
    <t>Rapportage verhardingsonderzoek</t>
  </si>
  <si>
    <t>D2.1</t>
  </si>
  <si>
    <t>D3.1</t>
  </si>
  <si>
    <t>D3.2</t>
  </si>
  <si>
    <t>D3.3</t>
  </si>
  <si>
    <t>D3.4</t>
  </si>
  <si>
    <t>D3.5</t>
  </si>
  <si>
    <t>D3.6</t>
  </si>
  <si>
    <t>D3.7</t>
  </si>
  <si>
    <t>D3.8</t>
  </si>
  <si>
    <t>D3.9</t>
  </si>
  <si>
    <t>D3.10</t>
  </si>
  <si>
    <t>Rapport bureaustudie Geotechniek</t>
  </si>
  <si>
    <t>Tekening met locaties sonderingen, borinen en peilbuizen (bureaustudie en geotechnisch onderzoek)</t>
  </si>
  <si>
    <t>Overzicht risico's en kansen geotechniek (na bureaustudie)</t>
  </si>
  <si>
    <t>Actualisatie overzicht risico's en kansen geotechniek (na eindrapport)</t>
  </si>
  <si>
    <t>Onderzoeksplan geotechnisch onderzoek</t>
  </si>
  <si>
    <t>Afstemming alternatieve onderzoekslocaties i.v.m. obstakels/onbereikbaarheid</t>
  </si>
  <si>
    <t>Ingevulde werkpakketten raamcontract ProRail - Geotechnisch onderzoek</t>
  </si>
  <si>
    <t>Tekening met uit te voeren sonderingen, boringen en (reeds geplaatste) peilbuizen</t>
  </si>
  <si>
    <t>Beoordelen geotechnische data</t>
  </si>
  <si>
    <t>V&amp;V rapport 'beoordelen levering geotechnische data - BRO'</t>
  </si>
  <si>
    <t>D4.1</t>
  </si>
  <si>
    <t>D4.2</t>
  </si>
  <si>
    <t>D4.3</t>
  </si>
  <si>
    <t>D4.4</t>
  </si>
  <si>
    <t>D4.5</t>
  </si>
  <si>
    <t>D4.6</t>
  </si>
  <si>
    <t>D4.7</t>
  </si>
  <si>
    <t>D4.8</t>
  </si>
  <si>
    <t>D4.9</t>
  </si>
  <si>
    <t>D4.10</t>
  </si>
  <si>
    <t>D4.11</t>
  </si>
  <si>
    <t>D4.12</t>
  </si>
  <si>
    <t>Rapport bureaustudie Geohydrologie</t>
  </si>
  <si>
    <t>Tekening met locaties peilbuizen (bureaustudie en geohydrologisch onderzoek)</t>
  </si>
  <si>
    <t>Overzicht risico's en kansen geohydrologie (na bureaustudie)</t>
  </si>
  <si>
    <t>Actualisatie overzicht risico's en kansen geohydrologie (na eindrapport)</t>
  </si>
  <si>
    <t>Onderzoeksplan geohydrologie</t>
  </si>
  <si>
    <t xml:space="preserve">Tekening met locatie peilbuizen  </t>
  </si>
  <si>
    <t>Beoordelen geohydrologische data</t>
  </si>
  <si>
    <t>Rapportage analyse geohydrologie</t>
  </si>
  <si>
    <t>Bemalingsadvies</t>
  </si>
  <si>
    <t>Pompproef</t>
  </si>
  <si>
    <t>Vaste prijs (optioneel)</t>
  </si>
  <si>
    <t>D5.1</t>
  </si>
  <si>
    <t>Verwerken door ProRail aangeleverde informatie (kosten hiervoor dienen verwerkt te zijn in werkpakket A1)</t>
  </si>
  <si>
    <t>D6.1</t>
  </si>
  <si>
    <t xml:space="preserve">Kabels en leidingen derden - KLIC  </t>
  </si>
  <si>
    <t>D6.1.1</t>
  </si>
  <si>
    <t>D6.1.2</t>
  </si>
  <si>
    <t>Inventarisatietabel (Kolom A t/m I ingevuld)</t>
  </si>
  <si>
    <t>Inventarisatietekeningen KL3 van de huidige situatie</t>
  </si>
  <si>
    <t>D6.2</t>
  </si>
  <si>
    <t>D6.2.1</t>
  </si>
  <si>
    <t>D6.2.2</t>
  </si>
  <si>
    <t>D6.2.3</t>
  </si>
  <si>
    <t>D6.2.4</t>
  </si>
  <si>
    <t>D6.2.5</t>
  </si>
  <si>
    <t>Inventarisatietabel (Kolom A t/m R ingevuld)</t>
  </si>
  <si>
    <t>Digitale afschriften van de gevoerde correspondentie</t>
  </si>
  <si>
    <t>Voorstel beoogde technische oplossing</t>
  </si>
  <si>
    <t xml:space="preserve">Kostenraming van de technische oplossing </t>
  </si>
  <si>
    <t>D6.3</t>
  </si>
  <si>
    <t>D6.3.1</t>
  </si>
  <si>
    <t>D6.3.2</t>
  </si>
  <si>
    <t>D6.3.3</t>
  </si>
  <si>
    <t>D6.3.4</t>
  </si>
  <si>
    <t>KLIC graafmelding welke i.h.k.v. WION is uitgevoerd</t>
  </si>
  <si>
    <t>Proefsleuven</t>
  </si>
  <si>
    <t>Foto's</t>
  </si>
  <si>
    <t>Tekening bovenaanzicht en dwarsprofielen</t>
  </si>
  <si>
    <t>D6.4</t>
  </si>
  <si>
    <t>Kabels en leidingen derden - Overeenstemming bereiken, uitvoeringsbegeleiding</t>
  </si>
  <si>
    <t>D6.4.1</t>
  </si>
  <si>
    <t>D6.4.2</t>
  </si>
  <si>
    <t>D6.4.3</t>
  </si>
  <si>
    <t>D6.4.4</t>
  </si>
  <si>
    <t>D6.4.5</t>
  </si>
  <si>
    <t>D6.4.6</t>
  </si>
  <si>
    <t>VO verleggingstekening per objectcode o.b.v. overeengekomen technische oplossing</t>
  </si>
  <si>
    <t>Bewijs van akkoord KL3 beheerder met verleggingstekening per objectcode</t>
  </si>
  <si>
    <t>Kostenraming van de overeengekomen technische oplossing inclusief verdeling kosten nuts-gemeente o.b.v. verlegregeling</t>
  </si>
  <si>
    <t>Document(en) m.b.t. eisen en/of randvoorwaarden van de KL3 beheerders t.b.v. aanbestedingsdossier (categorie 1+2)</t>
  </si>
  <si>
    <t>Arcview files per kabel/leiding</t>
  </si>
  <si>
    <t>Leveren van ondersteuning om te komen tot overeenstemming en/of uitvoeringsbegeleiding</t>
  </si>
  <si>
    <t xml:space="preserve">Regie </t>
  </si>
  <si>
    <t>Kabels en leidingen ProRail (deskstudie en veldonderzoek)</t>
  </si>
  <si>
    <t>D7.1</t>
  </si>
  <si>
    <t>D7.2</t>
  </si>
  <si>
    <t>D7.3</t>
  </si>
  <si>
    <t>D7.4</t>
  </si>
  <si>
    <t>Verzameltekening</t>
  </si>
  <si>
    <t>Rapportage</t>
  </si>
  <si>
    <t>Georadaronderzoek</t>
  </si>
  <si>
    <t>D8.1</t>
  </si>
  <si>
    <t>Rapportage haalbaarheid en risico's m.b.t. grondverwerving en mogelijke onteigeningsprocedures</t>
  </si>
  <si>
    <t>D9.1</t>
  </si>
  <si>
    <t>Rapportage kwalitatieve analyse bouwfase en gebruiksfase</t>
  </si>
  <si>
    <t>D10.1</t>
  </si>
  <si>
    <t>Verwerken door gemeente Borne aangeleverde informatie (kosten hiervoor dienen verwerkt te zijn in werkpakket A1)</t>
  </si>
  <si>
    <t>D11.1</t>
  </si>
  <si>
    <t>D12.1</t>
  </si>
  <si>
    <t>Rapportage kwalitatieve analyse effecten gebruiksfase</t>
  </si>
  <si>
    <t>D13.1</t>
  </si>
  <si>
    <t>D14.1</t>
  </si>
  <si>
    <t>D14.2</t>
  </si>
  <si>
    <t>D14.3</t>
  </si>
  <si>
    <t>Inventarisatie bestaande bebouwing &lt;75 m bouwzone</t>
  </si>
  <si>
    <t xml:space="preserve">Bouwkundige vooropname </t>
  </si>
  <si>
    <t>Rapportage effecten bouwfase en gebruiksfase</t>
  </si>
  <si>
    <t>Bouwfasering en logistiek</t>
  </si>
  <si>
    <t>Bouwfaseringsplan</t>
  </si>
  <si>
    <t>Bouwlogistiek plan</t>
  </si>
  <si>
    <t>D15.1</t>
  </si>
  <si>
    <t>D15.2</t>
  </si>
  <si>
    <t>D16.1</t>
  </si>
  <si>
    <t>D16.2</t>
  </si>
  <si>
    <t>D16.3</t>
  </si>
  <si>
    <t>D16.4</t>
  </si>
  <si>
    <t>Vergunningenoverzicht met legesraming en advies</t>
  </si>
  <si>
    <t>Actualiseren vergunningenoverzicht</t>
  </si>
  <si>
    <t>Vergunningenplanning</t>
  </si>
  <si>
    <t>Ontvankelijke vergunningaanvragen</t>
  </si>
  <si>
    <t>Memo planologische inpasbaarheid</t>
  </si>
  <si>
    <t>D17.1</t>
  </si>
  <si>
    <t>D17.2</t>
  </si>
  <si>
    <t>D18</t>
  </si>
  <si>
    <t>Uitvoeren watertoets / opstellen waterhuishoudkundig plan</t>
  </si>
  <si>
    <t>D18.1</t>
  </si>
  <si>
    <t>Waterhuishoudkundig plan (watertoets)</t>
  </si>
  <si>
    <t>E1</t>
  </si>
  <si>
    <t>V&amp;G dossier opstellen</t>
  </si>
  <si>
    <t>E1.1</t>
  </si>
  <si>
    <t>E1.2</t>
  </si>
  <si>
    <t>V&amp;G dossier bij start van het project</t>
  </si>
  <si>
    <t>V&amp;G dossier na afronding van het ontwerp</t>
  </si>
  <si>
    <t>Veiligheids- en gezondheidsplan ontwerpfase (V&amp;G-O plan)</t>
  </si>
  <si>
    <t>E2</t>
  </si>
  <si>
    <t>E2.1</t>
  </si>
  <si>
    <t>E2.2</t>
  </si>
  <si>
    <t>E2.3</t>
  </si>
  <si>
    <t>E2.4</t>
  </si>
  <si>
    <t>V&amp;G plan ontwerpfase</t>
  </si>
  <si>
    <t>Vertaling beheersmaatregelen naar eisen voor aanbestedingsdossier</t>
  </si>
  <si>
    <t>Bewijzen van overdracht aan V&amp;G uitvoeringscoordinator van aannemer</t>
  </si>
  <si>
    <t>Aanwezigheid van VGCO op ontwerpvergaderingen waar arboveiligheid en milieu besproken worden</t>
  </si>
  <si>
    <t>E3</t>
  </si>
  <si>
    <t>Borgen veilige berijdbare railinfra</t>
  </si>
  <si>
    <t>E3.1</t>
  </si>
  <si>
    <t>Risicoinventarisatie en -analyse voorfase</t>
  </si>
  <si>
    <t>F1.1</t>
  </si>
  <si>
    <t>F1.2</t>
  </si>
  <si>
    <t>Risico- en kansensessie bij gemeente Borne</t>
  </si>
  <si>
    <t>Risico- en kansendossier opstellen en bijhouden</t>
  </si>
  <si>
    <t>Kostenraming</t>
  </si>
  <si>
    <t>F2.1</t>
  </si>
  <si>
    <t>F2.2</t>
  </si>
  <si>
    <t>F2.3</t>
  </si>
  <si>
    <t>F2.4</t>
  </si>
  <si>
    <t>Overleg over kostenraming (bij ProRail)</t>
  </si>
  <si>
    <t>Work Breakdown Structure (WBS) t.b.v. kostenraming</t>
  </si>
  <si>
    <t>Ramingsrapportage</t>
  </si>
  <si>
    <t>A4 - Tekenaar / Werkvoorbereider</t>
  </si>
  <si>
    <t>A5 - Ontwerper</t>
  </si>
  <si>
    <t>A6 - Constructeur</t>
  </si>
  <si>
    <t>A7 - Projectleider</t>
  </si>
  <si>
    <t>A8 - Vakspecialist</t>
  </si>
  <si>
    <t>Versie:</t>
  </si>
  <si>
    <t>Vaste prijs per update</t>
  </si>
  <si>
    <t>A4.3</t>
  </si>
  <si>
    <t>A5</t>
  </si>
  <si>
    <t>A5.1</t>
  </si>
  <si>
    <t>A5.2</t>
  </si>
  <si>
    <t>Aansturing contractmanagement</t>
  </si>
  <si>
    <t>Aansturing contractmanagement door projectleider</t>
  </si>
  <si>
    <t>Ontwerpateliers (op locatie bij ProRail in Zwolle)</t>
  </si>
  <si>
    <t>Uitvoeren veldonderzoek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</si>
</sst>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8" x14ac:knownFonts="1">
    <font>
      <sz val="11"/>
      <color theme="1"/>
      <name val="Calibri"/>
      <family val="2"/>
      <scheme val="minor"/>
    </font>
    <font>
      <sz val="10"/>
      <color theme="1"/>
      <name val="Arial"/>
      <family val="2"/>
    </font>
    <font>
      <sz val="10"/>
      <name val="Arial"/>
      <family val="2"/>
    </font>
    <font>
      <b/>
      <sz val="10"/>
      <name val="Arial"/>
      <family val="2"/>
    </font>
    <font>
      <b/>
      <sz val="10"/>
      <color theme="0"/>
      <name val="Arial"/>
      <family val="2"/>
    </font>
    <font>
      <sz val="11"/>
      <color theme="1"/>
      <name val="Calibri"/>
      <family val="2"/>
      <scheme val="minor"/>
    </font>
    <font>
      <sz val="11"/>
      <color theme="0"/>
      <name val="Calibri"/>
      <family val="2"/>
      <scheme val="minor"/>
    </font>
    <font>
      <b/>
      <sz val="18"/>
      <color theme="0"/>
      <name val="Arial"/>
      <family val="2"/>
    </font>
    <font>
      <b/>
      <sz val="9"/>
      <color theme="0"/>
      <name val="Arial"/>
      <family val="2"/>
    </font>
    <font>
      <b/>
      <sz val="14"/>
      <color theme="0"/>
      <name val="Calibri"/>
      <family val="2"/>
      <scheme val="minor"/>
    </font>
    <font>
      <b/>
      <sz val="11"/>
      <color theme="0"/>
      <name val="Arial"/>
      <family val="2"/>
    </font>
    <font>
      <b/>
      <sz val="14"/>
      <color theme="0"/>
      <name val="Arial"/>
      <family val="2"/>
    </font>
    <font>
      <b/>
      <sz val="16"/>
      <color theme="0"/>
      <name val="Arial"/>
      <family val="2"/>
    </font>
    <font>
      <sz val="11"/>
      <color theme="1"/>
      <name val="Arial"/>
      <family val="2"/>
    </font>
    <font>
      <sz val="11"/>
      <color theme="0"/>
      <name val="Arial"/>
      <family val="2"/>
    </font>
    <font>
      <b/>
      <u/>
      <sz val="14"/>
      <color theme="0"/>
      <name val="Arial"/>
      <family val="2"/>
    </font>
    <font>
      <b/>
      <u/>
      <sz val="10"/>
      <color theme="0"/>
      <name val="Arial"/>
      <family val="2"/>
    </font>
    <font>
      <sz val="11"/>
      <name val="Arial"/>
      <family val="2"/>
    </font>
  </fonts>
  <fills count="6">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rgb="FF002060"/>
        <bgColor indexed="64"/>
      </patternFill>
    </fill>
    <fill>
      <patternFill patternType="solid">
        <fgColor rgb="FFFF0000"/>
        <bgColor indexed="64"/>
      </patternFill>
    </fill>
  </fills>
  <borders count="75">
    <border>
      <left/>
      <right/>
      <top/>
      <bottom/>
      <diagonal/>
    </border>
    <border>
      <left style="double">
        <color indexed="64"/>
      </left>
      <right/>
      <top style="double">
        <color indexed="64"/>
      </top>
      <bottom/>
      <diagonal/>
    </border>
    <border>
      <left style="double">
        <color indexed="64"/>
      </left>
      <right/>
      <top/>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right/>
      <top style="double">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right/>
      <top/>
      <bottom style="medium">
        <color indexed="64"/>
      </bottom>
      <diagonal/>
    </border>
    <border>
      <left style="thick">
        <color auto="1"/>
      </left>
      <right/>
      <top/>
      <bottom/>
      <diagonal/>
    </border>
    <border>
      <left style="medium">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medium">
        <color indexed="64"/>
      </right>
      <top style="medium">
        <color indexed="64"/>
      </top>
      <bottom style="medium">
        <color indexed="64"/>
      </bottom>
      <diagonal/>
    </border>
    <border>
      <left/>
      <right style="thick">
        <color indexed="64"/>
      </right>
      <top/>
      <bottom/>
      <diagonal/>
    </border>
    <border>
      <left style="thick">
        <color indexed="64"/>
      </left>
      <right style="medium">
        <color indexed="64"/>
      </right>
      <top style="medium">
        <color indexed="64"/>
      </top>
      <bottom/>
      <diagonal/>
    </border>
    <border>
      <left style="thick">
        <color indexed="64"/>
      </left>
      <right/>
      <top style="thick">
        <color indexed="64"/>
      </top>
      <bottom/>
      <diagonal/>
    </border>
    <border>
      <left style="thick">
        <color indexed="64"/>
      </left>
      <right style="medium">
        <color indexed="64"/>
      </right>
      <top/>
      <bottom style="medium">
        <color indexed="64"/>
      </bottom>
      <diagonal/>
    </border>
    <border>
      <left style="medium">
        <color indexed="64"/>
      </left>
      <right style="thick">
        <color indexed="64"/>
      </right>
      <top style="thin">
        <color indexed="64"/>
      </top>
      <bottom style="medium">
        <color indexed="64"/>
      </bottom>
      <diagonal/>
    </border>
    <border>
      <left style="thick">
        <color indexed="64"/>
      </left>
      <right style="medium">
        <color indexed="64"/>
      </right>
      <top style="thick">
        <color indexed="64"/>
      </top>
      <bottom style="thin">
        <color indexed="64"/>
      </bottom>
      <diagonal/>
    </border>
    <border>
      <left style="medium">
        <color indexed="64"/>
      </left>
      <right style="medium">
        <color indexed="64"/>
      </right>
      <top style="thick">
        <color indexed="64"/>
      </top>
      <bottom style="thin">
        <color indexed="64"/>
      </bottom>
      <diagonal/>
    </border>
    <border>
      <left style="medium">
        <color indexed="64"/>
      </left>
      <right style="thick">
        <color indexed="64"/>
      </right>
      <top style="thick">
        <color indexed="64"/>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n">
        <color indexed="64"/>
      </top>
      <bottom style="thick">
        <color indexed="64"/>
      </bottom>
      <diagonal/>
    </border>
    <border>
      <left style="medium">
        <color indexed="64"/>
      </left>
      <right style="thick">
        <color indexed="64"/>
      </right>
      <top style="thin">
        <color indexed="64"/>
      </top>
      <bottom style="thick">
        <color indexed="64"/>
      </bottom>
      <diagonal/>
    </border>
    <border>
      <left style="thick">
        <color indexed="64"/>
      </left>
      <right style="medium">
        <color indexed="64"/>
      </right>
      <top style="thick">
        <color indexed="64"/>
      </top>
      <bottom style="thick">
        <color indexed="64"/>
      </bottom>
      <diagonal/>
    </border>
    <border>
      <left style="medium">
        <color indexed="64"/>
      </left>
      <right style="medium">
        <color indexed="64"/>
      </right>
      <top style="thick">
        <color indexed="64"/>
      </top>
      <bottom style="thick">
        <color indexed="64"/>
      </bottom>
      <diagonal/>
    </border>
    <border>
      <left style="medium">
        <color indexed="64"/>
      </left>
      <right style="thick">
        <color indexed="64"/>
      </right>
      <top style="thick">
        <color indexed="64"/>
      </top>
      <bottom style="thick">
        <color indexed="64"/>
      </bottom>
      <diagonal/>
    </border>
    <border>
      <left style="thick">
        <color indexed="64"/>
      </left>
      <right style="medium">
        <color indexed="64"/>
      </right>
      <top style="thick">
        <color indexed="64"/>
      </top>
      <bottom/>
      <diagonal/>
    </border>
    <border>
      <left style="thick">
        <color indexed="64"/>
      </left>
      <right style="medium">
        <color indexed="64"/>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medium">
        <color indexed="64"/>
      </right>
      <top/>
      <bottom/>
      <diagonal/>
    </border>
    <border>
      <left/>
      <right style="thick">
        <color indexed="64"/>
      </right>
      <top style="thick">
        <color indexed="64"/>
      </top>
      <bottom style="thin">
        <color indexed="64"/>
      </bottom>
      <diagonal/>
    </border>
    <border>
      <left style="medium">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medium">
        <color indexed="64"/>
      </left>
      <right style="thick">
        <color indexed="64"/>
      </right>
      <top style="thick">
        <color indexed="64"/>
      </top>
      <bottom style="medium">
        <color indexed="64"/>
      </bottom>
      <diagonal/>
    </border>
    <border>
      <left style="medium">
        <color indexed="64"/>
      </left>
      <right style="thick">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right/>
      <top style="medium">
        <color indexed="64"/>
      </top>
      <bottom style="thick">
        <color indexed="64"/>
      </bottom>
      <diagonal/>
    </border>
    <border>
      <left style="thick">
        <color indexed="64"/>
      </left>
      <right/>
      <top/>
      <bottom style="thick">
        <color indexed="64"/>
      </bottom>
      <diagonal/>
    </border>
    <border>
      <left/>
      <right style="medium">
        <color indexed="64"/>
      </right>
      <top/>
      <bottom style="thick">
        <color indexed="64"/>
      </bottom>
      <diagonal/>
    </border>
    <border>
      <left style="thick">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ck">
        <color indexed="64"/>
      </right>
      <top/>
      <bottom style="medium">
        <color indexed="64"/>
      </bottom>
      <diagonal/>
    </border>
    <border>
      <left style="medium">
        <color indexed="64"/>
      </left>
      <right/>
      <top/>
      <bottom style="medium">
        <color indexed="64"/>
      </bottom>
      <diagonal/>
    </border>
    <border>
      <left/>
      <right style="thick">
        <color indexed="64"/>
      </right>
      <top/>
      <bottom style="medium">
        <color indexed="64"/>
      </bottom>
      <diagonal/>
    </border>
    <border>
      <left style="medium">
        <color indexed="64"/>
      </left>
      <right style="thick">
        <color indexed="64"/>
      </right>
      <top style="thin">
        <color indexed="64"/>
      </top>
      <bottom style="thin">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right style="thick">
        <color indexed="64"/>
      </right>
      <top style="medium">
        <color indexed="64"/>
      </top>
      <bottom style="medium">
        <color indexed="64"/>
      </bottom>
      <diagonal/>
    </border>
    <border>
      <left/>
      <right style="thick">
        <color indexed="64"/>
      </right>
      <top style="medium">
        <color indexed="64"/>
      </top>
      <bottom/>
      <diagonal/>
    </border>
    <border>
      <left style="medium">
        <color indexed="64"/>
      </left>
      <right style="medium">
        <color indexed="64"/>
      </right>
      <top style="thick">
        <color indexed="64"/>
      </top>
      <bottom/>
      <diagonal/>
    </border>
    <border>
      <left style="medium">
        <color indexed="64"/>
      </left>
      <right style="thick">
        <color indexed="64"/>
      </right>
      <top style="thick">
        <color indexed="64"/>
      </top>
      <bottom/>
      <diagonal/>
    </border>
    <border>
      <left style="thick">
        <color auto="1"/>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right/>
      <top style="thick">
        <color indexed="64"/>
      </top>
      <bottom style="thick">
        <color indexed="64"/>
      </bottom>
      <diagonal/>
    </border>
    <border>
      <left style="thick">
        <color indexed="64"/>
      </left>
      <right/>
      <top style="medium">
        <color indexed="64"/>
      </top>
      <bottom style="thick">
        <color indexed="64"/>
      </bottom>
      <diagonal/>
    </border>
    <border>
      <left/>
      <right style="thick">
        <color indexed="64"/>
      </right>
      <top style="medium">
        <color indexed="64"/>
      </top>
      <bottom style="thick">
        <color indexed="64"/>
      </bottom>
      <diagonal/>
    </border>
    <border>
      <left style="thick">
        <color indexed="64"/>
      </left>
      <right/>
      <top style="thick">
        <color indexed="64"/>
      </top>
      <bottom style="medium">
        <color indexed="64"/>
      </bottom>
      <diagonal/>
    </border>
    <border>
      <left style="thick">
        <color indexed="64"/>
      </left>
      <right/>
      <top style="medium">
        <color indexed="64"/>
      </top>
      <bottom/>
      <diagonal/>
    </border>
    <border>
      <left/>
      <right/>
      <top style="medium">
        <color indexed="64"/>
      </top>
      <bottom/>
      <diagonal/>
    </border>
    <border>
      <left style="thick">
        <color indexed="64"/>
      </left>
      <right/>
      <top/>
      <bottom style="medium">
        <color indexed="64"/>
      </bottom>
      <diagonal/>
    </border>
  </borders>
  <cellStyleXfs count="6">
    <xf numFmtId="0" fontId="0" fillId="0" borderId="0"/>
    <xf numFmtId="0" fontId="1" fillId="0" borderId="0"/>
    <xf numFmtId="9" fontId="1" fillId="0" borderId="0" applyFont="0" applyFill="0" applyBorder="0" applyAlignment="0" applyProtection="0"/>
    <xf numFmtId="0" fontId="2" fillId="0" borderId="0"/>
    <xf numFmtId="0" fontId="2" fillId="0" borderId="0"/>
    <xf numFmtId="44" fontId="5" fillId="0" borderId="0" applyFont="0" applyFill="0" applyBorder="0" applyAlignment="0" applyProtection="0"/>
  </cellStyleXfs>
  <cellXfs count="191">
    <xf numFmtId="0" fontId="0" fillId="0" borderId="0" xfId="0"/>
    <xf numFmtId="0" fontId="0" fillId="0" borderId="0" xfId="0" applyAlignment="1">
      <alignment wrapText="1"/>
    </xf>
    <xf numFmtId="0" fontId="4" fillId="2" borderId="0" xfId="3" applyFont="1" applyFill="1" applyBorder="1" applyAlignment="1" applyProtection="1">
      <alignment horizontal="center" wrapText="1"/>
      <protection locked="0"/>
    </xf>
    <xf numFmtId="0" fontId="0" fillId="0" borderId="0" xfId="0" applyAlignment="1">
      <alignment wrapText="1"/>
    </xf>
    <xf numFmtId="0" fontId="4" fillId="4" borderId="6" xfId="0" applyFont="1" applyFill="1" applyBorder="1" applyAlignment="1">
      <alignment horizontal="center" vertical="center" wrapText="1"/>
    </xf>
    <xf numFmtId="0" fontId="2" fillId="0" borderId="7" xfId="3" applyFont="1" applyFill="1" applyBorder="1" applyAlignment="1">
      <alignment vertical="center" wrapText="1"/>
    </xf>
    <xf numFmtId="0" fontId="0" fillId="0" borderId="0" xfId="0" applyAlignment="1">
      <alignment vertical="center" wrapText="1"/>
    </xf>
    <xf numFmtId="0" fontId="2" fillId="0" borderId="3" xfId="3" applyFont="1" applyFill="1" applyBorder="1" applyAlignment="1">
      <alignment horizontal="center" vertical="center" wrapText="1"/>
    </xf>
    <xf numFmtId="0" fontId="4" fillId="2" borderId="0" xfId="3" applyFont="1" applyFill="1" applyBorder="1" applyAlignment="1">
      <alignment horizontal="left" vertical="top" wrapText="1"/>
    </xf>
    <xf numFmtId="0" fontId="4" fillId="2" borderId="0" xfId="3" applyFont="1" applyFill="1" applyBorder="1" applyAlignment="1">
      <alignment horizontal="center" wrapText="1"/>
    </xf>
    <xf numFmtId="0" fontId="4" fillId="2" borderId="0" xfId="3" applyFont="1" applyFill="1" applyBorder="1" applyAlignment="1">
      <alignment wrapText="1"/>
    </xf>
    <xf numFmtId="0" fontId="13" fillId="2" borderId="0" xfId="0" applyFont="1" applyFill="1" applyBorder="1" applyAlignment="1">
      <alignment wrapText="1"/>
    </xf>
    <xf numFmtId="0" fontId="3" fillId="3" borderId="6" xfId="0" applyFont="1" applyFill="1" applyBorder="1" applyAlignment="1">
      <alignment horizontal="left" vertical="center" wrapText="1"/>
    </xf>
    <xf numFmtId="0" fontId="10" fillId="2" borderId="0" xfId="0" applyFont="1" applyFill="1" applyBorder="1" applyAlignment="1">
      <alignment horizontal="center" wrapText="1"/>
    </xf>
    <xf numFmtId="0" fontId="4" fillId="2" borderId="4" xfId="0" applyFont="1" applyFill="1" applyBorder="1" applyAlignment="1">
      <alignment horizontal="center" vertical="center" wrapText="1"/>
    </xf>
    <xf numFmtId="0" fontId="4" fillId="2" borderId="0" xfId="0" applyFont="1" applyFill="1" applyBorder="1" applyAlignment="1">
      <alignment horizontal="center" vertical="center" wrapText="1"/>
    </xf>
    <xf numFmtId="164" fontId="3" fillId="3" borderId="6" xfId="0" applyNumberFormat="1" applyFont="1" applyFill="1" applyBorder="1" applyAlignment="1">
      <alignment horizontal="right" vertical="center" wrapText="1"/>
    </xf>
    <xf numFmtId="0" fontId="13" fillId="0" borderId="0" xfId="0" applyFont="1" applyAlignment="1">
      <alignment wrapText="1"/>
    </xf>
    <xf numFmtId="0" fontId="13" fillId="0" borderId="0" xfId="0" applyFont="1" applyAlignment="1">
      <alignment wrapText="1"/>
    </xf>
    <xf numFmtId="164" fontId="4" fillId="2" borderId="6" xfId="0" applyNumberFormat="1" applyFont="1" applyFill="1" applyBorder="1" applyAlignment="1">
      <alignment horizontal="right" vertical="center" wrapText="1"/>
    </xf>
    <xf numFmtId="3" fontId="3" fillId="3" borderId="6" xfId="0" applyNumberFormat="1" applyFont="1" applyFill="1" applyBorder="1" applyAlignment="1">
      <alignment horizontal="center" vertical="center" wrapText="1"/>
    </xf>
    <xf numFmtId="164" fontId="9" fillId="2" borderId="11" xfId="0" applyNumberFormat="1" applyFont="1" applyFill="1" applyBorder="1" applyAlignment="1">
      <alignment horizontal="right" vertical="center" wrapText="1"/>
    </xf>
    <xf numFmtId="164" fontId="11" fillId="2" borderId="11" xfId="0" applyNumberFormat="1" applyFont="1" applyFill="1" applyBorder="1" applyAlignment="1">
      <alignment horizontal="right" vertical="center" wrapText="1"/>
    </xf>
    <xf numFmtId="0" fontId="13" fillId="0" borderId="0" xfId="0" applyFont="1" applyAlignment="1">
      <alignment vertical="center" wrapText="1"/>
    </xf>
    <xf numFmtId="164" fontId="4" fillId="2" borderId="0" xfId="0" applyNumberFormat="1" applyFont="1" applyFill="1" applyBorder="1" applyAlignment="1">
      <alignment horizontal="right" vertical="center" wrapText="1"/>
    </xf>
    <xf numFmtId="0" fontId="13" fillId="2" borderId="0" xfId="0" applyFont="1" applyFill="1" applyBorder="1" applyAlignment="1">
      <alignment horizontal="left" vertical="center" wrapText="1"/>
    </xf>
    <xf numFmtId="0" fontId="10" fillId="2" borderId="12" xfId="0" applyFont="1" applyFill="1" applyBorder="1" applyAlignment="1">
      <alignment wrapText="1"/>
    </xf>
    <xf numFmtId="0" fontId="8" fillId="2" borderId="0" xfId="3" applyFont="1" applyFill="1" applyBorder="1" applyAlignment="1">
      <alignment horizontal="center" wrapText="1"/>
    </xf>
    <xf numFmtId="0" fontId="4" fillId="2" borderId="13" xfId="3" applyFont="1" applyFill="1" applyBorder="1" applyAlignment="1">
      <alignment horizontal="center" wrapText="1"/>
    </xf>
    <xf numFmtId="164" fontId="13" fillId="0" borderId="0" xfId="0" applyNumberFormat="1" applyFont="1" applyAlignment="1">
      <alignment wrapText="1"/>
    </xf>
    <xf numFmtId="0" fontId="14" fillId="2" borderId="0" xfId="0" applyFont="1" applyFill="1" applyBorder="1" applyAlignment="1">
      <alignment horizontal="center" wrapText="1"/>
    </xf>
    <xf numFmtId="0" fontId="15" fillId="2" borderId="0" xfId="0" applyFont="1" applyFill="1" applyBorder="1" applyAlignment="1">
      <alignment horizontal="left" wrapText="1"/>
    </xf>
    <xf numFmtId="164" fontId="6" fillId="2" borderId="22" xfId="0" applyNumberFormat="1" applyFont="1" applyFill="1" applyBorder="1" applyAlignment="1">
      <alignment horizontal="right" vertical="center" wrapText="1"/>
    </xf>
    <xf numFmtId="0" fontId="2" fillId="0" borderId="23" xfId="3" applyFont="1" applyFill="1" applyBorder="1" applyAlignment="1">
      <alignment horizontal="center" vertical="center" wrapText="1"/>
    </xf>
    <xf numFmtId="44" fontId="2" fillId="0" borderId="24" xfId="3" applyNumberFormat="1" applyFont="1" applyBorder="1" applyAlignment="1" applyProtection="1">
      <alignment horizontal="left" vertical="center" wrapText="1"/>
      <protection locked="0"/>
    </xf>
    <xf numFmtId="164" fontId="6" fillId="2" borderId="25" xfId="0" applyNumberFormat="1" applyFont="1" applyFill="1" applyBorder="1" applyAlignment="1">
      <alignment horizontal="right" vertical="center" wrapText="1"/>
    </xf>
    <xf numFmtId="0" fontId="2" fillId="0" borderId="26" xfId="3" applyFont="1" applyFill="1" applyBorder="1" applyAlignment="1">
      <alignment horizontal="center" vertical="center" wrapText="1"/>
    </xf>
    <xf numFmtId="0" fontId="1" fillId="0" borderId="27" xfId="3" applyFont="1" applyFill="1" applyBorder="1" applyAlignment="1">
      <alignment horizontal="left" vertical="center" wrapText="1"/>
    </xf>
    <xf numFmtId="0" fontId="1" fillId="0" borderId="27" xfId="3" applyFont="1" applyFill="1" applyBorder="1" applyAlignment="1">
      <alignment horizontal="center" vertical="center" wrapText="1"/>
    </xf>
    <xf numFmtId="44" fontId="2" fillId="0" borderId="27" xfId="3" applyNumberFormat="1" applyFont="1" applyBorder="1" applyAlignment="1" applyProtection="1">
      <alignment horizontal="left" vertical="center" wrapText="1"/>
      <protection locked="0"/>
    </xf>
    <xf numFmtId="164" fontId="6" fillId="2" borderId="28" xfId="0" applyNumberFormat="1" applyFont="1" applyFill="1" applyBorder="1" applyAlignment="1">
      <alignment horizontal="right" vertical="center" wrapText="1"/>
    </xf>
    <xf numFmtId="0" fontId="2" fillId="0" borderId="24" xfId="3" applyFont="1" applyFill="1" applyBorder="1" applyAlignment="1">
      <alignment vertical="center" wrapText="1"/>
    </xf>
    <xf numFmtId="0" fontId="2" fillId="0" borderId="24" xfId="3" applyFont="1" applyFill="1" applyBorder="1" applyAlignment="1">
      <alignment horizontal="center" vertical="center" wrapText="1"/>
    </xf>
    <xf numFmtId="0" fontId="2" fillId="0" borderId="27" xfId="3" applyFont="1" applyFill="1" applyBorder="1" applyAlignment="1">
      <alignment vertical="center" wrapText="1"/>
    </xf>
    <xf numFmtId="0" fontId="2" fillId="0" borderId="27" xfId="3" applyFont="1" applyFill="1" applyBorder="1" applyAlignment="1">
      <alignment horizontal="center" vertical="center" wrapText="1"/>
    </xf>
    <xf numFmtId="0" fontId="2" fillId="0" borderId="29" xfId="3" applyFont="1" applyFill="1" applyBorder="1" applyAlignment="1">
      <alignment horizontal="center" vertical="center" wrapText="1"/>
    </xf>
    <xf numFmtId="0" fontId="2" fillId="0" borderId="30" xfId="3" applyFont="1" applyFill="1" applyBorder="1" applyAlignment="1">
      <alignment vertical="center" wrapText="1"/>
    </xf>
    <xf numFmtId="0" fontId="2" fillId="0" borderId="30" xfId="3" applyFont="1" applyFill="1" applyBorder="1" applyAlignment="1">
      <alignment horizontal="center" vertical="center" wrapText="1"/>
    </xf>
    <xf numFmtId="44" fontId="2" fillId="0" borderId="30" xfId="3" applyNumberFormat="1" applyFont="1" applyBorder="1" applyAlignment="1" applyProtection="1">
      <alignment horizontal="left" vertical="center" wrapText="1"/>
      <protection locked="0"/>
    </xf>
    <xf numFmtId="0" fontId="4" fillId="4" borderId="32" xfId="0" applyFont="1" applyFill="1" applyBorder="1" applyAlignment="1">
      <alignment horizontal="center" vertical="center" wrapText="1"/>
    </xf>
    <xf numFmtId="164" fontId="14" fillId="2" borderId="31" xfId="0" applyNumberFormat="1" applyFont="1" applyFill="1" applyBorder="1" applyAlignment="1">
      <alignment horizontal="right" vertical="center" wrapText="1"/>
    </xf>
    <xf numFmtId="0" fontId="13" fillId="0" borderId="0" xfId="0" applyFont="1" applyAlignment="1">
      <alignment wrapText="1"/>
    </xf>
    <xf numFmtId="0" fontId="4" fillId="2" borderId="0" xfId="3" applyFont="1" applyFill="1" applyBorder="1" applyAlignment="1">
      <alignment horizontal="left" vertical="top" wrapText="1"/>
    </xf>
    <xf numFmtId="0" fontId="7" fillId="2" borderId="0" xfId="3" applyFont="1" applyFill="1" applyBorder="1" applyAlignment="1">
      <alignment vertical="center" wrapText="1"/>
    </xf>
    <xf numFmtId="164" fontId="11" fillId="2" borderId="35" xfId="0" applyNumberFormat="1" applyFont="1" applyFill="1" applyBorder="1" applyAlignment="1">
      <alignment horizontal="right" vertical="center" wrapText="1"/>
    </xf>
    <xf numFmtId="0" fontId="16" fillId="2" borderId="0" xfId="3" applyFont="1" applyFill="1" applyBorder="1" applyAlignment="1">
      <alignment horizontal="left" vertical="top" wrapText="1"/>
    </xf>
    <xf numFmtId="0" fontId="13" fillId="0" borderId="0" xfId="0" applyFont="1" applyAlignment="1">
      <alignment wrapText="1"/>
    </xf>
    <xf numFmtId="0" fontId="4" fillId="2" borderId="0" xfId="3" applyFont="1" applyFill="1" applyBorder="1" applyAlignment="1">
      <alignment horizontal="center" wrapText="1"/>
    </xf>
    <xf numFmtId="0" fontId="4" fillId="4" borderId="0" xfId="0" applyFont="1" applyFill="1" applyBorder="1" applyAlignment="1">
      <alignment horizontal="center" vertical="center" wrapText="1"/>
    </xf>
    <xf numFmtId="0" fontId="1" fillId="0" borderId="24" xfId="3" applyFont="1" applyFill="1" applyBorder="1" applyAlignment="1" applyProtection="1">
      <alignment horizontal="center" vertical="center" wrapText="1"/>
      <protection locked="0"/>
    </xf>
    <xf numFmtId="0" fontId="1" fillId="3" borderId="27" xfId="3" applyFont="1" applyFill="1" applyBorder="1" applyAlignment="1" applyProtection="1">
      <alignment horizontal="center" vertical="center" wrapText="1"/>
      <protection locked="0"/>
    </xf>
    <xf numFmtId="0" fontId="2" fillId="0" borderId="17" xfId="3" applyFont="1" applyFill="1" applyBorder="1" applyAlignment="1">
      <alignment horizontal="center" vertical="center" wrapText="1"/>
    </xf>
    <xf numFmtId="0" fontId="1" fillId="0" borderId="6" xfId="3" applyFont="1" applyFill="1" applyBorder="1" applyAlignment="1">
      <alignment horizontal="left" vertical="center" wrapText="1"/>
    </xf>
    <xf numFmtId="0" fontId="1" fillId="0" borderId="6" xfId="3" applyFont="1" applyFill="1" applyBorder="1" applyAlignment="1">
      <alignment horizontal="center" vertical="center" wrapText="1"/>
    </xf>
    <xf numFmtId="44" fontId="2" fillId="0" borderId="6" xfId="3" applyNumberFormat="1" applyFont="1" applyBorder="1" applyAlignment="1" applyProtection="1">
      <alignment horizontal="left" vertical="center" wrapText="1"/>
      <protection locked="0"/>
    </xf>
    <xf numFmtId="164" fontId="6" fillId="2" borderId="37" xfId="0" applyNumberFormat="1" applyFont="1" applyFill="1" applyBorder="1" applyAlignment="1">
      <alignment horizontal="right" vertical="center" wrapText="1"/>
    </xf>
    <xf numFmtId="0" fontId="2" fillId="0" borderId="6" xfId="3" applyFont="1" applyFill="1" applyBorder="1" applyAlignment="1">
      <alignment vertical="center" wrapText="1"/>
    </xf>
    <xf numFmtId="0" fontId="2" fillId="0" borderId="6" xfId="3" applyFont="1" applyFill="1" applyBorder="1" applyAlignment="1">
      <alignment horizontal="center" vertical="center" wrapText="1"/>
    </xf>
    <xf numFmtId="164" fontId="14" fillId="2" borderId="41" xfId="0" applyNumberFormat="1" applyFont="1" applyFill="1" applyBorder="1" applyAlignment="1">
      <alignment horizontal="right" vertical="center" wrapText="1"/>
    </xf>
    <xf numFmtId="164" fontId="14" fillId="2" borderId="42" xfId="0" applyNumberFormat="1" applyFont="1" applyFill="1" applyBorder="1" applyAlignment="1">
      <alignment horizontal="right" vertical="center" wrapText="1"/>
    </xf>
    <xf numFmtId="164" fontId="6" fillId="2" borderId="42" xfId="0" applyNumberFormat="1" applyFont="1" applyFill="1" applyBorder="1" applyAlignment="1">
      <alignment horizontal="right" vertical="center" wrapText="1"/>
    </xf>
    <xf numFmtId="0" fontId="2" fillId="0" borderId="21" xfId="0" applyFont="1" applyFill="1" applyBorder="1" applyAlignment="1">
      <alignment horizontal="center" vertical="center" wrapText="1"/>
    </xf>
    <xf numFmtId="0" fontId="2" fillId="0" borderId="43" xfId="0" applyFont="1" applyFill="1" applyBorder="1" applyAlignment="1">
      <alignment horizontal="left" vertical="center" wrapText="1"/>
    </xf>
    <xf numFmtId="0" fontId="17" fillId="0" borderId="43" xfId="0" applyFont="1" applyBorder="1" applyAlignment="1">
      <alignment horizontal="center" vertical="center" wrapText="1"/>
    </xf>
    <xf numFmtId="0" fontId="4" fillId="4" borderId="13" xfId="0" applyFont="1" applyFill="1" applyBorder="1" applyAlignment="1">
      <alignment horizontal="center" vertical="center" wrapText="1"/>
    </xf>
    <xf numFmtId="0" fontId="2" fillId="0" borderId="44" xfId="3" applyFont="1" applyFill="1" applyBorder="1" applyAlignment="1">
      <alignment horizontal="center" vertical="center" wrapText="1"/>
    </xf>
    <xf numFmtId="0" fontId="2" fillId="0" borderId="45" xfId="3" applyFont="1" applyFill="1" applyBorder="1" applyAlignment="1">
      <alignment vertical="center" wrapText="1"/>
    </xf>
    <xf numFmtId="0" fontId="2" fillId="0" borderId="45" xfId="3" applyFont="1" applyFill="1" applyBorder="1" applyAlignment="1">
      <alignment horizontal="center" vertical="center" wrapText="1"/>
    </xf>
    <xf numFmtId="44" fontId="2" fillId="0" borderId="45" xfId="3" applyNumberFormat="1" applyFont="1" applyBorder="1" applyAlignment="1" applyProtection="1">
      <alignment horizontal="left" vertical="center" wrapText="1"/>
      <protection locked="0"/>
    </xf>
    <xf numFmtId="0" fontId="2" fillId="0" borderId="19" xfId="3" applyFont="1" applyFill="1" applyBorder="1" applyAlignment="1">
      <alignment horizontal="center" vertical="center" wrapText="1"/>
    </xf>
    <xf numFmtId="0" fontId="2" fillId="0" borderId="7" xfId="3" applyFont="1" applyFill="1" applyBorder="1" applyAlignment="1">
      <alignment horizontal="center" vertical="center" wrapText="1"/>
    </xf>
    <xf numFmtId="0" fontId="4" fillId="4" borderId="47"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2" fillId="0" borderId="49" xfId="3" applyFont="1" applyFill="1" applyBorder="1" applyAlignment="1">
      <alignment horizontal="center" vertical="center" wrapText="1"/>
    </xf>
    <xf numFmtId="44" fontId="2" fillId="0" borderId="50" xfId="3" applyNumberFormat="1" applyFont="1" applyBorder="1" applyAlignment="1" applyProtection="1">
      <alignment horizontal="left" vertical="center" wrapText="1"/>
      <protection locked="0"/>
    </xf>
    <xf numFmtId="0" fontId="2" fillId="0" borderId="43" xfId="3" applyFont="1" applyFill="1" applyBorder="1" applyAlignment="1">
      <alignment horizontal="center" vertical="center" wrapText="1"/>
    </xf>
    <xf numFmtId="164" fontId="14" fillId="2" borderId="51" xfId="0" applyNumberFormat="1" applyFont="1" applyFill="1" applyBorder="1" applyAlignment="1">
      <alignment horizontal="right" vertical="center" wrapText="1"/>
    </xf>
    <xf numFmtId="0" fontId="2" fillId="0" borderId="21" xfId="3" applyFont="1" applyFill="1" applyBorder="1" applyAlignment="1">
      <alignment horizontal="center" vertical="center" wrapText="1"/>
    </xf>
    <xf numFmtId="44" fontId="2" fillId="0" borderId="43" xfId="3" applyNumberFormat="1" applyFont="1" applyBorder="1" applyAlignment="1" applyProtection="1">
      <alignment horizontal="left" vertical="center" wrapText="1"/>
      <protection locked="0"/>
    </xf>
    <xf numFmtId="0" fontId="13" fillId="0" borderId="0" xfId="0" applyFont="1" applyAlignment="1">
      <alignment wrapText="1"/>
    </xf>
    <xf numFmtId="0" fontId="4" fillId="2" borderId="0" xfId="3" applyFont="1" applyFill="1" applyBorder="1" applyAlignment="1">
      <alignment horizontal="left" vertical="top" wrapText="1"/>
    </xf>
    <xf numFmtId="0" fontId="13" fillId="0" borderId="0" xfId="0" applyFont="1" applyAlignment="1">
      <alignment wrapText="1"/>
    </xf>
    <xf numFmtId="0" fontId="2" fillId="0" borderId="33" xfId="3" applyFont="1" applyFill="1" applyBorder="1" applyAlignment="1">
      <alignment horizontal="center" vertical="center" wrapText="1"/>
    </xf>
    <xf numFmtId="0" fontId="2" fillId="0" borderId="36" xfId="3" applyFont="1" applyFill="1" applyBorder="1" applyAlignment="1">
      <alignment vertical="center" wrapText="1"/>
    </xf>
    <xf numFmtId="44" fontId="2" fillId="0" borderId="36" xfId="3" applyNumberFormat="1" applyFont="1" applyBorder="1" applyAlignment="1" applyProtection="1">
      <alignment horizontal="left" vertical="center" wrapText="1"/>
      <protection locked="0"/>
    </xf>
    <xf numFmtId="0" fontId="1" fillId="0" borderId="36" xfId="3" applyFont="1" applyFill="1" applyBorder="1" applyAlignment="1" applyProtection="1">
      <alignment horizontal="center" vertical="center" wrapText="1"/>
      <protection locked="0"/>
    </xf>
    <xf numFmtId="164" fontId="6" fillId="2" borderId="54" xfId="0" applyNumberFormat="1" applyFont="1" applyFill="1" applyBorder="1" applyAlignment="1">
      <alignment horizontal="right" vertical="center" wrapText="1"/>
    </xf>
    <xf numFmtId="0" fontId="2" fillId="0" borderId="43" xfId="3" applyFont="1" applyFill="1" applyBorder="1" applyAlignment="1">
      <alignment vertical="center" wrapText="1"/>
    </xf>
    <xf numFmtId="0" fontId="13" fillId="0" borderId="0" xfId="0" applyFont="1" applyAlignment="1">
      <alignment horizontal="center" vertical="center" wrapText="1"/>
    </xf>
    <xf numFmtId="0" fontId="2" fillId="0" borderId="59" xfId="3" applyFont="1" applyFill="1" applyBorder="1" applyAlignment="1">
      <alignment vertical="center" wrapText="1"/>
    </xf>
    <xf numFmtId="0" fontId="2" fillId="0" borderId="59" xfId="3" applyFont="1" applyFill="1" applyBorder="1" applyAlignment="1">
      <alignment horizontal="center" vertical="center" wrapText="1"/>
    </xf>
    <xf numFmtId="44" fontId="2" fillId="0" borderId="59" xfId="3" applyNumberFormat="1" applyFont="1" applyBorder="1" applyAlignment="1" applyProtection="1">
      <alignment horizontal="left" vertical="center" wrapText="1"/>
      <protection locked="0"/>
    </xf>
    <xf numFmtId="164" fontId="14" fillId="2" borderId="60" xfId="0" applyNumberFormat="1" applyFont="1" applyFill="1" applyBorder="1" applyAlignment="1">
      <alignment horizontal="right" vertical="center" wrapText="1"/>
    </xf>
    <xf numFmtId="44" fontId="2" fillId="4" borderId="8" xfId="3" applyNumberFormat="1" applyFont="1" applyFill="1" applyBorder="1" applyAlignment="1" applyProtection="1">
      <alignment horizontal="left" vertical="top" wrapText="1"/>
      <protection locked="0"/>
    </xf>
    <xf numFmtId="0" fontId="13" fillId="4" borderId="9" xfId="0" applyFont="1" applyFill="1" applyBorder="1" applyAlignment="1">
      <alignment horizontal="left" vertical="top" wrapText="1"/>
    </xf>
    <xf numFmtId="44" fontId="2" fillId="4" borderId="10" xfId="3" applyNumberFormat="1" applyFont="1" applyFill="1" applyBorder="1" applyAlignment="1" applyProtection="1">
      <alignment horizontal="left" vertical="top" wrapText="1"/>
      <protection locked="0"/>
    </xf>
    <xf numFmtId="0" fontId="4" fillId="4" borderId="61"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57" xfId="0" applyFont="1" applyFill="1" applyBorder="1" applyAlignment="1">
      <alignment horizontal="center" vertical="center" wrapText="1"/>
    </xf>
    <xf numFmtId="44" fontId="2" fillId="4" borderId="62" xfId="3" applyNumberFormat="1" applyFont="1" applyFill="1" applyBorder="1" applyAlignment="1" applyProtection="1">
      <alignment horizontal="left" vertical="top" wrapText="1"/>
      <protection locked="0"/>
    </xf>
    <xf numFmtId="0" fontId="13" fillId="4" borderId="63" xfId="0" applyFont="1" applyFill="1" applyBorder="1" applyAlignment="1">
      <alignment horizontal="left" vertical="top" wrapText="1"/>
    </xf>
    <xf numFmtId="0" fontId="13" fillId="4" borderId="64" xfId="0" applyFont="1" applyFill="1" applyBorder="1" applyAlignment="1">
      <alignment horizontal="left" vertical="top" wrapText="1"/>
    </xf>
    <xf numFmtId="44" fontId="2" fillId="4" borderId="65" xfId="3" applyNumberFormat="1" applyFont="1" applyFill="1" applyBorder="1" applyAlignment="1" applyProtection="1">
      <alignment horizontal="left" vertical="top" wrapText="1"/>
      <protection locked="0"/>
    </xf>
    <xf numFmtId="0" fontId="13" fillId="4" borderId="66" xfId="0" applyFont="1" applyFill="1" applyBorder="1" applyAlignment="1">
      <alignment horizontal="left" vertical="top" wrapText="1"/>
    </xf>
    <xf numFmtId="0" fontId="13" fillId="4" borderId="67" xfId="0" applyFont="1" applyFill="1" applyBorder="1" applyAlignment="1">
      <alignment horizontal="left" vertical="top" wrapText="1"/>
    </xf>
    <xf numFmtId="44" fontId="2" fillId="4" borderId="52" xfId="3" applyNumberFormat="1" applyFont="1" applyFill="1" applyBorder="1" applyAlignment="1" applyProtection="1">
      <alignment horizontal="left" vertical="top" wrapText="1"/>
      <protection locked="0"/>
    </xf>
    <xf numFmtId="0" fontId="13" fillId="4" borderId="12" xfId="0" applyFont="1" applyFill="1" applyBorder="1" applyAlignment="1">
      <alignment horizontal="left" vertical="top" wrapText="1"/>
    </xf>
    <xf numFmtId="0" fontId="13" fillId="4" borderId="53" xfId="0" applyFont="1" applyFill="1" applyBorder="1" applyAlignment="1">
      <alignment horizontal="left" vertical="top" wrapText="1"/>
    </xf>
    <xf numFmtId="0" fontId="4" fillId="4" borderId="34" xfId="0" applyFont="1" applyFill="1" applyBorder="1" applyAlignment="1">
      <alignment horizontal="center" vertical="center" wrapText="1"/>
    </xf>
    <xf numFmtId="0" fontId="13" fillId="4" borderId="57" xfId="0" applyFont="1" applyFill="1" applyBorder="1" applyAlignment="1">
      <alignment horizontal="left" vertical="top" wrapText="1"/>
    </xf>
    <xf numFmtId="44" fontId="2" fillId="4" borderId="38" xfId="3" applyNumberFormat="1" applyFont="1" applyFill="1" applyBorder="1" applyAlignment="1" applyProtection="1">
      <alignment horizontal="left" vertical="top" wrapText="1"/>
      <protection locked="0"/>
    </xf>
    <xf numFmtId="44" fontId="2" fillId="4" borderId="39" xfId="3" applyNumberFormat="1" applyFont="1" applyFill="1" applyBorder="1" applyAlignment="1" applyProtection="1">
      <alignment horizontal="left" vertical="top" wrapText="1"/>
      <protection locked="0"/>
    </xf>
    <xf numFmtId="44" fontId="2" fillId="4" borderId="48" xfId="3" applyNumberFormat="1" applyFont="1" applyFill="1" applyBorder="1" applyAlignment="1" applyProtection="1">
      <alignment horizontal="left" vertical="top" wrapText="1"/>
      <protection locked="0"/>
    </xf>
    <xf numFmtId="0" fontId="4" fillId="4" borderId="69" xfId="0" applyFont="1" applyFill="1" applyBorder="1" applyAlignment="1">
      <alignment horizontal="center" vertical="center" wrapText="1"/>
    </xf>
    <xf numFmtId="0" fontId="4" fillId="4" borderId="71" xfId="0" applyFont="1" applyFill="1" applyBorder="1" applyAlignment="1">
      <alignment horizontal="center" vertical="center" wrapText="1"/>
    </xf>
    <xf numFmtId="0" fontId="4" fillId="4" borderId="72" xfId="0" applyFont="1" applyFill="1" applyBorder="1" applyAlignment="1">
      <alignment horizontal="center" vertical="center" wrapText="1"/>
    </xf>
    <xf numFmtId="0" fontId="4" fillId="4" borderId="74" xfId="0" applyFont="1" applyFill="1" applyBorder="1" applyAlignment="1">
      <alignment horizontal="center" vertical="center" wrapText="1"/>
    </xf>
    <xf numFmtId="164" fontId="12" fillId="5" borderId="10" xfId="0" applyNumberFormat="1" applyFont="1" applyFill="1" applyBorder="1" applyAlignment="1">
      <alignment vertical="center" wrapText="1"/>
    </xf>
    <xf numFmtId="0" fontId="4" fillId="2" borderId="2" xfId="3" applyFont="1" applyFill="1" applyBorder="1" applyAlignment="1">
      <alignment horizontal="left" vertical="top" wrapText="1"/>
    </xf>
    <xf numFmtId="15" fontId="4" fillId="2" borderId="0" xfId="3" applyNumberFormat="1" applyFont="1" applyFill="1" applyBorder="1" applyAlignment="1">
      <alignment horizontal="left" vertical="top" wrapText="1"/>
    </xf>
    <xf numFmtId="0" fontId="4" fillId="2" borderId="0" xfId="3" applyFont="1" applyFill="1" applyBorder="1" applyAlignment="1">
      <alignment horizontal="left" vertical="top" wrapText="1"/>
    </xf>
    <xf numFmtId="0" fontId="0" fillId="0" borderId="0" xfId="0" applyAlignment="1">
      <alignment horizontal="left" vertical="top" wrapText="1"/>
    </xf>
    <xf numFmtId="0" fontId="11" fillId="2" borderId="1" xfId="3" applyFont="1" applyFill="1" applyBorder="1" applyAlignment="1">
      <alignment horizontal="left" vertical="top" wrapText="1"/>
    </xf>
    <xf numFmtId="0" fontId="11" fillId="2" borderId="5" xfId="3" applyFont="1" applyFill="1" applyBorder="1" applyAlignment="1">
      <alignment horizontal="left" vertical="top" wrapText="1"/>
    </xf>
    <xf numFmtId="0" fontId="4" fillId="2" borderId="2" xfId="3" applyFont="1" applyFill="1" applyBorder="1" applyAlignment="1">
      <alignment vertical="top" wrapText="1"/>
    </xf>
    <xf numFmtId="0" fontId="13" fillId="0" borderId="0" xfId="0" applyFont="1" applyAlignment="1">
      <alignment wrapText="1"/>
    </xf>
    <xf numFmtId="0" fontId="7" fillId="2" borderId="2" xfId="3" applyFont="1" applyFill="1" applyBorder="1" applyAlignment="1">
      <alignment vertical="center" wrapText="1"/>
    </xf>
    <xf numFmtId="0" fontId="13" fillId="0" borderId="0" xfId="0" applyFont="1" applyBorder="1" applyAlignment="1">
      <alignment vertical="center" wrapText="1"/>
    </xf>
    <xf numFmtId="0" fontId="12" fillId="5" borderId="8" xfId="3" applyFont="1" applyFill="1" applyBorder="1" applyAlignment="1">
      <alignment horizontal="right" vertical="center" wrapText="1"/>
    </xf>
    <xf numFmtId="0" fontId="12" fillId="5" borderId="9" xfId="3" applyFont="1" applyFill="1" applyBorder="1" applyAlignment="1">
      <alignment horizontal="right" vertical="center" wrapText="1"/>
    </xf>
    <xf numFmtId="49" fontId="4" fillId="4" borderId="8" xfId="0" applyNumberFormat="1" applyFont="1" applyFill="1" applyBorder="1" applyAlignment="1">
      <alignment horizontal="left" vertical="center" wrapText="1"/>
    </xf>
    <xf numFmtId="0" fontId="13" fillId="0" borderId="9" xfId="0" applyFont="1" applyBorder="1" applyAlignment="1">
      <alignment horizontal="left" vertical="center" wrapText="1"/>
    </xf>
    <xf numFmtId="0" fontId="13" fillId="0" borderId="10" xfId="0" applyFont="1" applyBorder="1" applyAlignment="1">
      <alignment horizontal="left" vertical="center" wrapText="1"/>
    </xf>
    <xf numFmtId="0" fontId="11" fillId="2" borderId="11" xfId="3" applyFont="1" applyFill="1" applyBorder="1" applyAlignment="1">
      <alignment horizontal="right" vertical="center" wrapText="1"/>
    </xf>
    <xf numFmtId="0" fontId="7" fillId="2" borderId="0" xfId="3" applyFont="1" applyFill="1" applyBorder="1" applyAlignment="1">
      <alignment vertical="center" wrapText="1"/>
    </xf>
    <xf numFmtId="0" fontId="0" fillId="0" borderId="0" xfId="0" applyBorder="1" applyAlignment="1">
      <alignment vertical="center" wrapText="1"/>
    </xf>
    <xf numFmtId="0" fontId="4" fillId="2" borderId="0" xfId="3" applyFont="1" applyFill="1" applyBorder="1" applyAlignment="1">
      <alignment vertical="top" wrapText="1"/>
    </xf>
    <xf numFmtId="0" fontId="0" fillId="0" borderId="0" xfId="0" applyBorder="1" applyAlignment="1">
      <alignment wrapText="1"/>
    </xf>
    <xf numFmtId="0" fontId="4" fillId="2" borderId="0" xfId="3" applyFont="1" applyFill="1" applyBorder="1" applyAlignment="1">
      <alignment horizontal="center" wrapText="1"/>
    </xf>
    <xf numFmtId="0" fontId="0" fillId="0" borderId="0" xfId="0" applyBorder="1" applyAlignment="1">
      <alignment horizontal="center" wrapText="1"/>
    </xf>
    <xf numFmtId="0" fontId="4" fillId="4" borderId="39" xfId="0" applyFont="1" applyFill="1" applyBorder="1" applyAlignment="1">
      <alignment horizontal="left" vertical="center" wrapText="1"/>
    </xf>
    <xf numFmtId="0" fontId="0" fillId="0" borderId="39" xfId="0" applyBorder="1" applyAlignment="1">
      <alignment vertical="center" wrapText="1"/>
    </xf>
    <xf numFmtId="0" fontId="0" fillId="0" borderId="40" xfId="0" applyBorder="1" applyAlignment="1">
      <alignment vertical="center" wrapText="1"/>
    </xf>
    <xf numFmtId="0" fontId="4" fillId="4" borderId="15" xfId="0" applyFont="1" applyFill="1" applyBorder="1" applyAlignment="1">
      <alignment horizontal="left" vertical="center" wrapText="1"/>
    </xf>
    <xf numFmtId="0" fontId="0" fillId="0" borderId="15" xfId="0" applyBorder="1" applyAlignment="1">
      <alignment vertical="center" wrapText="1"/>
    </xf>
    <xf numFmtId="0" fontId="0" fillId="0" borderId="16" xfId="0" applyBorder="1" applyAlignment="1">
      <alignment vertical="center" wrapText="1"/>
    </xf>
    <xf numFmtId="0" fontId="4" fillId="4" borderId="68" xfId="0" applyFont="1" applyFill="1" applyBorder="1" applyAlignment="1">
      <alignment horizontal="left" vertical="center" wrapText="1"/>
    </xf>
    <xf numFmtId="0" fontId="0" fillId="0" borderId="68" xfId="0" applyBorder="1" applyAlignment="1">
      <alignment vertical="center" wrapText="1"/>
    </xf>
    <xf numFmtId="0" fontId="0" fillId="0" borderId="35" xfId="0" applyBorder="1" applyAlignment="1">
      <alignment vertical="center" wrapText="1"/>
    </xf>
    <xf numFmtId="0" fontId="4" fillId="4" borderId="55" xfId="0" applyFont="1" applyFill="1" applyBorder="1" applyAlignment="1">
      <alignment horizontal="left" vertical="center" wrapText="1"/>
    </xf>
    <xf numFmtId="0" fontId="0" fillId="0" borderId="55" xfId="0" applyBorder="1" applyAlignment="1">
      <alignment vertical="center" wrapText="1"/>
    </xf>
    <xf numFmtId="0" fontId="0" fillId="0" borderId="56" xfId="0" applyBorder="1" applyAlignment="1">
      <alignment vertical="center" wrapText="1"/>
    </xf>
    <xf numFmtId="0" fontId="4" fillId="4" borderId="46" xfId="0" applyFont="1" applyFill="1" applyBorder="1" applyAlignment="1">
      <alignment horizontal="left" vertical="center" wrapText="1"/>
    </xf>
    <xf numFmtId="0" fontId="0" fillId="0" borderId="46" xfId="0" applyBorder="1" applyAlignment="1">
      <alignment vertical="center" wrapText="1"/>
    </xf>
    <xf numFmtId="0" fontId="0" fillId="0" borderId="70" xfId="0" applyBorder="1" applyAlignment="1">
      <alignment vertical="center" wrapText="1"/>
    </xf>
    <xf numFmtId="0" fontId="13" fillId="0" borderId="46" xfId="0" applyFont="1" applyBorder="1" applyAlignment="1">
      <alignment vertical="center" wrapText="1"/>
    </xf>
    <xf numFmtId="0" fontId="13" fillId="0" borderId="70" xfId="0" applyFont="1" applyBorder="1" applyAlignment="1">
      <alignment vertical="center" wrapText="1"/>
    </xf>
    <xf numFmtId="0" fontId="11" fillId="2" borderId="34" xfId="3" applyFont="1" applyFill="1" applyBorder="1" applyAlignment="1">
      <alignment horizontal="right" vertical="center" wrapText="1"/>
    </xf>
    <xf numFmtId="0" fontId="4" fillId="4" borderId="0" xfId="0" applyFont="1" applyFill="1" applyBorder="1" applyAlignment="1">
      <alignment horizontal="left" vertical="center" wrapText="1"/>
    </xf>
    <xf numFmtId="0" fontId="4" fillId="4" borderId="40" xfId="0" applyFont="1" applyFill="1" applyBorder="1" applyAlignment="1">
      <alignment horizontal="left" vertical="center" wrapText="1"/>
    </xf>
    <xf numFmtId="0" fontId="4" fillId="2" borderId="20" xfId="3" applyFont="1" applyFill="1" applyBorder="1" applyAlignment="1">
      <alignment horizontal="left" vertical="top" wrapText="1"/>
    </xf>
    <xf numFmtId="0" fontId="4" fillId="2" borderId="15" xfId="3" applyFont="1" applyFill="1" applyBorder="1" applyAlignment="1">
      <alignment horizontal="left" vertical="top" wrapText="1"/>
    </xf>
    <xf numFmtId="0" fontId="4" fillId="2" borderId="13" xfId="3" applyFont="1" applyFill="1" applyBorder="1" applyAlignment="1">
      <alignment vertical="top" wrapText="1"/>
    </xf>
    <xf numFmtId="0" fontId="13" fillId="0" borderId="0" xfId="0" applyFont="1" applyBorder="1" applyAlignment="1">
      <alignment wrapText="1"/>
    </xf>
    <xf numFmtId="0" fontId="7" fillId="2" borderId="13" xfId="3" applyFont="1" applyFill="1" applyBorder="1" applyAlignment="1">
      <alignment vertical="center" wrapText="1"/>
    </xf>
    <xf numFmtId="0" fontId="4" fillId="4" borderId="73" xfId="0" applyFont="1" applyFill="1" applyBorder="1" applyAlignment="1">
      <alignment horizontal="left" vertical="center" wrapText="1"/>
    </xf>
    <xf numFmtId="0" fontId="4" fillId="4" borderId="70" xfId="0" applyFont="1" applyFill="1" applyBorder="1" applyAlignment="1">
      <alignment horizontal="left" vertical="center" wrapText="1"/>
    </xf>
    <xf numFmtId="0" fontId="4" fillId="4" borderId="9" xfId="0" applyFont="1" applyFill="1" applyBorder="1" applyAlignment="1">
      <alignment horizontal="left" vertical="center" wrapText="1"/>
    </xf>
    <xf numFmtId="0" fontId="4" fillId="4" borderId="57" xfId="0" applyFont="1" applyFill="1" applyBorder="1" applyAlignment="1">
      <alignment horizontal="left" vertical="center" wrapText="1"/>
    </xf>
    <xf numFmtId="0" fontId="4" fillId="4" borderId="35" xfId="0" applyFont="1" applyFill="1" applyBorder="1" applyAlignment="1">
      <alignment horizontal="left" vertical="center" wrapText="1"/>
    </xf>
    <xf numFmtId="0" fontId="13" fillId="0" borderId="18" xfId="0" applyFont="1" applyBorder="1" applyAlignment="1">
      <alignment vertical="center" wrapText="1"/>
    </xf>
    <xf numFmtId="0" fontId="4" fillId="4" borderId="12" xfId="0" applyFont="1" applyFill="1" applyBorder="1" applyAlignment="1">
      <alignment horizontal="left" vertical="center" wrapText="1"/>
    </xf>
    <xf numFmtId="0" fontId="4" fillId="4" borderId="53" xfId="0" applyFont="1" applyFill="1" applyBorder="1" applyAlignment="1">
      <alignment horizontal="left" vertical="center" wrapText="1"/>
    </xf>
    <xf numFmtId="0" fontId="13" fillId="0" borderId="73" xfId="0" applyFont="1" applyBorder="1" applyAlignment="1">
      <alignment vertical="center" wrapText="1"/>
    </xf>
    <xf numFmtId="0" fontId="13" fillId="0" borderId="58" xfId="0" applyFont="1" applyBorder="1" applyAlignment="1">
      <alignment vertical="center" wrapText="1"/>
    </xf>
    <xf numFmtId="0" fontId="13" fillId="0" borderId="68" xfId="0" applyFont="1" applyBorder="1" applyAlignment="1">
      <alignment vertical="center" wrapText="1"/>
    </xf>
    <xf numFmtId="0" fontId="13" fillId="0" borderId="35" xfId="0" applyFont="1" applyBorder="1" applyAlignment="1">
      <alignment vertical="center" wrapText="1"/>
    </xf>
    <xf numFmtId="0" fontId="4" fillId="4" borderId="58" xfId="0" applyFont="1" applyFill="1" applyBorder="1" applyAlignment="1">
      <alignment horizontal="left" vertical="center" wrapText="1"/>
    </xf>
    <xf numFmtId="0" fontId="13" fillId="0" borderId="15" xfId="0" applyFont="1" applyBorder="1" applyAlignment="1">
      <alignment vertical="center" wrapText="1"/>
    </xf>
    <xf numFmtId="0" fontId="13" fillId="0" borderId="16" xfId="0" applyFont="1" applyBorder="1" applyAlignment="1">
      <alignment vertical="center" wrapText="1"/>
    </xf>
    <xf numFmtId="0" fontId="4" fillId="4" borderId="14" xfId="0" applyFont="1" applyFill="1" applyBorder="1" applyAlignment="1">
      <alignment horizontal="left" vertical="center" wrapText="1"/>
    </xf>
  </cellXfs>
  <cellStyles count="6">
    <cellStyle name="Procent 2" xfId="2" xr:uid="{00000000-0005-0000-0000-000000000000}"/>
    <cellStyle name="Standaard" xfId="0" builtinId="0"/>
    <cellStyle name="Standaard 2" xfId="1" xr:uid="{00000000-0005-0000-0000-000002000000}"/>
    <cellStyle name="Standaard 2 2" xfId="4" xr:uid="{00000000-0005-0000-0000-000003000000}"/>
    <cellStyle name="Standaard 3" xfId="3" xr:uid="{00000000-0005-0000-0000-000004000000}"/>
    <cellStyle name="Valuta 2" xfId="5" xr:uid="{00000000-0005-0000-0000-000005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6"/>
  <sheetViews>
    <sheetView tabSelected="1" zoomScale="90" zoomScaleNormal="90" zoomScaleSheetLayoutView="85" workbookViewId="0">
      <selection activeCell="D21" sqref="D21"/>
    </sheetView>
  </sheetViews>
  <sheetFormatPr defaultColWidth="8.85546875" defaultRowHeight="14.25" x14ac:dyDescent="0.2"/>
  <cols>
    <col min="1" max="1" width="10" style="17" customWidth="1"/>
    <col min="2" max="2" width="68.42578125" style="17" bestFit="1" customWidth="1"/>
    <col min="3" max="4" width="21.140625" style="17" customWidth="1"/>
    <col min="5" max="5" width="19.28515625" style="17" customWidth="1"/>
    <col min="6" max="6" width="12.7109375" style="17" bestFit="1" customWidth="1"/>
    <col min="7" max="16384" width="8.85546875" style="17"/>
  </cols>
  <sheetData>
    <row r="1" spans="1:5" ht="18.75" thickTop="1" x14ac:dyDescent="0.2">
      <c r="A1" s="132" t="s">
        <v>3</v>
      </c>
      <c r="B1" s="133"/>
      <c r="C1" s="8"/>
      <c r="D1" s="8"/>
      <c r="E1" s="8"/>
    </row>
    <row r="2" spans="1:5" s="91" customFormat="1" x14ac:dyDescent="0.2">
      <c r="A2" s="134" t="s">
        <v>67</v>
      </c>
      <c r="B2" s="135"/>
      <c r="C2" s="90"/>
      <c r="D2" s="90"/>
      <c r="E2" s="90"/>
    </row>
    <row r="3" spans="1:5" s="91" customFormat="1" x14ac:dyDescent="0.2">
      <c r="A3" s="128" t="s">
        <v>359</v>
      </c>
      <c r="B3" s="129">
        <v>44835</v>
      </c>
      <c r="C3" s="90"/>
      <c r="D3" s="90"/>
      <c r="E3" s="90"/>
    </row>
    <row r="4" spans="1:5" ht="120" customHeight="1" x14ac:dyDescent="0.2">
      <c r="A4" s="136" t="s">
        <v>39</v>
      </c>
      <c r="B4" s="137"/>
      <c r="C4" s="8"/>
      <c r="D4" s="52"/>
      <c r="E4" s="52"/>
    </row>
    <row r="5" spans="1:5" s="51" customFormat="1" ht="23.25" x14ac:dyDescent="0.2">
      <c r="A5" s="53"/>
      <c r="B5" s="55" t="s">
        <v>50</v>
      </c>
      <c r="C5" s="52"/>
      <c r="D5" s="52"/>
      <c r="E5" s="52"/>
    </row>
    <row r="6" spans="1:5" s="51" customFormat="1" ht="22.15" customHeight="1" x14ac:dyDescent="0.2">
      <c r="A6" s="53"/>
      <c r="B6" s="130" t="s">
        <v>51</v>
      </c>
      <c r="C6" s="131"/>
      <c r="D6" s="131"/>
      <c r="E6" s="131"/>
    </row>
    <row r="7" spans="1:5" s="51" customFormat="1" ht="40.15" customHeight="1" x14ac:dyDescent="0.2">
      <c r="A7" s="53"/>
      <c r="B7" s="130" t="s">
        <v>52</v>
      </c>
      <c r="C7" s="131"/>
      <c r="D7" s="131"/>
      <c r="E7" s="131"/>
    </row>
    <row r="8" spans="1:5" s="51" customFormat="1" ht="40.15" customHeight="1" x14ac:dyDescent="0.2">
      <c r="A8" s="53"/>
      <c r="B8" s="130" t="s">
        <v>54</v>
      </c>
      <c r="C8" s="131"/>
      <c r="D8" s="131"/>
      <c r="E8" s="131"/>
    </row>
    <row r="9" spans="1:5" s="51" customFormat="1" ht="40.15" customHeight="1" x14ac:dyDescent="0.2">
      <c r="A9" s="53"/>
      <c r="B9" s="130" t="s">
        <v>55</v>
      </c>
      <c r="C9" s="131"/>
      <c r="D9" s="131"/>
      <c r="E9" s="131"/>
    </row>
    <row r="10" spans="1:5" s="51" customFormat="1" ht="40.15" customHeight="1" x14ac:dyDescent="0.2">
      <c r="A10" s="53"/>
      <c r="B10" s="130" t="s">
        <v>53</v>
      </c>
      <c r="C10" s="131"/>
      <c r="D10" s="131"/>
      <c r="E10" s="131"/>
    </row>
    <row r="11" spans="1:5" ht="43.9" customHeight="1" x14ac:dyDescent="0.2">
      <c r="A11" s="9" t="s">
        <v>4</v>
      </c>
      <c r="B11" s="10" t="s">
        <v>0</v>
      </c>
      <c r="C11" s="10"/>
      <c r="D11" s="10"/>
      <c r="E11" s="9"/>
    </row>
    <row r="12" spans="1:5" ht="15" thickBot="1" x14ac:dyDescent="0.25">
      <c r="A12" s="9" t="s">
        <v>1</v>
      </c>
      <c r="B12" s="10"/>
      <c r="C12" s="10"/>
      <c r="D12" s="10"/>
      <c r="E12" s="11"/>
    </row>
    <row r="13" spans="1:5" ht="40.15" customHeight="1" thickBot="1" x14ac:dyDescent="0.25">
      <c r="A13" s="4" t="s">
        <v>40</v>
      </c>
      <c r="B13" s="140" t="s">
        <v>57</v>
      </c>
      <c r="C13" s="141"/>
      <c r="D13" s="142"/>
      <c r="E13" s="19">
        <f>'Werkpakket A'!F21</f>
        <v>0</v>
      </c>
    </row>
    <row r="14" spans="1:5" ht="40.15" customHeight="1" thickBot="1" x14ac:dyDescent="0.25">
      <c r="A14" s="4" t="s">
        <v>41</v>
      </c>
      <c r="B14" s="140" t="s">
        <v>58</v>
      </c>
      <c r="C14" s="141"/>
      <c r="D14" s="142"/>
      <c r="E14" s="19">
        <f>'Werkpakket B'!F14</f>
        <v>0</v>
      </c>
    </row>
    <row r="15" spans="1:5" ht="40.15" customHeight="1" thickBot="1" x14ac:dyDescent="0.25">
      <c r="A15" s="4" t="s">
        <v>43</v>
      </c>
      <c r="B15" s="140" t="s">
        <v>59</v>
      </c>
      <c r="C15" s="141"/>
      <c r="D15" s="142"/>
      <c r="E15" s="19">
        <f>'Werkpakket C'!F35</f>
        <v>0</v>
      </c>
    </row>
    <row r="16" spans="1:5" ht="40.15" customHeight="1" thickBot="1" x14ac:dyDescent="0.25">
      <c r="A16" s="4" t="s">
        <v>42</v>
      </c>
      <c r="B16" s="140" t="s">
        <v>60</v>
      </c>
      <c r="C16" s="141"/>
      <c r="D16" s="142"/>
      <c r="E16" s="19">
        <f>'Werkpakket D'!F99</f>
        <v>0</v>
      </c>
    </row>
    <row r="17" spans="1:6" ht="40.15" customHeight="1" thickBot="1" x14ac:dyDescent="0.25">
      <c r="A17" s="4" t="s">
        <v>44</v>
      </c>
      <c r="B17" s="140" t="s">
        <v>61</v>
      </c>
      <c r="C17" s="141"/>
      <c r="D17" s="142"/>
      <c r="E17" s="19">
        <f>'Werkpakket E'!F17</f>
        <v>0</v>
      </c>
    </row>
    <row r="18" spans="1:6" s="56" customFormat="1" ht="40.15" customHeight="1" thickBot="1" x14ac:dyDescent="0.25">
      <c r="A18" s="58" t="s">
        <v>62</v>
      </c>
      <c r="B18" s="140" t="s">
        <v>63</v>
      </c>
      <c r="C18" s="141"/>
      <c r="D18" s="142"/>
      <c r="E18" s="19">
        <f>'Werkpakket F'!F15</f>
        <v>0</v>
      </c>
    </row>
    <row r="19" spans="1:6" ht="48.6" customHeight="1" x14ac:dyDescent="0.25">
      <c r="A19" s="25"/>
      <c r="B19" s="31" t="s">
        <v>45</v>
      </c>
      <c r="C19" s="25"/>
      <c r="D19" s="13"/>
      <c r="E19" s="24"/>
    </row>
    <row r="20" spans="1:6" ht="88.5" thickBot="1" x14ac:dyDescent="0.3">
      <c r="A20" s="15"/>
      <c r="B20" s="26" t="s">
        <v>37</v>
      </c>
      <c r="C20" s="13" t="s">
        <v>48</v>
      </c>
      <c r="D20" s="30" t="s">
        <v>49</v>
      </c>
      <c r="E20" s="11"/>
    </row>
    <row r="21" spans="1:6" ht="30" customHeight="1" thickBot="1" x14ac:dyDescent="0.25">
      <c r="A21" s="14"/>
      <c r="B21" s="12" t="s">
        <v>354</v>
      </c>
      <c r="C21" s="16">
        <v>0</v>
      </c>
      <c r="D21" s="20">
        <v>116</v>
      </c>
      <c r="E21" s="19">
        <f>C21*D21</f>
        <v>0</v>
      </c>
    </row>
    <row r="22" spans="1:6" s="18" customFormat="1" ht="30" customHeight="1" thickBot="1" x14ac:dyDescent="0.25">
      <c r="A22" s="15"/>
      <c r="B22" s="12" t="s">
        <v>355</v>
      </c>
      <c r="C22" s="16">
        <v>0</v>
      </c>
      <c r="D22" s="20">
        <v>108</v>
      </c>
      <c r="E22" s="19">
        <f>C22*D22</f>
        <v>0</v>
      </c>
    </row>
    <row r="23" spans="1:6" ht="30" customHeight="1" thickBot="1" x14ac:dyDescent="0.25">
      <c r="A23" s="15"/>
      <c r="B23" s="12" t="s">
        <v>356</v>
      </c>
      <c r="C23" s="16">
        <v>0</v>
      </c>
      <c r="D23" s="20">
        <v>16</v>
      </c>
      <c r="E23" s="19">
        <f t="shared" ref="E23:E25" si="0">C23*D23</f>
        <v>0</v>
      </c>
    </row>
    <row r="24" spans="1:6" s="18" customFormat="1" ht="30" customHeight="1" thickBot="1" x14ac:dyDescent="0.25">
      <c r="A24" s="15"/>
      <c r="B24" s="12" t="s">
        <v>357</v>
      </c>
      <c r="C24" s="16">
        <v>0</v>
      </c>
      <c r="D24" s="20">
        <v>54</v>
      </c>
      <c r="E24" s="19">
        <f t="shared" si="0"/>
        <v>0</v>
      </c>
    </row>
    <row r="25" spans="1:6" ht="30" customHeight="1" thickBot="1" x14ac:dyDescent="0.25">
      <c r="A25" s="15"/>
      <c r="B25" s="12" t="s">
        <v>358</v>
      </c>
      <c r="C25" s="16">
        <v>0</v>
      </c>
      <c r="D25" s="20">
        <v>224</v>
      </c>
      <c r="E25" s="19">
        <f t="shared" si="0"/>
        <v>0</v>
      </c>
      <c r="F25" s="29"/>
    </row>
    <row r="26" spans="1:6" ht="61.9" customHeight="1" thickBot="1" x14ac:dyDescent="0.25">
      <c r="A26" s="138" t="s">
        <v>38</v>
      </c>
      <c r="B26" s="139"/>
      <c r="C26" s="139"/>
      <c r="D26" s="139"/>
      <c r="E26" s="127">
        <f>SUM(E13:E25)</f>
        <v>0</v>
      </c>
    </row>
  </sheetData>
  <sheetProtection algorithmName="SHA-512" hashValue="sFRPnhgmXKFPMzpTU59LY6b+1yJGnERmoY+OOQGF50PRXLRXrUq31U9mrgspUQ3rVE8WOpBPBttJsmGXJxFIEw==" saltValue="R2mJdbn3L8f3KO6wFtCV2Q==" spinCount="100000" sheet="1" objects="1" scenarios="1"/>
  <protectedRanges>
    <protectedRange algorithmName="SHA-512" hashValue="OgMXdeXc5Ri+Lx2s3ldE9XBph+e4+nUCtFtlpw89PsmKhEaI+K46/E1t9yqjPWlS2HoxNp37ZwjGxO5gnVpYuQ==" saltValue="dl1RRzVx85WZpZpFxwnHUQ==" spinCount="100000" sqref="C21:C25" name="Uurtarieven"/>
  </protectedRanges>
  <mergeCells count="15">
    <mergeCell ref="A26:D26"/>
    <mergeCell ref="B13:D13"/>
    <mergeCell ref="B14:D14"/>
    <mergeCell ref="B15:D15"/>
    <mergeCell ref="B16:D16"/>
    <mergeCell ref="B17:D17"/>
    <mergeCell ref="B18:D18"/>
    <mergeCell ref="B7:E7"/>
    <mergeCell ref="B8:E8"/>
    <mergeCell ref="B9:E9"/>
    <mergeCell ref="B10:E10"/>
    <mergeCell ref="A1:B1"/>
    <mergeCell ref="A2:B2"/>
    <mergeCell ref="A4:B4"/>
    <mergeCell ref="B6:E6"/>
  </mergeCells>
  <pageMargins left="0.7" right="0.7" top="0.75" bottom="0.75" header="0.3" footer="0.3"/>
  <pageSetup paperSize="9" scale="5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2"/>
  <sheetViews>
    <sheetView zoomScaleNormal="100" zoomScaleSheetLayoutView="85" workbookViewId="0">
      <selection activeCell="E9" sqref="E9"/>
    </sheetView>
  </sheetViews>
  <sheetFormatPr defaultColWidth="8.85546875" defaultRowHeight="15" x14ac:dyDescent="0.25"/>
  <cols>
    <col min="1" max="1" width="10" style="1" customWidth="1"/>
    <col min="2" max="2" width="68.42578125" style="1" bestFit="1" customWidth="1"/>
    <col min="3" max="3" width="14.85546875" style="6" customWidth="1"/>
    <col min="4" max="4" width="15.85546875" style="1" bestFit="1" customWidth="1"/>
    <col min="5" max="5" width="20.42578125" style="1" bestFit="1" customWidth="1"/>
    <col min="6" max="6" width="20.7109375" style="1" customWidth="1"/>
    <col min="7" max="16384" width="8.85546875" style="1"/>
  </cols>
  <sheetData>
    <row r="1" spans="1:6" x14ac:dyDescent="0.25">
      <c r="A1" s="130" t="s">
        <v>3</v>
      </c>
      <c r="B1" s="130"/>
      <c r="C1" s="130"/>
      <c r="D1" s="130"/>
      <c r="E1" s="130"/>
      <c r="F1" s="130"/>
    </row>
    <row r="2" spans="1:6" x14ac:dyDescent="0.25">
      <c r="A2" s="146" t="str">
        <f>Referentieprijs!A2</f>
        <v>Overdrachtsdossier spoorondergangen Oonksweg en Bornerbroeksestraat in Borne</v>
      </c>
      <c r="B2" s="147"/>
      <c r="C2" s="147"/>
      <c r="D2" s="147"/>
      <c r="E2" s="147"/>
      <c r="F2" s="147"/>
    </row>
    <row r="3" spans="1:6" ht="120" customHeight="1" x14ac:dyDescent="0.25">
      <c r="A3" s="144" t="s">
        <v>88</v>
      </c>
      <c r="B3" s="145"/>
      <c r="C3" s="145"/>
      <c r="D3" s="145"/>
      <c r="E3" s="145"/>
      <c r="F3" s="145"/>
    </row>
    <row r="4" spans="1:6" ht="28.15" customHeight="1" x14ac:dyDescent="0.25">
      <c r="A4" s="9"/>
      <c r="B4" s="10"/>
      <c r="C4" s="148" t="s">
        <v>25</v>
      </c>
      <c r="D4" s="2"/>
      <c r="E4" s="9" t="s">
        <v>24</v>
      </c>
      <c r="F4" s="9"/>
    </row>
    <row r="5" spans="1:6" ht="60" customHeight="1" thickBot="1" x14ac:dyDescent="0.3">
      <c r="A5" s="9" t="s">
        <v>47</v>
      </c>
      <c r="B5" s="10" t="s">
        <v>0</v>
      </c>
      <c r="C5" s="149"/>
      <c r="D5" s="2" t="s">
        <v>46</v>
      </c>
      <c r="E5" s="27" t="s">
        <v>31</v>
      </c>
      <c r="F5" s="9" t="s">
        <v>2</v>
      </c>
    </row>
    <row r="6" spans="1:6" ht="40.15" customHeight="1" thickTop="1" thickBot="1" x14ac:dyDescent="0.3">
      <c r="A6" s="82" t="s">
        <v>5</v>
      </c>
      <c r="B6" s="153" t="s">
        <v>95</v>
      </c>
      <c r="C6" s="154"/>
      <c r="D6" s="154"/>
      <c r="E6" s="154"/>
      <c r="F6" s="155"/>
    </row>
    <row r="7" spans="1:6" ht="40.15" customHeight="1" thickTop="1" thickBot="1" x14ac:dyDescent="0.3">
      <c r="A7" s="36" t="s">
        <v>26</v>
      </c>
      <c r="B7" s="37" t="s">
        <v>96</v>
      </c>
      <c r="C7" s="38" t="s">
        <v>30</v>
      </c>
      <c r="D7" s="34">
        <v>0</v>
      </c>
      <c r="E7" s="59">
        <v>1</v>
      </c>
      <c r="F7" s="35">
        <f>D7*E7</f>
        <v>0</v>
      </c>
    </row>
    <row r="8" spans="1:6" ht="40.15" customHeight="1" thickTop="1" thickBot="1" x14ac:dyDescent="0.3">
      <c r="A8" s="81" t="s">
        <v>6</v>
      </c>
      <c r="B8" s="150" t="s">
        <v>56</v>
      </c>
      <c r="C8" s="151"/>
      <c r="D8" s="151"/>
      <c r="E8" s="151"/>
      <c r="F8" s="152"/>
    </row>
    <row r="9" spans="1:6" ht="40.15" customHeight="1" thickTop="1" x14ac:dyDescent="0.25">
      <c r="A9" s="33" t="s">
        <v>27</v>
      </c>
      <c r="B9" s="41" t="s">
        <v>97</v>
      </c>
      <c r="C9" s="42" t="s">
        <v>29</v>
      </c>
      <c r="D9" s="34">
        <v>0</v>
      </c>
      <c r="E9" s="59">
        <v>10</v>
      </c>
      <c r="F9" s="35">
        <f>D9*E9</f>
        <v>0</v>
      </c>
    </row>
    <row r="10" spans="1:6" ht="40.15" customHeight="1" thickBot="1" x14ac:dyDescent="0.3">
      <c r="A10" s="36" t="s">
        <v>28</v>
      </c>
      <c r="B10" s="43" t="s">
        <v>64</v>
      </c>
      <c r="C10" s="44" t="s">
        <v>29</v>
      </c>
      <c r="D10" s="39">
        <v>0</v>
      </c>
      <c r="E10" s="60">
        <v>10</v>
      </c>
      <c r="F10" s="40">
        <f>D10*E10</f>
        <v>0</v>
      </c>
    </row>
    <row r="11" spans="1:6" s="3" customFormat="1" ht="40.15" customHeight="1" thickTop="1" thickBot="1" x14ac:dyDescent="0.3">
      <c r="A11" s="118" t="s">
        <v>98</v>
      </c>
      <c r="B11" s="156" t="s">
        <v>365</v>
      </c>
      <c r="C11" s="157"/>
      <c r="D11" s="157"/>
      <c r="E11" s="157"/>
      <c r="F11" s="158"/>
    </row>
    <row r="12" spans="1:6" s="3" customFormat="1" ht="40.15" customHeight="1" thickTop="1" thickBot="1" x14ac:dyDescent="0.3">
      <c r="A12" s="36" t="s">
        <v>100</v>
      </c>
      <c r="B12" s="43" t="s">
        <v>366</v>
      </c>
      <c r="C12" s="44" t="s">
        <v>109</v>
      </c>
      <c r="D12" s="103"/>
      <c r="E12" s="104"/>
      <c r="F12" s="119"/>
    </row>
    <row r="13" spans="1:6" s="3" customFormat="1" ht="40.15" customHeight="1" thickTop="1" thickBot="1" x14ac:dyDescent="0.3">
      <c r="A13" s="118" t="s">
        <v>104</v>
      </c>
      <c r="B13" s="156" t="s">
        <v>99</v>
      </c>
      <c r="C13" s="157"/>
      <c r="D13" s="157"/>
      <c r="E13" s="157"/>
      <c r="F13" s="158"/>
    </row>
    <row r="14" spans="1:6" s="3" customFormat="1" ht="40.15" customHeight="1" thickTop="1" x14ac:dyDescent="0.25">
      <c r="A14" s="33" t="s">
        <v>105</v>
      </c>
      <c r="B14" s="41" t="s">
        <v>101</v>
      </c>
      <c r="C14" s="42" t="s">
        <v>30</v>
      </c>
      <c r="D14" s="34">
        <v>0</v>
      </c>
      <c r="E14" s="59">
        <v>1</v>
      </c>
      <c r="F14" s="35">
        <f>D14*E14</f>
        <v>0</v>
      </c>
    </row>
    <row r="15" spans="1:6" s="3" customFormat="1" ht="40.15" customHeight="1" x14ac:dyDescent="0.25">
      <c r="A15" s="92" t="s">
        <v>106</v>
      </c>
      <c r="B15" s="93" t="s">
        <v>102</v>
      </c>
      <c r="C15" s="7" t="s">
        <v>360</v>
      </c>
      <c r="D15" s="94">
        <v>0</v>
      </c>
      <c r="E15" s="95">
        <v>3</v>
      </c>
      <c r="F15" s="96">
        <f>D15*E15</f>
        <v>0</v>
      </c>
    </row>
    <row r="16" spans="1:6" s="3" customFormat="1" ht="40.15" customHeight="1" thickBot="1" x14ac:dyDescent="0.3">
      <c r="A16" s="36" t="s">
        <v>361</v>
      </c>
      <c r="B16" s="43" t="s">
        <v>103</v>
      </c>
      <c r="C16" s="44" t="s">
        <v>30</v>
      </c>
      <c r="D16" s="39">
        <v>0</v>
      </c>
      <c r="E16" s="60">
        <v>1</v>
      </c>
      <c r="F16" s="40">
        <f>D16*E16</f>
        <v>0</v>
      </c>
    </row>
    <row r="17" spans="1:6" s="3" customFormat="1" ht="40.15" customHeight="1" thickTop="1" thickBot="1" x14ac:dyDescent="0.3">
      <c r="A17" s="82" t="s">
        <v>362</v>
      </c>
      <c r="B17" s="159" t="s">
        <v>7</v>
      </c>
      <c r="C17" s="160"/>
      <c r="D17" s="160"/>
      <c r="E17" s="160"/>
      <c r="F17" s="161"/>
    </row>
    <row r="18" spans="1:6" s="3" customFormat="1" ht="40.15" customHeight="1" thickTop="1" thickBot="1" x14ac:dyDescent="0.3">
      <c r="A18" s="33" t="s">
        <v>363</v>
      </c>
      <c r="B18" s="66" t="s">
        <v>107</v>
      </c>
      <c r="C18" s="67" t="s">
        <v>69</v>
      </c>
      <c r="D18" s="103"/>
      <c r="E18" s="104"/>
      <c r="F18" s="119"/>
    </row>
    <row r="19" spans="1:6" s="3" customFormat="1" ht="40.15" customHeight="1" thickBot="1" x14ac:dyDescent="0.3">
      <c r="A19" s="83" t="s">
        <v>364</v>
      </c>
      <c r="B19" s="97" t="s">
        <v>108</v>
      </c>
      <c r="C19" s="85" t="s">
        <v>109</v>
      </c>
      <c r="D19" s="115"/>
      <c r="E19" s="116"/>
      <c r="F19" s="117"/>
    </row>
    <row r="20" spans="1:6" s="3" customFormat="1" ht="40.15" customHeight="1" thickBot="1" x14ac:dyDescent="0.3">
      <c r="A20" s="120"/>
      <c r="B20" s="121"/>
      <c r="C20" s="121"/>
      <c r="D20" s="121"/>
      <c r="E20" s="121"/>
      <c r="F20" s="122"/>
    </row>
    <row r="21" spans="1:6" ht="29.45" customHeight="1" thickTop="1" thickBot="1" x14ac:dyDescent="0.3">
      <c r="A21" s="143" t="s">
        <v>57</v>
      </c>
      <c r="B21" s="143"/>
      <c r="C21" s="143"/>
      <c r="D21" s="143"/>
      <c r="E21" s="143"/>
      <c r="F21" s="21">
        <f>F7+F9+F10+F14+F15+F16</f>
        <v>0</v>
      </c>
    </row>
    <row r="22" spans="1:6" ht="15.75" thickTop="1" x14ac:dyDescent="0.25"/>
  </sheetData>
  <protectedRanges>
    <protectedRange algorithmName="SHA-512" hashValue="nJ6NYLfkLKK6UiTWmN4CWINprmJbqnfVZ+e4/y03mH7wxB75JS732WmhVbwIoMFjnYRXwRwP4yMsnmch0Ig6ow==" saltValue="bOYMMYvEmwNqUTob7x5tHw==" spinCount="100000" sqref="D7 D9 D10 D14 D15 D16" name="WPA"/>
    <protectedRange algorithmName="SHA-512" hashValue="QaKRnoBrv70KtKTj3qtr0AhGIpM4n15gN3uiUcq6fHnQZbHBbgkYBp/m5AUjI0VGm9x8GUG/GjSnbtSg7LbeOw==" saltValue="eZM3Vxq8udOk7QIFWQSGSA==" spinCount="100000" sqref="D7 D9 D10 D14 D15 D16" name="Cellen wpA"/>
  </protectedRanges>
  <mergeCells count="10">
    <mergeCell ref="A1:F1"/>
    <mergeCell ref="A21:E21"/>
    <mergeCell ref="A3:F3"/>
    <mergeCell ref="A2:F2"/>
    <mergeCell ref="C4:C5"/>
    <mergeCell ref="B8:F8"/>
    <mergeCell ref="B6:F6"/>
    <mergeCell ref="B13:F13"/>
    <mergeCell ref="B17:F17"/>
    <mergeCell ref="B11:F11"/>
  </mergeCells>
  <pageMargins left="0.7" right="0.7" top="0.75" bottom="0.75" header="0.3" footer="0.3"/>
  <pageSetup paperSize="9" scale="5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5"/>
  <sheetViews>
    <sheetView zoomScale="90" zoomScaleNormal="90" zoomScaleSheetLayoutView="90" zoomScalePageLayoutView="25" workbookViewId="0">
      <selection activeCell="B23" sqref="B23"/>
    </sheetView>
  </sheetViews>
  <sheetFormatPr defaultColWidth="8.85546875" defaultRowHeight="15" x14ac:dyDescent="0.25"/>
  <cols>
    <col min="1" max="1" width="10" style="3" customWidth="1"/>
    <col min="2" max="2" width="68.42578125" style="3" bestFit="1" customWidth="1"/>
    <col min="3" max="3" width="14.85546875" style="6" customWidth="1"/>
    <col min="4" max="4" width="15.85546875" style="3" bestFit="1" customWidth="1"/>
    <col min="5" max="5" width="20.42578125" style="3" bestFit="1" customWidth="1"/>
    <col min="6" max="6" width="20.7109375" style="3" customWidth="1"/>
    <col min="7" max="16384" width="8.85546875" style="3"/>
  </cols>
  <sheetData>
    <row r="1" spans="1:6" x14ac:dyDescent="0.25">
      <c r="A1" s="130" t="s">
        <v>3</v>
      </c>
      <c r="B1" s="130"/>
      <c r="C1" s="130"/>
      <c r="D1" s="130"/>
      <c r="E1" s="130"/>
      <c r="F1" s="130"/>
    </row>
    <row r="2" spans="1:6" x14ac:dyDescent="0.25">
      <c r="A2" s="146" t="str">
        <f>Referentieprijs!A2</f>
        <v>Overdrachtsdossier spoorondergangen Oonksweg en Bornerbroeksestraat in Borne</v>
      </c>
      <c r="B2" s="147"/>
      <c r="C2" s="147"/>
      <c r="D2" s="147"/>
      <c r="E2" s="147"/>
      <c r="F2" s="147"/>
    </row>
    <row r="3" spans="1:6" ht="120" customHeight="1" x14ac:dyDescent="0.25">
      <c r="A3" s="144" t="s">
        <v>110</v>
      </c>
      <c r="B3" s="145"/>
      <c r="C3" s="145"/>
      <c r="D3" s="145"/>
      <c r="E3" s="145"/>
      <c r="F3" s="145"/>
    </row>
    <row r="4" spans="1:6" ht="28.15" customHeight="1" x14ac:dyDescent="0.25">
      <c r="A4" s="9"/>
      <c r="B4" s="10"/>
      <c r="C4" s="148" t="s">
        <v>25</v>
      </c>
      <c r="D4" s="2"/>
      <c r="E4" s="9" t="s">
        <v>24</v>
      </c>
      <c r="F4" s="9"/>
    </row>
    <row r="5" spans="1:6" ht="60" customHeight="1" thickBot="1" x14ac:dyDescent="0.3">
      <c r="A5" s="9" t="s">
        <v>47</v>
      </c>
      <c r="B5" s="10" t="s">
        <v>0</v>
      </c>
      <c r="C5" s="149"/>
      <c r="D5" s="2" t="s">
        <v>46</v>
      </c>
      <c r="E5" s="27" t="s">
        <v>31</v>
      </c>
      <c r="F5" s="9" t="s">
        <v>2</v>
      </c>
    </row>
    <row r="6" spans="1:6" ht="40.15" customHeight="1" thickTop="1" thickBot="1" x14ac:dyDescent="0.3">
      <c r="A6" s="82" t="s">
        <v>111</v>
      </c>
      <c r="B6" s="153" t="s">
        <v>118</v>
      </c>
      <c r="C6" s="154"/>
      <c r="D6" s="154"/>
      <c r="E6" s="154"/>
      <c r="F6" s="155"/>
    </row>
    <row r="7" spans="1:6" ht="40.15" customHeight="1" thickTop="1" thickBot="1" x14ac:dyDescent="0.3">
      <c r="A7" s="61" t="s">
        <v>114</v>
      </c>
      <c r="B7" s="62" t="s">
        <v>117</v>
      </c>
      <c r="C7" s="63" t="s">
        <v>30</v>
      </c>
      <c r="D7" s="64">
        <v>0</v>
      </c>
      <c r="E7" s="63">
        <v>1</v>
      </c>
      <c r="F7" s="65">
        <f>D7*E7</f>
        <v>0</v>
      </c>
    </row>
    <row r="8" spans="1:6" ht="40.15" customHeight="1" thickTop="1" thickBot="1" x14ac:dyDescent="0.3">
      <c r="A8" s="82" t="s">
        <v>112</v>
      </c>
      <c r="B8" s="153" t="s">
        <v>119</v>
      </c>
      <c r="C8" s="154"/>
      <c r="D8" s="154"/>
      <c r="E8" s="154"/>
      <c r="F8" s="155"/>
    </row>
    <row r="9" spans="1:6" ht="40.15" customHeight="1" thickBot="1" x14ac:dyDescent="0.3">
      <c r="A9" s="61" t="s">
        <v>115</v>
      </c>
      <c r="B9" s="62" t="s">
        <v>120</v>
      </c>
      <c r="C9" s="63" t="s">
        <v>30</v>
      </c>
      <c r="D9" s="64">
        <v>0</v>
      </c>
      <c r="E9" s="63">
        <v>1</v>
      </c>
      <c r="F9" s="32">
        <f>D9*E9</f>
        <v>0</v>
      </c>
    </row>
    <row r="10" spans="1:6" ht="40.15" customHeight="1" thickBot="1" x14ac:dyDescent="0.3">
      <c r="A10" s="61" t="s">
        <v>116</v>
      </c>
      <c r="B10" s="62" t="s">
        <v>121</v>
      </c>
      <c r="C10" s="63" t="s">
        <v>30</v>
      </c>
      <c r="D10" s="64">
        <v>0</v>
      </c>
      <c r="E10" s="63">
        <v>1</v>
      </c>
      <c r="F10" s="70">
        <f t="shared" ref="F10" si="0">D10*E10</f>
        <v>0</v>
      </c>
    </row>
    <row r="11" spans="1:6" ht="40.15" customHeight="1" thickTop="1" thickBot="1" x14ac:dyDescent="0.3">
      <c r="A11" s="124" t="s">
        <v>113</v>
      </c>
      <c r="B11" s="159" t="s">
        <v>122</v>
      </c>
      <c r="C11" s="160"/>
      <c r="D11" s="160"/>
      <c r="E11" s="160"/>
      <c r="F11" s="161"/>
    </row>
    <row r="12" spans="1:6" ht="40.15" customHeight="1" thickBot="1" x14ac:dyDescent="0.3">
      <c r="A12" s="61" t="s">
        <v>123</v>
      </c>
      <c r="B12" s="62" t="s">
        <v>124</v>
      </c>
      <c r="C12" s="63" t="s">
        <v>30</v>
      </c>
      <c r="D12" s="64">
        <v>0</v>
      </c>
      <c r="E12" s="63">
        <v>1</v>
      </c>
      <c r="F12" s="70">
        <v>0</v>
      </c>
    </row>
    <row r="13" spans="1:6" ht="40.15" customHeight="1" thickBot="1" x14ac:dyDescent="0.3">
      <c r="A13" s="123"/>
      <c r="B13" s="162"/>
      <c r="C13" s="163"/>
      <c r="D13" s="163"/>
      <c r="E13" s="163"/>
      <c r="F13" s="164"/>
    </row>
    <row r="14" spans="1:6" ht="29.45" customHeight="1" thickTop="1" thickBot="1" x14ac:dyDescent="0.3">
      <c r="A14" s="143" t="s">
        <v>58</v>
      </c>
      <c r="B14" s="143"/>
      <c r="C14" s="143"/>
      <c r="D14" s="143"/>
      <c r="E14" s="143"/>
      <c r="F14" s="22">
        <f>F7+F9+F10+F12</f>
        <v>0</v>
      </c>
    </row>
    <row r="15" spans="1:6" ht="15.75" thickTop="1" x14ac:dyDescent="0.25"/>
  </sheetData>
  <mergeCells count="9">
    <mergeCell ref="B13:F13"/>
    <mergeCell ref="A14:E14"/>
    <mergeCell ref="A1:F1"/>
    <mergeCell ref="A2:F2"/>
    <mergeCell ref="A3:F3"/>
    <mergeCell ref="C4:C5"/>
    <mergeCell ref="B6:F6"/>
    <mergeCell ref="B8:F8"/>
    <mergeCell ref="B11:F11"/>
  </mergeCells>
  <pageMargins left="0.7" right="0.7" top="0.75" bottom="0.75" header="0.3" footer="0.3"/>
  <pageSetup paperSize="9" scale="5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6"/>
  <sheetViews>
    <sheetView topLeftCell="A25" zoomScale="90" zoomScaleNormal="90" zoomScaleSheetLayoutView="90" workbookViewId="0">
      <selection activeCell="B14" sqref="B14"/>
    </sheetView>
  </sheetViews>
  <sheetFormatPr defaultColWidth="8.85546875" defaultRowHeight="14.25" x14ac:dyDescent="0.2"/>
  <cols>
    <col min="1" max="1" width="10" style="17" customWidth="1"/>
    <col min="2" max="2" width="68.42578125" style="17" bestFit="1" customWidth="1"/>
    <col min="3" max="3" width="14.85546875" style="23" customWidth="1"/>
    <col min="4" max="4" width="15.85546875" style="17" bestFit="1" customWidth="1"/>
    <col min="5" max="5" width="20.42578125" style="17" bestFit="1" customWidth="1"/>
    <col min="6" max="6" width="20.7109375" style="17" customWidth="1"/>
    <col min="7" max="16384" width="8.85546875" style="17"/>
  </cols>
  <sheetData>
    <row r="1" spans="1:6" ht="15" thickTop="1" x14ac:dyDescent="0.2">
      <c r="A1" s="170" t="s">
        <v>3</v>
      </c>
      <c r="B1" s="171"/>
      <c r="C1" s="171"/>
      <c r="D1" s="171"/>
      <c r="E1" s="171"/>
      <c r="F1" s="171"/>
    </row>
    <row r="2" spans="1:6" x14ac:dyDescent="0.2">
      <c r="A2" s="172" t="str">
        <f>Referentieprijs!A2</f>
        <v>Overdrachtsdossier spoorondergangen Oonksweg en Bornerbroeksestraat in Borne</v>
      </c>
      <c r="B2" s="173"/>
      <c r="C2" s="173"/>
      <c r="D2" s="173"/>
      <c r="E2" s="173"/>
      <c r="F2" s="173"/>
    </row>
    <row r="3" spans="1:6" ht="120" customHeight="1" x14ac:dyDescent="0.2">
      <c r="A3" s="174" t="s">
        <v>87</v>
      </c>
      <c r="B3" s="137"/>
      <c r="C3" s="137"/>
      <c r="D3" s="137"/>
      <c r="E3" s="137"/>
      <c r="F3" s="137"/>
    </row>
    <row r="4" spans="1:6" ht="28.15" customHeight="1" x14ac:dyDescent="0.2">
      <c r="A4" s="28"/>
      <c r="B4" s="10"/>
      <c r="C4" s="148" t="s">
        <v>25</v>
      </c>
      <c r="D4" s="2"/>
      <c r="E4" s="9" t="s">
        <v>24</v>
      </c>
      <c r="F4" s="9"/>
    </row>
    <row r="5" spans="1:6" ht="60" customHeight="1" x14ac:dyDescent="0.2">
      <c r="A5" s="28" t="s">
        <v>47</v>
      </c>
      <c r="B5" s="10" t="s">
        <v>0</v>
      </c>
      <c r="C5" s="149"/>
      <c r="D5" s="2" t="s">
        <v>46</v>
      </c>
      <c r="E5" s="27" t="s">
        <v>31</v>
      </c>
      <c r="F5" s="9" t="s">
        <v>2</v>
      </c>
    </row>
    <row r="6" spans="1:6" ht="40.15" customHeight="1" thickBot="1" x14ac:dyDescent="0.25">
      <c r="A6" s="74" t="s">
        <v>125</v>
      </c>
      <c r="B6" s="168" t="s">
        <v>65</v>
      </c>
      <c r="C6" s="168"/>
      <c r="D6" s="168"/>
      <c r="E6" s="168"/>
      <c r="F6" s="169"/>
    </row>
    <row r="7" spans="1:6" ht="40.15" customHeight="1" thickTop="1" thickBot="1" x14ac:dyDescent="0.25">
      <c r="A7" s="61" t="s">
        <v>68</v>
      </c>
      <c r="B7" s="66" t="s">
        <v>127</v>
      </c>
      <c r="C7" s="67" t="s">
        <v>30</v>
      </c>
      <c r="D7" s="64">
        <v>0</v>
      </c>
      <c r="E7" s="63">
        <v>1</v>
      </c>
      <c r="F7" s="68">
        <f>D7*E7</f>
        <v>0</v>
      </c>
    </row>
    <row r="8" spans="1:6" s="89" customFormat="1" ht="40.15" customHeight="1" thickBot="1" x14ac:dyDescent="0.25">
      <c r="A8" s="125" t="s">
        <v>126</v>
      </c>
      <c r="B8" s="175" t="s">
        <v>128</v>
      </c>
      <c r="C8" s="175"/>
      <c r="D8" s="175"/>
      <c r="E8" s="175"/>
      <c r="F8" s="176"/>
    </row>
    <row r="9" spans="1:6" s="89" customFormat="1" ht="40.15" customHeight="1" thickTop="1" thickBot="1" x14ac:dyDescent="0.25">
      <c r="A9" s="61" t="s">
        <v>129</v>
      </c>
      <c r="B9" s="66" t="s">
        <v>133</v>
      </c>
      <c r="C9" s="67" t="s">
        <v>30</v>
      </c>
      <c r="D9" s="64">
        <v>0</v>
      </c>
      <c r="E9" s="63">
        <v>1</v>
      </c>
      <c r="F9" s="69">
        <f t="shared" ref="F9:F33" si="0">D9*E9</f>
        <v>0</v>
      </c>
    </row>
    <row r="10" spans="1:6" s="89" customFormat="1" ht="40.15" customHeight="1" thickBot="1" x14ac:dyDescent="0.25">
      <c r="A10" s="61" t="s">
        <v>130</v>
      </c>
      <c r="B10" s="66" t="s">
        <v>134</v>
      </c>
      <c r="C10" s="67" t="s">
        <v>30</v>
      </c>
      <c r="D10" s="64">
        <v>0</v>
      </c>
      <c r="E10" s="63">
        <v>1</v>
      </c>
      <c r="F10" s="69">
        <f t="shared" si="0"/>
        <v>0</v>
      </c>
    </row>
    <row r="11" spans="1:6" s="56" customFormat="1" ht="40.15" customHeight="1" thickBot="1" x14ac:dyDescent="0.25">
      <c r="A11" s="61" t="s">
        <v>131</v>
      </c>
      <c r="B11" s="66" t="s">
        <v>135</v>
      </c>
      <c r="C11" s="67" t="s">
        <v>30</v>
      </c>
      <c r="D11" s="64">
        <v>0</v>
      </c>
      <c r="E11" s="63">
        <v>1</v>
      </c>
      <c r="F11" s="69">
        <f t="shared" si="0"/>
        <v>0</v>
      </c>
    </row>
    <row r="12" spans="1:6" s="56" customFormat="1" ht="40.15" customHeight="1" thickBot="1" x14ac:dyDescent="0.25">
      <c r="A12" s="61" t="s">
        <v>132</v>
      </c>
      <c r="B12" s="66" t="s">
        <v>136</v>
      </c>
      <c r="C12" s="67" t="s">
        <v>30</v>
      </c>
      <c r="D12" s="64">
        <v>0</v>
      </c>
      <c r="E12" s="63">
        <v>1</v>
      </c>
      <c r="F12" s="69">
        <f t="shared" si="0"/>
        <v>0</v>
      </c>
    </row>
    <row r="13" spans="1:6" s="89" customFormat="1" ht="40.15" customHeight="1" thickBot="1" x14ac:dyDescent="0.25">
      <c r="A13" s="125" t="s">
        <v>137</v>
      </c>
      <c r="B13" s="175" t="s">
        <v>66</v>
      </c>
      <c r="C13" s="175"/>
      <c r="D13" s="175">
        <v>0</v>
      </c>
      <c r="E13" s="175">
        <v>1</v>
      </c>
      <c r="F13" s="176">
        <f t="shared" si="0"/>
        <v>0</v>
      </c>
    </row>
    <row r="14" spans="1:6" s="89" customFormat="1" ht="40.15" customHeight="1" thickTop="1" thickBot="1" x14ac:dyDescent="0.25">
      <c r="A14" s="61" t="s">
        <v>138</v>
      </c>
      <c r="B14" s="66" t="s">
        <v>367</v>
      </c>
      <c r="C14" s="67" t="s">
        <v>29</v>
      </c>
      <c r="D14" s="64">
        <v>0</v>
      </c>
      <c r="E14" s="63">
        <v>3</v>
      </c>
      <c r="F14" s="69">
        <f t="shared" si="0"/>
        <v>0</v>
      </c>
    </row>
    <row r="15" spans="1:6" s="89" customFormat="1" ht="40.15" customHeight="1" thickBot="1" x14ac:dyDescent="0.25">
      <c r="A15" s="106" t="s">
        <v>139</v>
      </c>
      <c r="B15" s="177" t="s">
        <v>140</v>
      </c>
      <c r="C15" s="177"/>
      <c r="D15" s="177">
        <v>0</v>
      </c>
      <c r="E15" s="177">
        <v>1</v>
      </c>
      <c r="F15" s="178">
        <f t="shared" si="0"/>
        <v>0</v>
      </c>
    </row>
    <row r="16" spans="1:6" s="89" customFormat="1" ht="40.15" customHeight="1" thickBot="1" x14ac:dyDescent="0.25">
      <c r="A16" s="74" t="s">
        <v>141</v>
      </c>
      <c r="B16" s="168" t="s">
        <v>142</v>
      </c>
      <c r="C16" s="168"/>
      <c r="D16" s="168">
        <v>0</v>
      </c>
      <c r="E16" s="168">
        <v>1</v>
      </c>
      <c r="F16" s="169">
        <f t="shared" si="0"/>
        <v>0</v>
      </c>
    </row>
    <row r="17" spans="1:6" s="89" customFormat="1" ht="40.15" customHeight="1" thickTop="1" thickBot="1" x14ac:dyDescent="0.25">
      <c r="A17" s="61" t="s">
        <v>143</v>
      </c>
      <c r="B17" s="66" t="s">
        <v>147</v>
      </c>
      <c r="C17" s="67" t="s">
        <v>29</v>
      </c>
      <c r="D17" s="64">
        <v>0</v>
      </c>
      <c r="E17" s="63">
        <v>2</v>
      </c>
      <c r="F17" s="69">
        <f t="shared" si="0"/>
        <v>0</v>
      </c>
    </row>
    <row r="18" spans="1:6" s="89" customFormat="1" ht="40.15" customHeight="1" thickBot="1" x14ac:dyDescent="0.25">
      <c r="A18" s="61" t="s">
        <v>144</v>
      </c>
      <c r="B18" s="66" t="s">
        <v>148</v>
      </c>
      <c r="C18" s="67" t="s">
        <v>30</v>
      </c>
      <c r="D18" s="64">
        <v>0</v>
      </c>
      <c r="E18" s="63">
        <v>1</v>
      </c>
      <c r="F18" s="69">
        <f t="shared" si="0"/>
        <v>0</v>
      </c>
    </row>
    <row r="19" spans="1:6" s="89" customFormat="1" ht="40.15" customHeight="1" thickBot="1" x14ac:dyDescent="0.25">
      <c r="A19" s="61" t="s">
        <v>145</v>
      </c>
      <c r="B19" s="66" t="s">
        <v>149</v>
      </c>
      <c r="C19" s="67" t="s">
        <v>30</v>
      </c>
      <c r="D19" s="64">
        <v>0</v>
      </c>
      <c r="E19" s="63">
        <v>1</v>
      </c>
      <c r="F19" s="69">
        <f t="shared" si="0"/>
        <v>0</v>
      </c>
    </row>
    <row r="20" spans="1:6" s="89" customFormat="1" ht="40.15" customHeight="1" thickBot="1" x14ac:dyDescent="0.25">
      <c r="A20" s="61" t="s">
        <v>146</v>
      </c>
      <c r="B20" s="66" t="s">
        <v>150</v>
      </c>
      <c r="C20" s="67" t="s">
        <v>30</v>
      </c>
      <c r="D20" s="64">
        <v>0</v>
      </c>
      <c r="E20" s="63">
        <v>1</v>
      </c>
      <c r="F20" s="69">
        <f t="shared" si="0"/>
        <v>0</v>
      </c>
    </row>
    <row r="21" spans="1:6" s="91" customFormat="1" ht="40.15" customHeight="1" thickBot="1" x14ac:dyDescent="0.25">
      <c r="A21" s="106" t="s">
        <v>151</v>
      </c>
      <c r="B21" s="177" t="s">
        <v>152</v>
      </c>
      <c r="C21" s="177"/>
      <c r="D21" s="177">
        <v>0</v>
      </c>
      <c r="E21" s="177">
        <v>1</v>
      </c>
      <c r="F21" s="178">
        <f t="shared" si="0"/>
        <v>0</v>
      </c>
    </row>
    <row r="22" spans="1:6" s="91" customFormat="1" ht="40.15" customHeight="1" thickBot="1" x14ac:dyDescent="0.25">
      <c r="A22" s="61" t="s">
        <v>153</v>
      </c>
      <c r="B22" s="97" t="s">
        <v>157</v>
      </c>
      <c r="C22" s="85" t="s">
        <v>69</v>
      </c>
      <c r="D22" s="109"/>
      <c r="E22" s="110"/>
      <c r="F22" s="111"/>
    </row>
    <row r="23" spans="1:6" s="91" customFormat="1" ht="40.15" customHeight="1" thickBot="1" x14ac:dyDescent="0.25">
      <c r="A23" s="61" t="s">
        <v>154</v>
      </c>
      <c r="B23" s="66" t="s">
        <v>158</v>
      </c>
      <c r="C23" s="67" t="s">
        <v>109</v>
      </c>
      <c r="D23" s="112"/>
      <c r="E23" s="113"/>
      <c r="F23" s="114"/>
    </row>
    <row r="24" spans="1:6" s="91" customFormat="1" ht="40.15" customHeight="1" thickBot="1" x14ac:dyDescent="0.25">
      <c r="A24" s="61" t="s">
        <v>155</v>
      </c>
      <c r="B24" s="66" t="s">
        <v>159</v>
      </c>
      <c r="C24" s="67" t="s">
        <v>109</v>
      </c>
      <c r="D24" s="112"/>
      <c r="E24" s="113"/>
      <c r="F24" s="114"/>
    </row>
    <row r="25" spans="1:6" s="91" customFormat="1" ht="40.15" customHeight="1" thickBot="1" x14ac:dyDescent="0.25">
      <c r="A25" s="61" t="s">
        <v>156</v>
      </c>
      <c r="B25" s="66" t="s">
        <v>160</v>
      </c>
      <c r="C25" s="67" t="s">
        <v>109</v>
      </c>
      <c r="D25" s="115"/>
      <c r="E25" s="116"/>
      <c r="F25" s="117"/>
    </row>
    <row r="26" spans="1:6" s="91" customFormat="1" ht="40.15" customHeight="1" thickBot="1" x14ac:dyDescent="0.25">
      <c r="A26" s="106" t="s">
        <v>161</v>
      </c>
      <c r="B26" s="177" t="s">
        <v>162</v>
      </c>
      <c r="C26" s="177"/>
      <c r="D26" s="177">
        <v>0</v>
      </c>
      <c r="E26" s="177">
        <v>1</v>
      </c>
      <c r="F26" s="178">
        <f t="shared" si="0"/>
        <v>0</v>
      </c>
    </row>
    <row r="27" spans="1:6" s="91" customFormat="1" ht="40.15" customHeight="1" thickBot="1" x14ac:dyDescent="0.25">
      <c r="A27" s="61" t="s">
        <v>163</v>
      </c>
      <c r="B27" s="66" t="s">
        <v>166</v>
      </c>
      <c r="C27" s="67" t="s">
        <v>30</v>
      </c>
      <c r="D27" s="64">
        <v>0</v>
      </c>
      <c r="E27" s="63">
        <v>1</v>
      </c>
      <c r="F27" s="69">
        <f t="shared" si="0"/>
        <v>0</v>
      </c>
    </row>
    <row r="28" spans="1:6" s="91" customFormat="1" ht="40.15" customHeight="1" thickBot="1" x14ac:dyDescent="0.25">
      <c r="A28" s="61" t="s">
        <v>164</v>
      </c>
      <c r="B28" s="66" t="s">
        <v>167</v>
      </c>
      <c r="C28" s="67" t="s">
        <v>29</v>
      </c>
      <c r="D28" s="64">
        <v>0</v>
      </c>
      <c r="E28" s="63">
        <v>1</v>
      </c>
      <c r="F28" s="69">
        <f t="shared" si="0"/>
        <v>0</v>
      </c>
    </row>
    <row r="29" spans="1:6" s="91" customFormat="1" ht="40.15" customHeight="1" thickBot="1" x14ac:dyDescent="0.25">
      <c r="A29" s="61" t="s">
        <v>165</v>
      </c>
      <c r="B29" s="66" t="s">
        <v>168</v>
      </c>
      <c r="C29" s="67" t="s">
        <v>30</v>
      </c>
      <c r="D29" s="64">
        <v>0</v>
      </c>
      <c r="E29" s="63">
        <v>1</v>
      </c>
      <c r="F29" s="69">
        <f t="shared" si="0"/>
        <v>0</v>
      </c>
    </row>
    <row r="30" spans="1:6" s="91" customFormat="1" ht="40.15" customHeight="1" thickBot="1" x14ac:dyDescent="0.25">
      <c r="A30" s="106" t="s">
        <v>169</v>
      </c>
      <c r="B30" s="177" t="s">
        <v>170</v>
      </c>
      <c r="C30" s="177"/>
      <c r="D30" s="177">
        <v>0</v>
      </c>
      <c r="E30" s="177">
        <v>1</v>
      </c>
      <c r="F30" s="178">
        <f t="shared" si="0"/>
        <v>0</v>
      </c>
    </row>
    <row r="31" spans="1:6" s="91" customFormat="1" ht="40.15" customHeight="1" thickBot="1" x14ac:dyDescent="0.25">
      <c r="A31" s="61" t="s">
        <v>171</v>
      </c>
      <c r="B31" s="66" t="s">
        <v>174</v>
      </c>
      <c r="C31" s="67" t="s">
        <v>30</v>
      </c>
      <c r="D31" s="64">
        <v>0</v>
      </c>
      <c r="E31" s="63">
        <v>1</v>
      </c>
      <c r="F31" s="69">
        <f t="shared" si="0"/>
        <v>0</v>
      </c>
    </row>
    <row r="32" spans="1:6" s="91" customFormat="1" ht="40.15" customHeight="1" thickBot="1" x14ac:dyDescent="0.25">
      <c r="A32" s="61" t="s">
        <v>172</v>
      </c>
      <c r="B32" s="66" t="s">
        <v>175</v>
      </c>
      <c r="C32" s="67" t="s">
        <v>30</v>
      </c>
      <c r="D32" s="64">
        <v>0</v>
      </c>
      <c r="E32" s="63">
        <v>1</v>
      </c>
      <c r="F32" s="69">
        <f t="shared" si="0"/>
        <v>0</v>
      </c>
    </row>
    <row r="33" spans="1:6" s="91" customFormat="1" ht="40.15" customHeight="1" thickBot="1" x14ac:dyDescent="0.25">
      <c r="A33" s="61" t="s">
        <v>173</v>
      </c>
      <c r="B33" s="66" t="s">
        <v>176</v>
      </c>
      <c r="C33" s="67" t="s">
        <v>30</v>
      </c>
      <c r="D33" s="64">
        <v>0</v>
      </c>
      <c r="E33" s="63">
        <v>1</v>
      </c>
      <c r="F33" s="69">
        <f t="shared" si="0"/>
        <v>0</v>
      </c>
    </row>
    <row r="34" spans="1:6" ht="40.15" customHeight="1" thickBot="1" x14ac:dyDescent="0.25">
      <c r="A34" s="123"/>
      <c r="B34" s="162"/>
      <c r="C34" s="165"/>
      <c r="D34" s="165"/>
      <c r="E34" s="165"/>
      <c r="F34" s="166"/>
    </row>
    <row r="35" spans="1:6" ht="29.45" customHeight="1" thickTop="1" thickBot="1" x14ac:dyDescent="0.25">
      <c r="A35" s="143" t="s">
        <v>32</v>
      </c>
      <c r="B35" s="143"/>
      <c r="C35" s="143"/>
      <c r="D35" s="143"/>
      <c r="E35" s="167"/>
      <c r="F35" s="54">
        <f>SUM(F7:F33)</f>
        <v>0</v>
      </c>
    </row>
    <row r="36" spans="1:6" ht="15" thickTop="1" x14ac:dyDescent="0.2"/>
  </sheetData>
  <mergeCells count="14">
    <mergeCell ref="B34:F34"/>
    <mergeCell ref="A35:E35"/>
    <mergeCell ref="B6:F6"/>
    <mergeCell ref="A1:F1"/>
    <mergeCell ref="A2:F2"/>
    <mergeCell ref="A3:F3"/>
    <mergeCell ref="C4:C5"/>
    <mergeCell ref="B8:F8"/>
    <mergeCell ref="B13:F13"/>
    <mergeCell ref="B15:F15"/>
    <mergeCell ref="B16:F16"/>
    <mergeCell ref="B21:F21"/>
    <mergeCell ref="B26:F26"/>
    <mergeCell ref="B30:F30"/>
  </mergeCells>
  <pageMargins left="0.7" right="0.7" top="0.75" bottom="0.75" header="0.3" footer="0.3"/>
  <pageSetup paperSize="9" scale="5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00"/>
  <sheetViews>
    <sheetView zoomScale="90" zoomScaleNormal="90" zoomScaleSheetLayoutView="90" workbookViewId="0">
      <selection activeCell="B33" sqref="B33"/>
    </sheetView>
  </sheetViews>
  <sheetFormatPr defaultColWidth="8.85546875" defaultRowHeight="14.25" x14ac:dyDescent="0.2"/>
  <cols>
    <col min="1" max="1" width="10" style="17" customWidth="1"/>
    <col min="2" max="2" width="68.42578125" style="17" bestFit="1" customWidth="1"/>
    <col min="3" max="3" width="14.85546875" style="98" customWidth="1"/>
    <col min="4" max="4" width="15.85546875" style="17" bestFit="1" customWidth="1"/>
    <col min="5" max="5" width="20.42578125" style="17" bestFit="1" customWidth="1"/>
    <col min="6" max="6" width="20.7109375" style="17" customWidth="1"/>
    <col min="7" max="16384" width="8.85546875" style="17"/>
  </cols>
  <sheetData>
    <row r="1" spans="1:6" x14ac:dyDescent="0.2">
      <c r="A1" s="130" t="s">
        <v>3</v>
      </c>
      <c r="B1" s="130"/>
      <c r="C1" s="130"/>
      <c r="D1" s="130"/>
      <c r="E1" s="130"/>
      <c r="F1" s="130"/>
    </row>
    <row r="2" spans="1:6" x14ac:dyDescent="0.2">
      <c r="A2" s="146" t="str">
        <f>Referentieprijs!A2</f>
        <v>Overdrachtsdossier spoorondergangen Oonksweg en Bornerbroeksestraat in Borne</v>
      </c>
      <c r="B2" s="173"/>
      <c r="C2" s="173"/>
      <c r="D2" s="173"/>
      <c r="E2" s="173"/>
      <c r="F2" s="173"/>
    </row>
    <row r="3" spans="1:6" ht="120" customHeight="1" x14ac:dyDescent="0.2">
      <c r="A3" s="144" t="s">
        <v>86</v>
      </c>
      <c r="B3" s="137"/>
      <c r="C3" s="137"/>
      <c r="D3" s="137"/>
      <c r="E3" s="137"/>
      <c r="F3" s="137"/>
    </row>
    <row r="4" spans="1:6" ht="28.15" customHeight="1" x14ac:dyDescent="0.2">
      <c r="A4" s="9"/>
      <c r="B4" s="10"/>
      <c r="C4" s="148" t="s">
        <v>25</v>
      </c>
      <c r="D4" s="2"/>
      <c r="E4" s="9" t="s">
        <v>24</v>
      </c>
      <c r="F4" s="9"/>
    </row>
    <row r="5" spans="1:6" ht="60" customHeight="1" x14ac:dyDescent="0.2">
      <c r="A5" s="9" t="s">
        <v>47</v>
      </c>
      <c r="B5" s="10" t="s">
        <v>0</v>
      </c>
      <c r="C5" s="149"/>
      <c r="D5" s="2" t="s">
        <v>46</v>
      </c>
      <c r="E5" s="27" t="s">
        <v>31</v>
      </c>
      <c r="F5" s="9" t="s">
        <v>2</v>
      </c>
    </row>
    <row r="6" spans="1:6" s="91" customFormat="1" ht="40.15" customHeight="1" thickBot="1" x14ac:dyDescent="0.25">
      <c r="A6" s="74" t="s">
        <v>177</v>
      </c>
      <c r="B6" s="168" t="s">
        <v>178</v>
      </c>
      <c r="C6" s="137"/>
      <c r="D6" s="137"/>
      <c r="E6" s="137"/>
      <c r="F6" s="180"/>
    </row>
    <row r="7" spans="1:6" s="91" customFormat="1" ht="40.15" customHeight="1" thickTop="1" thickBot="1" x14ac:dyDescent="0.25">
      <c r="A7" s="71" t="s">
        <v>179</v>
      </c>
      <c r="B7" s="72" t="s">
        <v>184</v>
      </c>
      <c r="C7" s="73" t="s">
        <v>30</v>
      </c>
      <c r="D7" s="64"/>
      <c r="E7" s="73">
        <v>1</v>
      </c>
      <c r="F7" s="68">
        <f>D7*E7</f>
        <v>0</v>
      </c>
    </row>
    <row r="8" spans="1:6" s="91" customFormat="1" ht="40.15" customHeight="1" thickBot="1" x14ac:dyDescent="0.25">
      <c r="A8" s="71" t="s">
        <v>180</v>
      </c>
      <c r="B8" s="72" t="s">
        <v>185</v>
      </c>
      <c r="C8" s="73" t="s">
        <v>30</v>
      </c>
      <c r="D8" s="64"/>
      <c r="E8" s="73">
        <v>1</v>
      </c>
      <c r="F8" s="69">
        <f t="shared" ref="F8:F11" si="0">D8*E8</f>
        <v>0</v>
      </c>
    </row>
    <row r="9" spans="1:6" s="91" customFormat="1" ht="40.15" customHeight="1" thickBot="1" x14ac:dyDescent="0.25">
      <c r="A9" s="71" t="s">
        <v>181</v>
      </c>
      <c r="B9" s="72" t="s">
        <v>186</v>
      </c>
      <c r="C9" s="73" t="s">
        <v>30</v>
      </c>
      <c r="D9" s="64"/>
      <c r="E9" s="73">
        <v>1</v>
      </c>
      <c r="F9" s="69">
        <f t="shared" si="0"/>
        <v>0</v>
      </c>
    </row>
    <row r="10" spans="1:6" s="91" customFormat="1" ht="40.15" customHeight="1" thickBot="1" x14ac:dyDescent="0.25">
      <c r="A10" s="71" t="s">
        <v>182</v>
      </c>
      <c r="B10" s="72" t="s">
        <v>187</v>
      </c>
      <c r="C10" s="73" t="s">
        <v>30</v>
      </c>
      <c r="D10" s="64"/>
      <c r="E10" s="73">
        <v>1</v>
      </c>
      <c r="F10" s="69">
        <f t="shared" si="0"/>
        <v>0</v>
      </c>
    </row>
    <row r="11" spans="1:6" s="91" customFormat="1" ht="40.15" customHeight="1" thickBot="1" x14ac:dyDescent="0.25">
      <c r="A11" s="71" t="s">
        <v>183</v>
      </c>
      <c r="B11" s="72" t="s">
        <v>188</v>
      </c>
      <c r="C11" s="73" t="s">
        <v>30</v>
      </c>
      <c r="D11" s="64"/>
      <c r="E11" s="73">
        <v>1</v>
      </c>
      <c r="F11" s="69">
        <f t="shared" si="0"/>
        <v>0</v>
      </c>
    </row>
    <row r="12" spans="1:6" ht="40.15" customHeight="1" thickBot="1" x14ac:dyDescent="0.25">
      <c r="A12" s="125" t="s">
        <v>9</v>
      </c>
      <c r="B12" s="175" t="s">
        <v>79</v>
      </c>
      <c r="C12" s="183"/>
      <c r="D12" s="183"/>
      <c r="E12" s="183"/>
      <c r="F12" s="184"/>
    </row>
    <row r="13" spans="1:6" s="56" customFormat="1" ht="40.15" customHeight="1" thickTop="1" thickBot="1" x14ac:dyDescent="0.25">
      <c r="A13" s="71" t="s">
        <v>189</v>
      </c>
      <c r="B13" s="72" t="s">
        <v>190</v>
      </c>
      <c r="C13" s="73" t="s">
        <v>30</v>
      </c>
      <c r="D13" s="64">
        <v>0</v>
      </c>
      <c r="E13" s="73">
        <v>1</v>
      </c>
      <c r="F13" s="68">
        <f>D13*E13</f>
        <v>0</v>
      </c>
    </row>
    <row r="14" spans="1:6" ht="40.15" customHeight="1" thickBot="1" x14ac:dyDescent="0.25">
      <c r="A14" s="123" t="s">
        <v>8</v>
      </c>
      <c r="B14" s="162" t="s">
        <v>80</v>
      </c>
      <c r="C14" s="165"/>
      <c r="D14" s="165"/>
      <c r="E14" s="165"/>
      <c r="F14" s="166"/>
    </row>
    <row r="15" spans="1:6" ht="40.15" customHeight="1" thickTop="1" thickBot="1" x14ac:dyDescent="0.25">
      <c r="A15" s="45" t="s">
        <v>192</v>
      </c>
      <c r="B15" s="46" t="s">
        <v>191</v>
      </c>
      <c r="C15" s="47" t="s">
        <v>30</v>
      </c>
      <c r="D15" s="48">
        <v>0</v>
      </c>
      <c r="E15" s="47">
        <v>1</v>
      </c>
      <c r="F15" s="50">
        <f>D15*E15</f>
        <v>0</v>
      </c>
    </row>
    <row r="16" spans="1:6" ht="40.15" customHeight="1" thickTop="1" thickBot="1" x14ac:dyDescent="0.25">
      <c r="A16" s="118" t="s">
        <v>10</v>
      </c>
      <c r="B16" s="156" t="s">
        <v>33</v>
      </c>
      <c r="C16" s="185"/>
      <c r="D16" s="185"/>
      <c r="E16" s="185"/>
      <c r="F16" s="186"/>
    </row>
    <row r="17" spans="1:6" ht="40.15" customHeight="1" thickTop="1" thickBot="1" x14ac:dyDescent="0.25">
      <c r="A17" s="75" t="s">
        <v>193</v>
      </c>
      <c r="B17" s="76" t="s">
        <v>203</v>
      </c>
      <c r="C17" s="77" t="s">
        <v>30</v>
      </c>
      <c r="D17" s="78">
        <v>0</v>
      </c>
      <c r="E17" s="77">
        <v>1</v>
      </c>
      <c r="F17" s="68">
        <f>D17*E17</f>
        <v>0</v>
      </c>
    </row>
    <row r="18" spans="1:6" s="91" customFormat="1" ht="40.15" customHeight="1" thickBot="1" x14ac:dyDescent="0.25">
      <c r="A18" s="71" t="s">
        <v>194</v>
      </c>
      <c r="B18" s="72" t="s">
        <v>204</v>
      </c>
      <c r="C18" s="73" t="s">
        <v>30</v>
      </c>
      <c r="D18" s="88">
        <v>0</v>
      </c>
      <c r="E18" s="73">
        <v>1</v>
      </c>
      <c r="F18" s="69">
        <f t="shared" ref="F18:F26" si="1">D18*E18</f>
        <v>0</v>
      </c>
    </row>
    <row r="19" spans="1:6" s="91" customFormat="1" ht="40.15" customHeight="1" thickBot="1" x14ac:dyDescent="0.25">
      <c r="A19" s="71" t="s">
        <v>195</v>
      </c>
      <c r="B19" s="72" t="s">
        <v>205</v>
      </c>
      <c r="C19" s="73" t="s">
        <v>30</v>
      </c>
      <c r="D19" s="64">
        <v>0</v>
      </c>
      <c r="E19" s="73">
        <v>1</v>
      </c>
      <c r="F19" s="69">
        <f t="shared" si="1"/>
        <v>0</v>
      </c>
    </row>
    <row r="20" spans="1:6" s="91" customFormat="1" ht="40.15" customHeight="1" thickBot="1" x14ac:dyDescent="0.25">
      <c r="A20" s="71" t="s">
        <v>196</v>
      </c>
      <c r="B20" s="72" t="s">
        <v>206</v>
      </c>
      <c r="C20" s="73" t="s">
        <v>30</v>
      </c>
      <c r="D20" s="64">
        <v>0</v>
      </c>
      <c r="E20" s="73">
        <v>1</v>
      </c>
      <c r="F20" s="69">
        <f t="shared" si="1"/>
        <v>0</v>
      </c>
    </row>
    <row r="21" spans="1:6" s="91" customFormat="1" ht="40.15" customHeight="1" thickBot="1" x14ac:dyDescent="0.25">
      <c r="A21" s="71" t="s">
        <v>197</v>
      </c>
      <c r="B21" s="72" t="s">
        <v>207</v>
      </c>
      <c r="C21" s="73" t="s">
        <v>30</v>
      </c>
      <c r="D21" s="64">
        <v>0</v>
      </c>
      <c r="E21" s="73">
        <v>1</v>
      </c>
      <c r="F21" s="69">
        <f t="shared" si="1"/>
        <v>0</v>
      </c>
    </row>
    <row r="22" spans="1:6" s="91" customFormat="1" ht="40.15" customHeight="1" thickBot="1" x14ac:dyDescent="0.25">
      <c r="A22" s="71" t="s">
        <v>198</v>
      </c>
      <c r="B22" s="72" t="s">
        <v>208</v>
      </c>
      <c r="C22" s="73" t="s">
        <v>30</v>
      </c>
      <c r="D22" s="64">
        <v>0</v>
      </c>
      <c r="E22" s="73">
        <v>1</v>
      </c>
      <c r="F22" s="69">
        <f t="shared" si="1"/>
        <v>0</v>
      </c>
    </row>
    <row r="23" spans="1:6" s="91" customFormat="1" ht="40.15" customHeight="1" thickBot="1" x14ac:dyDescent="0.25">
      <c r="A23" s="71" t="s">
        <v>199</v>
      </c>
      <c r="B23" s="72" t="s">
        <v>209</v>
      </c>
      <c r="C23" s="73" t="s">
        <v>30</v>
      </c>
      <c r="D23" s="64">
        <v>0</v>
      </c>
      <c r="E23" s="73">
        <v>1</v>
      </c>
      <c r="F23" s="69">
        <f t="shared" si="1"/>
        <v>0</v>
      </c>
    </row>
    <row r="24" spans="1:6" s="91" customFormat="1" ht="40.15" customHeight="1" thickBot="1" x14ac:dyDescent="0.25">
      <c r="A24" s="71" t="s">
        <v>200</v>
      </c>
      <c r="B24" s="72" t="s">
        <v>210</v>
      </c>
      <c r="C24" s="73" t="s">
        <v>30</v>
      </c>
      <c r="D24" s="64">
        <v>0</v>
      </c>
      <c r="E24" s="73">
        <v>1</v>
      </c>
      <c r="F24" s="69">
        <f t="shared" si="1"/>
        <v>0</v>
      </c>
    </row>
    <row r="25" spans="1:6" s="91" customFormat="1" ht="40.15" customHeight="1" thickBot="1" x14ac:dyDescent="0.25">
      <c r="A25" s="71" t="s">
        <v>201</v>
      </c>
      <c r="B25" s="72" t="s">
        <v>211</v>
      </c>
      <c r="C25" s="73" t="s">
        <v>30</v>
      </c>
      <c r="D25" s="64">
        <v>0</v>
      </c>
      <c r="E25" s="73">
        <v>1</v>
      </c>
      <c r="F25" s="69">
        <f t="shared" si="1"/>
        <v>0</v>
      </c>
    </row>
    <row r="26" spans="1:6" s="91" customFormat="1" ht="40.15" customHeight="1" thickBot="1" x14ac:dyDescent="0.25">
      <c r="A26" s="71" t="s">
        <v>202</v>
      </c>
      <c r="B26" s="72" t="s">
        <v>212</v>
      </c>
      <c r="C26" s="73" t="s">
        <v>30</v>
      </c>
      <c r="D26" s="64">
        <v>0</v>
      </c>
      <c r="E26" s="73">
        <v>1</v>
      </c>
      <c r="F26" s="69">
        <f t="shared" si="1"/>
        <v>0</v>
      </c>
    </row>
    <row r="27" spans="1:6" ht="40.15" customHeight="1" thickBot="1" x14ac:dyDescent="0.25">
      <c r="A27" s="123" t="s">
        <v>11</v>
      </c>
      <c r="B27" s="162" t="s">
        <v>81</v>
      </c>
      <c r="C27" s="165"/>
      <c r="D27" s="165"/>
      <c r="E27" s="165"/>
      <c r="F27" s="166"/>
    </row>
    <row r="28" spans="1:6" s="56" customFormat="1" ht="40.15" customHeight="1" thickTop="1" thickBot="1" x14ac:dyDescent="0.25">
      <c r="A28" s="75" t="s">
        <v>213</v>
      </c>
      <c r="B28" s="76" t="s">
        <v>225</v>
      </c>
      <c r="C28" s="77" t="s">
        <v>30</v>
      </c>
      <c r="D28" s="78">
        <v>0</v>
      </c>
      <c r="E28" s="77">
        <v>1</v>
      </c>
      <c r="F28" s="68">
        <f>D28*E28</f>
        <v>0</v>
      </c>
    </row>
    <row r="29" spans="1:6" s="91" customFormat="1" ht="40.15" customHeight="1" thickBot="1" x14ac:dyDescent="0.25">
      <c r="A29" s="71" t="s">
        <v>214</v>
      </c>
      <c r="B29" s="72" t="s">
        <v>226</v>
      </c>
      <c r="C29" s="73" t="s">
        <v>30</v>
      </c>
      <c r="D29" s="64">
        <v>0</v>
      </c>
      <c r="E29" s="73">
        <v>1</v>
      </c>
      <c r="F29" s="69">
        <f t="shared" ref="F29:F39" si="2">D29*E29</f>
        <v>0</v>
      </c>
    </row>
    <row r="30" spans="1:6" s="91" customFormat="1" ht="40.15" customHeight="1" thickBot="1" x14ac:dyDescent="0.25">
      <c r="A30" s="71" t="s">
        <v>215</v>
      </c>
      <c r="B30" s="72" t="s">
        <v>227</v>
      </c>
      <c r="C30" s="73" t="s">
        <v>30</v>
      </c>
      <c r="D30" s="64">
        <v>0</v>
      </c>
      <c r="E30" s="73">
        <v>1</v>
      </c>
      <c r="F30" s="69">
        <f t="shared" si="2"/>
        <v>0</v>
      </c>
    </row>
    <row r="31" spans="1:6" s="91" customFormat="1" ht="40.15" customHeight="1" thickBot="1" x14ac:dyDescent="0.25">
      <c r="A31" s="71" t="s">
        <v>216</v>
      </c>
      <c r="B31" s="72" t="s">
        <v>228</v>
      </c>
      <c r="C31" s="73" t="s">
        <v>30</v>
      </c>
      <c r="D31" s="64">
        <v>0</v>
      </c>
      <c r="E31" s="73">
        <v>1</v>
      </c>
      <c r="F31" s="69">
        <f t="shared" si="2"/>
        <v>0</v>
      </c>
    </row>
    <row r="32" spans="1:6" s="91" customFormat="1" ht="40.15" customHeight="1" thickBot="1" x14ac:dyDescent="0.25">
      <c r="A32" s="71" t="s">
        <v>217</v>
      </c>
      <c r="B32" s="72" t="s">
        <v>229</v>
      </c>
      <c r="C32" s="73" t="s">
        <v>30</v>
      </c>
      <c r="D32" s="64">
        <v>0</v>
      </c>
      <c r="E32" s="73">
        <v>1</v>
      </c>
      <c r="F32" s="69">
        <f t="shared" si="2"/>
        <v>0</v>
      </c>
    </row>
    <row r="33" spans="1:6" s="91" customFormat="1" ht="40.15" customHeight="1" thickBot="1" x14ac:dyDescent="0.25">
      <c r="A33" s="71" t="s">
        <v>218</v>
      </c>
      <c r="B33" s="72" t="s">
        <v>368</v>
      </c>
      <c r="C33" s="73" t="s">
        <v>30</v>
      </c>
      <c r="D33" s="64">
        <v>0</v>
      </c>
      <c r="E33" s="73">
        <v>1</v>
      </c>
      <c r="F33" s="69">
        <f t="shared" si="2"/>
        <v>0</v>
      </c>
    </row>
    <row r="34" spans="1:6" s="91" customFormat="1" ht="40.15" customHeight="1" thickBot="1" x14ac:dyDescent="0.25">
      <c r="A34" s="71" t="s">
        <v>219</v>
      </c>
      <c r="B34" s="72" t="s">
        <v>230</v>
      </c>
      <c r="C34" s="73" t="s">
        <v>30</v>
      </c>
      <c r="D34" s="64">
        <v>0</v>
      </c>
      <c r="E34" s="73">
        <v>1</v>
      </c>
      <c r="F34" s="69">
        <f t="shared" si="2"/>
        <v>0</v>
      </c>
    </row>
    <row r="35" spans="1:6" s="91" customFormat="1" ht="40.15" customHeight="1" thickBot="1" x14ac:dyDescent="0.25">
      <c r="A35" s="71" t="s">
        <v>220</v>
      </c>
      <c r="B35" s="72" t="s">
        <v>231</v>
      </c>
      <c r="C35" s="73" t="s">
        <v>30</v>
      </c>
      <c r="D35" s="64">
        <v>0</v>
      </c>
      <c r="E35" s="73">
        <v>1</v>
      </c>
      <c r="F35" s="69">
        <f t="shared" si="2"/>
        <v>0</v>
      </c>
    </row>
    <row r="36" spans="1:6" s="91" customFormat="1" ht="40.15" customHeight="1" thickBot="1" x14ac:dyDescent="0.25">
      <c r="A36" s="71" t="s">
        <v>221</v>
      </c>
      <c r="B36" s="72" t="s">
        <v>212</v>
      </c>
      <c r="C36" s="73" t="s">
        <v>30</v>
      </c>
      <c r="D36" s="64">
        <v>0</v>
      </c>
      <c r="E36" s="73">
        <v>1</v>
      </c>
      <c r="F36" s="69">
        <f t="shared" si="2"/>
        <v>0</v>
      </c>
    </row>
    <row r="37" spans="1:6" s="91" customFormat="1" ht="40.15" customHeight="1" thickBot="1" x14ac:dyDescent="0.25">
      <c r="A37" s="71" t="s">
        <v>222</v>
      </c>
      <c r="B37" s="72" t="s">
        <v>232</v>
      </c>
      <c r="C37" s="73" t="s">
        <v>30</v>
      </c>
      <c r="D37" s="64">
        <v>0</v>
      </c>
      <c r="E37" s="73">
        <v>1</v>
      </c>
      <c r="F37" s="69">
        <f t="shared" si="2"/>
        <v>0</v>
      </c>
    </row>
    <row r="38" spans="1:6" s="91" customFormat="1" ht="40.15" customHeight="1" thickBot="1" x14ac:dyDescent="0.25">
      <c r="A38" s="71" t="s">
        <v>223</v>
      </c>
      <c r="B38" s="72" t="s">
        <v>233</v>
      </c>
      <c r="C38" s="73" t="s">
        <v>235</v>
      </c>
      <c r="D38" s="64">
        <v>0</v>
      </c>
      <c r="E38" s="73">
        <v>1</v>
      </c>
      <c r="F38" s="69">
        <f t="shared" si="2"/>
        <v>0</v>
      </c>
    </row>
    <row r="39" spans="1:6" s="91" customFormat="1" ht="40.15" customHeight="1" thickBot="1" x14ac:dyDescent="0.25">
      <c r="A39" s="71" t="s">
        <v>224</v>
      </c>
      <c r="B39" s="72" t="s">
        <v>234</v>
      </c>
      <c r="C39" s="73" t="s">
        <v>235</v>
      </c>
      <c r="D39" s="64">
        <v>0</v>
      </c>
      <c r="E39" s="73">
        <v>1</v>
      </c>
      <c r="F39" s="69">
        <f t="shared" si="2"/>
        <v>0</v>
      </c>
    </row>
    <row r="40" spans="1:6" ht="40.15" customHeight="1" thickBot="1" x14ac:dyDescent="0.25">
      <c r="A40" s="125" t="s">
        <v>12</v>
      </c>
      <c r="B40" s="177" t="s">
        <v>70</v>
      </c>
      <c r="C40" s="177"/>
      <c r="D40" s="177"/>
      <c r="E40" s="177"/>
      <c r="F40" s="178"/>
    </row>
    <row r="41" spans="1:6" s="56" customFormat="1" ht="40.15" customHeight="1" thickTop="1" thickBot="1" x14ac:dyDescent="0.25">
      <c r="A41" s="75" t="s">
        <v>236</v>
      </c>
      <c r="B41" s="97" t="s">
        <v>237</v>
      </c>
      <c r="C41" s="103"/>
      <c r="D41" s="104"/>
      <c r="E41" s="104"/>
      <c r="F41" s="105"/>
    </row>
    <row r="42" spans="1:6" ht="40.15" customHeight="1" x14ac:dyDescent="0.2">
      <c r="A42" s="125" t="s">
        <v>13</v>
      </c>
      <c r="B42" s="175" t="s">
        <v>71</v>
      </c>
      <c r="C42" s="175"/>
      <c r="D42" s="175"/>
      <c r="E42" s="175"/>
      <c r="F42" s="187"/>
    </row>
    <row r="43" spans="1:6" s="91" customFormat="1" ht="40.15" customHeight="1" thickBot="1" x14ac:dyDescent="0.25">
      <c r="A43" s="126" t="s">
        <v>238</v>
      </c>
      <c r="B43" s="181" t="s">
        <v>239</v>
      </c>
      <c r="C43" s="181"/>
      <c r="D43" s="181">
        <v>0</v>
      </c>
      <c r="E43" s="181">
        <v>1</v>
      </c>
      <c r="F43" s="182">
        <f>D43*E43</f>
        <v>0</v>
      </c>
    </row>
    <row r="44" spans="1:6" s="56" customFormat="1" ht="40.15" customHeight="1" thickBot="1" x14ac:dyDescent="0.25">
      <c r="A44" s="61" t="s">
        <v>240</v>
      </c>
      <c r="B44" s="66" t="s">
        <v>242</v>
      </c>
      <c r="C44" s="67" t="s">
        <v>30</v>
      </c>
      <c r="D44" s="64">
        <v>0</v>
      </c>
      <c r="E44" s="67">
        <v>1</v>
      </c>
      <c r="F44" s="69">
        <f t="shared" ref="F44:F56" si="3">D44*E44</f>
        <v>0</v>
      </c>
    </row>
    <row r="45" spans="1:6" s="56" customFormat="1" ht="40.15" customHeight="1" thickBot="1" x14ac:dyDescent="0.25">
      <c r="A45" s="61" t="s">
        <v>241</v>
      </c>
      <c r="B45" s="66" t="s">
        <v>243</v>
      </c>
      <c r="C45" s="67" t="s">
        <v>30</v>
      </c>
      <c r="D45" s="64">
        <v>0</v>
      </c>
      <c r="E45" s="67">
        <v>1</v>
      </c>
      <c r="F45" s="69">
        <f t="shared" si="3"/>
        <v>0</v>
      </c>
    </row>
    <row r="46" spans="1:6" s="91" customFormat="1" ht="40.15" customHeight="1" thickBot="1" x14ac:dyDescent="0.25">
      <c r="A46" s="106" t="s">
        <v>244</v>
      </c>
      <c r="B46" s="177" t="s">
        <v>82</v>
      </c>
      <c r="C46" s="177"/>
      <c r="D46" s="177">
        <v>0</v>
      </c>
      <c r="E46" s="177">
        <v>1</v>
      </c>
      <c r="F46" s="178">
        <f t="shared" si="3"/>
        <v>0</v>
      </c>
    </row>
    <row r="47" spans="1:6" s="91" customFormat="1" ht="40.15" customHeight="1" thickBot="1" x14ac:dyDescent="0.25">
      <c r="A47" s="79" t="s">
        <v>245</v>
      </c>
      <c r="B47" s="5" t="s">
        <v>250</v>
      </c>
      <c r="C47" s="80" t="s">
        <v>30</v>
      </c>
      <c r="D47" s="64">
        <v>0</v>
      </c>
      <c r="E47" s="67">
        <v>1</v>
      </c>
      <c r="F47" s="69">
        <f t="shared" si="3"/>
        <v>0</v>
      </c>
    </row>
    <row r="48" spans="1:6" s="91" customFormat="1" ht="40.15" customHeight="1" thickBot="1" x14ac:dyDescent="0.25">
      <c r="A48" s="79" t="s">
        <v>246</v>
      </c>
      <c r="B48" s="5" t="s">
        <v>243</v>
      </c>
      <c r="C48" s="80" t="s">
        <v>30</v>
      </c>
      <c r="D48" s="64">
        <v>0</v>
      </c>
      <c r="E48" s="67">
        <v>1</v>
      </c>
      <c r="F48" s="69">
        <f t="shared" si="3"/>
        <v>0</v>
      </c>
    </row>
    <row r="49" spans="1:6" s="91" customFormat="1" ht="40.15" customHeight="1" thickBot="1" x14ac:dyDescent="0.25">
      <c r="A49" s="79" t="s">
        <v>247</v>
      </c>
      <c r="B49" s="5" t="s">
        <v>251</v>
      </c>
      <c r="C49" s="80" t="s">
        <v>30</v>
      </c>
      <c r="D49" s="64">
        <v>0</v>
      </c>
      <c r="E49" s="67">
        <v>1</v>
      </c>
      <c r="F49" s="69">
        <f t="shared" si="3"/>
        <v>0</v>
      </c>
    </row>
    <row r="50" spans="1:6" s="91" customFormat="1" ht="40.15" customHeight="1" thickBot="1" x14ac:dyDescent="0.25">
      <c r="A50" s="79" t="s">
        <v>248</v>
      </c>
      <c r="B50" s="5" t="s">
        <v>252</v>
      </c>
      <c r="C50" s="80" t="s">
        <v>30</v>
      </c>
      <c r="D50" s="64">
        <v>0</v>
      </c>
      <c r="E50" s="67">
        <v>1</v>
      </c>
      <c r="F50" s="69">
        <f t="shared" si="3"/>
        <v>0</v>
      </c>
    </row>
    <row r="51" spans="1:6" s="91" customFormat="1" ht="40.15" customHeight="1" thickBot="1" x14ac:dyDescent="0.25">
      <c r="A51" s="79" t="s">
        <v>249</v>
      </c>
      <c r="B51" s="5" t="s">
        <v>253</v>
      </c>
      <c r="C51" s="80" t="s">
        <v>30</v>
      </c>
      <c r="D51" s="64">
        <v>0</v>
      </c>
      <c r="E51" s="67">
        <v>1</v>
      </c>
      <c r="F51" s="69">
        <f t="shared" si="3"/>
        <v>0</v>
      </c>
    </row>
    <row r="52" spans="1:6" s="91" customFormat="1" ht="40.15" customHeight="1" thickBot="1" x14ac:dyDescent="0.25">
      <c r="A52" s="126" t="s">
        <v>254</v>
      </c>
      <c r="B52" s="181" t="s">
        <v>83</v>
      </c>
      <c r="C52" s="181"/>
      <c r="D52" s="181">
        <v>0</v>
      </c>
      <c r="E52" s="181">
        <v>1</v>
      </c>
      <c r="F52" s="182">
        <f t="shared" si="3"/>
        <v>0</v>
      </c>
    </row>
    <row r="53" spans="1:6" s="91" customFormat="1" ht="40.15" customHeight="1" thickBot="1" x14ac:dyDescent="0.25">
      <c r="A53" s="79" t="s">
        <v>255</v>
      </c>
      <c r="B53" s="5" t="s">
        <v>262</v>
      </c>
      <c r="C53" s="80" t="s">
        <v>30</v>
      </c>
      <c r="D53" s="64">
        <v>0</v>
      </c>
      <c r="E53" s="67">
        <v>1</v>
      </c>
      <c r="F53" s="69">
        <f t="shared" si="3"/>
        <v>0</v>
      </c>
    </row>
    <row r="54" spans="1:6" s="91" customFormat="1" ht="40.15" customHeight="1" thickBot="1" x14ac:dyDescent="0.25">
      <c r="A54" s="79" t="s">
        <v>256</v>
      </c>
      <c r="B54" s="5" t="s">
        <v>259</v>
      </c>
      <c r="C54" s="80" t="s">
        <v>30</v>
      </c>
      <c r="D54" s="64">
        <v>0</v>
      </c>
      <c r="E54" s="67">
        <v>1</v>
      </c>
      <c r="F54" s="69">
        <f t="shared" si="3"/>
        <v>0</v>
      </c>
    </row>
    <row r="55" spans="1:6" s="91" customFormat="1" ht="40.15" customHeight="1" thickBot="1" x14ac:dyDescent="0.25">
      <c r="A55" s="79" t="s">
        <v>257</v>
      </c>
      <c r="B55" s="5" t="s">
        <v>261</v>
      </c>
      <c r="C55" s="80" t="s">
        <v>30</v>
      </c>
      <c r="D55" s="64">
        <v>0</v>
      </c>
      <c r="E55" s="67">
        <v>1</v>
      </c>
      <c r="F55" s="69">
        <f t="shared" si="3"/>
        <v>0</v>
      </c>
    </row>
    <row r="56" spans="1:6" s="56" customFormat="1" ht="40.15" customHeight="1" thickBot="1" x14ac:dyDescent="0.25">
      <c r="A56" s="61" t="s">
        <v>258</v>
      </c>
      <c r="B56" s="66" t="s">
        <v>260</v>
      </c>
      <c r="C56" s="67" t="s">
        <v>109</v>
      </c>
      <c r="D56" s="64">
        <v>0</v>
      </c>
      <c r="E56" s="67">
        <v>20</v>
      </c>
      <c r="F56" s="69">
        <f t="shared" si="3"/>
        <v>0</v>
      </c>
    </row>
    <row r="57" spans="1:6" s="91" customFormat="1" ht="40.15" customHeight="1" thickBot="1" x14ac:dyDescent="0.25">
      <c r="A57" s="106" t="s">
        <v>263</v>
      </c>
      <c r="B57" s="177" t="s">
        <v>264</v>
      </c>
      <c r="C57" s="177"/>
      <c r="D57" s="177"/>
      <c r="E57" s="177"/>
      <c r="F57" s="178"/>
    </row>
    <row r="58" spans="1:6" s="91" customFormat="1" ht="40.15" customHeight="1" thickBot="1" x14ac:dyDescent="0.25">
      <c r="A58" s="79" t="s">
        <v>265</v>
      </c>
      <c r="B58" s="5" t="s">
        <v>271</v>
      </c>
      <c r="C58" s="80" t="s">
        <v>30</v>
      </c>
      <c r="D58" s="64">
        <v>0</v>
      </c>
      <c r="E58" s="67">
        <v>1</v>
      </c>
      <c r="F58" s="69">
        <f>D58*E58</f>
        <v>0</v>
      </c>
    </row>
    <row r="59" spans="1:6" s="91" customFormat="1" ht="40.15" customHeight="1" thickBot="1" x14ac:dyDescent="0.25">
      <c r="A59" s="79" t="s">
        <v>266</v>
      </c>
      <c r="B59" s="5" t="s">
        <v>272</v>
      </c>
      <c r="C59" s="80" t="s">
        <v>30</v>
      </c>
      <c r="D59" s="64">
        <v>0</v>
      </c>
      <c r="E59" s="67">
        <v>1</v>
      </c>
      <c r="F59" s="69">
        <f t="shared" ref="F59:F62" si="4">D59*E59</f>
        <v>0</v>
      </c>
    </row>
    <row r="60" spans="1:6" s="91" customFormat="1" ht="40.15" customHeight="1" thickBot="1" x14ac:dyDescent="0.25">
      <c r="A60" s="79" t="s">
        <v>267</v>
      </c>
      <c r="B60" s="5" t="s">
        <v>273</v>
      </c>
      <c r="C60" s="80" t="s">
        <v>30</v>
      </c>
      <c r="D60" s="64">
        <v>0</v>
      </c>
      <c r="E60" s="67">
        <v>1</v>
      </c>
      <c r="F60" s="69">
        <f t="shared" si="4"/>
        <v>0</v>
      </c>
    </row>
    <row r="61" spans="1:6" s="91" customFormat="1" ht="40.15" customHeight="1" thickBot="1" x14ac:dyDescent="0.25">
      <c r="A61" s="79" t="s">
        <v>268</v>
      </c>
      <c r="B61" s="5" t="s">
        <v>274</v>
      </c>
      <c r="C61" s="80" t="s">
        <v>30</v>
      </c>
      <c r="D61" s="64">
        <v>0</v>
      </c>
      <c r="E61" s="67">
        <v>1</v>
      </c>
      <c r="F61" s="69">
        <f t="shared" si="4"/>
        <v>0</v>
      </c>
    </row>
    <row r="62" spans="1:6" s="91" customFormat="1" ht="40.15" customHeight="1" thickBot="1" x14ac:dyDescent="0.25">
      <c r="A62" s="79" t="s">
        <v>269</v>
      </c>
      <c r="B62" s="5" t="s">
        <v>275</v>
      </c>
      <c r="C62" s="80" t="s">
        <v>30</v>
      </c>
      <c r="D62" s="64">
        <v>0</v>
      </c>
      <c r="E62" s="67">
        <v>1</v>
      </c>
      <c r="F62" s="69">
        <f t="shared" si="4"/>
        <v>0</v>
      </c>
    </row>
    <row r="63" spans="1:6" s="91" customFormat="1" ht="40.15" customHeight="1" thickBot="1" x14ac:dyDescent="0.25">
      <c r="A63" s="61" t="s">
        <v>270</v>
      </c>
      <c r="B63" s="66" t="s">
        <v>276</v>
      </c>
      <c r="C63" s="67" t="s">
        <v>277</v>
      </c>
      <c r="D63" s="106"/>
      <c r="E63" s="107"/>
      <c r="F63" s="108"/>
    </row>
    <row r="64" spans="1:6" ht="40.15" customHeight="1" thickBot="1" x14ac:dyDescent="0.25">
      <c r="A64" s="106" t="s">
        <v>14</v>
      </c>
      <c r="B64" s="177" t="s">
        <v>278</v>
      </c>
      <c r="C64" s="177"/>
      <c r="D64" s="177"/>
      <c r="E64" s="177"/>
      <c r="F64" s="178"/>
    </row>
    <row r="65" spans="1:6" s="56" customFormat="1" ht="40.15" customHeight="1" thickBot="1" x14ac:dyDescent="0.25">
      <c r="A65" s="61" t="s">
        <v>279</v>
      </c>
      <c r="B65" s="66" t="s">
        <v>283</v>
      </c>
      <c r="C65" s="67" t="s">
        <v>30</v>
      </c>
      <c r="D65" s="64">
        <v>0</v>
      </c>
      <c r="E65" s="67">
        <v>1</v>
      </c>
      <c r="F65" s="69">
        <f>D65*E65</f>
        <v>0</v>
      </c>
    </row>
    <row r="66" spans="1:6" s="91" customFormat="1" ht="40.15" customHeight="1" thickBot="1" x14ac:dyDescent="0.25">
      <c r="A66" s="61" t="s">
        <v>280</v>
      </c>
      <c r="B66" s="66" t="s">
        <v>284</v>
      </c>
      <c r="C66" s="67" t="s">
        <v>30</v>
      </c>
      <c r="D66" s="64">
        <v>0</v>
      </c>
      <c r="E66" s="67">
        <v>1</v>
      </c>
      <c r="F66" s="69">
        <f>D66*E66</f>
        <v>0</v>
      </c>
    </row>
    <row r="67" spans="1:6" s="91" customFormat="1" ht="40.15" customHeight="1" thickBot="1" x14ac:dyDescent="0.25">
      <c r="A67" s="61" t="s">
        <v>281</v>
      </c>
      <c r="B67" s="66" t="s">
        <v>285</v>
      </c>
      <c r="C67" s="67" t="s">
        <v>235</v>
      </c>
      <c r="D67" s="64">
        <v>0</v>
      </c>
      <c r="E67" s="67">
        <v>1</v>
      </c>
      <c r="F67" s="69">
        <f>D67*E67</f>
        <v>0</v>
      </c>
    </row>
    <row r="68" spans="1:6" s="56" customFormat="1" ht="40.15" customHeight="1" thickBot="1" x14ac:dyDescent="0.25">
      <c r="A68" s="61" t="s">
        <v>282</v>
      </c>
      <c r="B68" s="66" t="s">
        <v>260</v>
      </c>
      <c r="C68" s="67" t="s">
        <v>109</v>
      </c>
      <c r="D68" s="64">
        <v>0</v>
      </c>
      <c r="E68" s="67">
        <v>15</v>
      </c>
      <c r="F68" s="69">
        <f>D68*E68</f>
        <v>0</v>
      </c>
    </row>
    <row r="69" spans="1:6" ht="40.15" customHeight="1" thickBot="1" x14ac:dyDescent="0.25">
      <c r="A69" s="123" t="s">
        <v>15</v>
      </c>
      <c r="B69" s="162" t="s">
        <v>72</v>
      </c>
      <c r="C69" s="162"/>
      <c r="D69" s="162"/>
      <c r="E69" s="162"/>
      <c r="F69" s="176"/>
    </row>
    <row r="70" spans="1:6" s="91" customFormat="1" ht="40.15" customHeight="1" thickTop="1" thickBot="1" x14ac:dyDescent="0.25">
      <c r="A70" s="45" t="s">
        <v>286</v>
      </c>
      <c r="B70" s="46" t="s">
        <v>287</v>
      </c>
      <c r="C70" s="47" t="s">
        <v>30</v>
      </c>
      <c r="D70" s="48">
        <v>0</v>
      </c>
      <c r="E70" s="47">
        <v>1</v>
      </c>
      <c r="F70" s="50">
        <f>D70*E70</f>
        <v>0</v>
      </c>
    </row>
    <row r="71" spans="1:6" ht="40.15" customHeight="1" thickTop="1" thickBot="1" x14ac:dyDescent="0.25">
      <c r="A71" s="118" t="s">
        <v>16</v>
      </c>
      <c r="B71" s="156" t="s">
        <v>17</v>
      </c>
      <c r="C71" s="156"/>
      <c r="D71" s="156"/>
      <c r="E71" s="156"/>
      <c r="F71" s="179"/>
    </row>
    <row r="72" spans="1:6" s="91" customFormat="1" ht="40.15" customHeight="1" thickTop="1" thickBot="1" x14ac:dyDescent="0.25">
      <c r="A72" s="45" t="s">
        <v>288</v>
      </c>
      <c r="B72" s="99" t="s">
        <v>289</v>
      </c>
      <c r="C72" s="100" t="s">
        <v>30</v>
      </c>
      <c r="D72" s="101">
        <v>0</v>
      </c>
      <c r="E72" s="100">
        <v>1</v>
      </c>
      <c r="F72" s="102">
        <f>D72*E72</f>
        <v>0</v>
      </c>
    </row>
    <row r="73" spans="1:6" ht="40.15" customHeight="1" thickTop="1" thickBot="1" x14ac:dyDescent="0.25">
      <c r="A73" s="125" t="s">
        <v>73</v>
      </c>
      <c r="B73" s="177" t="s">
        <v>74</v>
      </c>
      <c r="C73" s="177"/>
      <c r="D73" s="177"/>
      <c r="E73" s="177"/>
      <c r="F73" s="178"/>
    </row>
    <row r="74" spans="1:6" s="91" customFormat="1" ht="40.15" customHeight="1" thickTop="1" thickBot="1" x14ac:dyDescent="0.25">
      <c r="A74" s="75" t="s">
        <v>290</v>
      </c>
      <c r="B74" s="97" t="s">
        <v>291</v>
      </c>
      <c r="C74" s="103"/>
      <c r="D74" s="104"/>
      <c r="E74" s="104"/>
      <c r="F74" s="105"/>
    </row>
    <row r="75" spans="1:6" ht="40.15" customHeight="1" thickBot="1" x14ac:dyDescent="0.25">
      <c r="A75" s="125" t="s">
        <v>18</v>
      </c>
      <c r="B75" s="177" t="s">
        <v>75</v>
      </c>
      <c r="C75" s="177"/>
      <c r="D75" s="177"/>
      <c r="E75" s="177"/>
      <c r="F75" s="178"/>
    </row>
    <row r="76" spans="1:6" s="91" customFormat="1" ht="40.15" customHeight="1" thickTop="1" thickBot="1" x14ac:dyDescent="0.25">
      <c r="A76" s="75" t="s">
        <v>292</v>
      </c>
      <c r="B76" s="97" t="s">
        <v>291</v>
      </c>
      <c r="C76" s="103"/>
      <c r="D76" s="104"/>
      <c r="E76" s="104"/>
      <c r="F76" s="105"/>
    </row>
    <row r="77" spans="1:6" ht="40.15" customHeight="1" thickBot="1" x14ac:dyDescent="0.25">
      <c r="A77" s="123" t="s">
        <v>19</v>
      </c>
      <c r="B77" s="162" t="s">
        <v>35</v>
      </c>
      <c r="C77" s="162"/>
      <c r="D77" s="162"/>
      <c r="E77" s="162"/>
      <c r="F77" s="176"/>
    </row>
    <row r="78" spans="1:6" s="91" customFormat="1" ht="40.15" customHeight="1" thickTop="1" thickBot="1" x14ac:dyDescent="0.25">
      <c r="A78" s="45" t="s">
        <v>293</v>
      </c>
      <c r="B78" s="99" t="s">
        <v>294</v>
      </c>
      <c r="C78" s="100" t="s">
        <v>30</v>
      </c>
      <c r="D78" s="101">
        <v>0</v>
      </c>
      <c r="E78" s="100">
        <v>1</v>
      </c>
      <c r="F78" s="102">
        <f>D78*E78</f>
        <v>0</v>
      </c>
    </row>
    <row r="79" spans="1:6" ht="40.15" customHeight="1" thickTop="1" thickBot="1" x14ac:dyDescent="0.25">
      <c r="A79" s="81" t="s">
        <v>76</v>
      </c>
      <c r="B79" s="150" t="s">
        <v>34</v>
      </c>
      <c r="C79" s="150"/>
      <c r="D79" s="150"/>
      <c r="E79" s="150"/>
      <c r="F79" s="169"/>
    </row>
    <row r="80" spans="1:6" s="91" customFormat="1" ht="40.15" customHeight="1" thickTop="1" thickBot="1" x14ac:dyDescent="0.25">
      <c r="A80" s="45" t="s">
        <v>295</v>
      </c>
      <c r="B80" s="99" t="s">
        <v>294</v>
      </c>
      <c r="C80" s="100" t="s">
        <v>30</v>
      </c>
      <c r="D80" s="101">
        <v>0</v>
      </c>
      <c r="E80" s="100">
        <v>1</v>
      </c>
      <c r="F80" s="102">
        <f>D80*E80</f>
        <v>0</v>
      </c>
    </row>
    <row r="81" spans="1:6" ht="40.15" customHeight="1" thickTop="1" thickBot="1" x14ac:dyDescent="0.25">
      <c r="A81" s="126" t="s">
        <v>20</v>
      </c>
      <c r="B81" s="181" t="s">
        <v>36</v>
      </c>
      <c r="C81" s="181"/>
      <c r="D81" s="181"/>
      <c r="E81" s="181"/>
      <c r="F81" s="182"/>
    </row>
    <row r="82" spans="1:6" s="91" customFormat="1" ht="40.15" customHeight="1" thickBot="1" x14ac:dyDescent="0.25">
      <c r="A82" s="61" t="s">
        <v>296</v>
      </c>
      <c r="B82" s="66" t="s">
        <v>299</v>
      </c>
      <c r="C82" s="67" t="s">
        <v>30</v>
      </c>
      <c r="D82" s="64">
        <v>0</v>
      </c>
      <c r="E82" s="67">
        <v>1</v>
      </c>
      <c r="F82" s="69">
        <f>D82*E82</f>
        <v>0</v>
      </c>
    </row>
    <row r="83" spans="1:6" s="91" customFormat="1" ht="40.15" customHeight="1" thickBot="1" x14ac:dyDescent="0.25">
      <c r="A83" s="61" t="s">
        <v>297</v>
      </c>
      <c r="B83" s="66" t="s">
        <v>300</v>
      </c>
      <c r="C83" s="67" t="s">
        <v>30</v>
      </c>
      <c r="D83" s="64">
        <v>0</v>
      </c>
      <c r="E83" s="67">
        <v>1</v>
      </c>
      <c r="F83" s="69">
        <f t="shared" ref="F83:F84" si="5">D83*E83</f>
        <v>0</v>
      </c>
    </row>
    <row r="84" spans="1:6" s="91" customFormat="1" ht="40.15" customHeight="1" thickBot="1" x14ac:dyDescent="0.25">
      <c r="A84" s="61" t="s">
        <v>298</v>
      </c>
      <c r="B84" s="66" t="s">
        <v>301</v>
      </c>
      <c r="C84" s="67" t="s">
        <v>30</v>
      </c>
      <c r="D84" s="64">
        <v>0</v>
      </c>
      <c r="E84" s="67">
        <v>1</v>
      </c>
      <c r="F84" s="69">
        <f t="shared" si="5"/>
        <v>0</v>
      </c>
    </row>
    <row r="85" spans="1:6" ht="40.15" customHeight="1" thickBot="1" x14ac:dyDescent="0.25">
      <c r="A85" s="125" t="s">
        <v>21</v>
      </c>
      <c r="B85" s="162" t="s">
        <v>302</v>
      </c>
      <c r="C85" s="162"/>
      <c r="D85" s="162"/>
      <c r="E85" s="162"/>
      <c r="F85" s="176"/>
    </row>
    <row r="86" spans="1:6" s="91" customFormat="1" ht="40.15" customHeight="1" thickTop="1" thickBot="1" x14ac:dyDescent="0.25">
      <c r="A86" s="61" t="s">
        <v>305</v>
      </c>
      <c r="B86" s="66" t="s">
        <v>303</v>
      </c>
      <c r="C86" s="67" t="s">
        <v>30</v>
      </c>
      <c r="D86" s="64">
        <v>0</v>
      </c>
      <c r="E86" s="67">
        <v>1</v>
      </c>
      <c r="F86" s="69">
        <f>D86*E86</f>
        <v>0</v>
      </c>
    </row>
    <row r="87" spans="1:6" s="91" customFormat="1" ht="40.15" customHeight="1" thickBot="1" x14ac:dyDescent="0.25">
      <c r="A87" s="61" t="s">
        <v>306</v>
      </c>
      <c r="B87" s="66" t="s">
        <v>304</v>
      </c>
      <c r="C87" s="67" t="s">
        <v>30</v>
      </c>
      <c r="D87" s="64">
        <v>0</v>
      </c>
      <c r="E87" s="67">
        <v>1</v>
      </c>
      <c r="F87" s="69">
        <f>D87*E87</f>
        <v>0</v>
      </c>
    </row>
    <row r="88" spans="1:6" ht="40.15" customHeight="1" thickBot="1" x14ac:dyDescent="0.25">
      <c r="A88" s="125" t="s">
        <v>22</v>
      </c>
      <c r="B88" s="162" t="s">
        <v>77</v>
      </c>
      <c r="C88" s="162"/>
      <c r="D88" s="162"/>
      <c r="E88" s="162"/>
      <c r="F88" s="176"/>
    </row>
    <row r="89" spans="1:6" s="91" customFormat="1" ht="40.15" customHeight="1" thickTop="1" thickBot="1" x14ac:dyDescent="0.25">
      <c r="A89" s="61" t="s">
        <v>307</v>
      </c>
      <c r="B89" s="66" t="s">
        <v>311</v>
      </c>
      <c r="C89" s="67" t="s">
        <v>30</v>
      </c>
      <c r="D89" s="64">
        <v>0</v>
      </c>
      <c r="E89" s="67">
        <v>1</v>
      </c>
      <c r="F89" s="69">
        <f>D89*E89</f>
        <v>0</v>
      </c>
    </row>
    <row r="90" spans="1:6" s="91" customFormat="1" ht="40.15" customHeight="1" thickBot="1" x14ac:dyDescent="0.25">
      <c r="A90" s="61" t="s">
        <v>308</v>
      </c>
      <c r="B90" s="66" t="s">
        <v>312</v>
      </c>
      <c r="C90" s="67" t="s">
        <v>109</v>
      </c>
      <c r="D90" s="106"/>
      <c r="E90" s="107"/>
      <c r="F90" s="108"/>
    </row>
    <row r="91" spans="1:6" s="91" customFormat="1" ht="40.15" customHeight="1" thickBot="1" x14ac:dyDescent="0.25">
      <c r="A91" s="61" t="s">
        <v>309</v>
      </c>
      <c r="B91" s="66" t="s">
        <v>313</v>
      </c>
      <c r="C91" s="67" t="s">
        <v>30</v>
      </c>
      <c r="D91" s="64">
        <v>0</v>
      </c>
      <c r="E91" s="67">
        <v>1</v>
      </c>
      <c r="F91" s="69">
        <f>D91*E91</f>
        <v>0</v>
      </c>
    </row>
    <row r="92" spans="1:6" s="91" customFormat="1" ht="40.15" customHeight="1" thickBot="1" x14ac:dyDescent="0.25">
      <c r="A92" s="61" t="s">
        <v>310</v>
      </c>
      <c r="B92" s="66" t="s">
        <v>314</v>
      </c>
      <c r="C92" s="67" t="s">
        <v>109</v>
      </c>
      <c r="D92" s="106"/>
      <c r="E92" s="107"/>
      <c r="F92" s="108"/>
    </row>
    <row r="93" spans="1:6" s="56" customFormat="1" ht="40.15" customHeight="1" thickBot="1" x14ac:dyDescent="0.25">
      <c r="A93" s="106" t="s">
        <v>23</v>
      </c>
      <c r="B93" s="177" t="s">
        <v>78</v>
      </c>
      <c r="C93" s="177"/>
      <c r="D93" s="177"/>
      <c r="E93" s="177"/>
      <c r="F93" s="178"/>
    </row>
    <row r="94" spans="1:6" s="91" customFormat="1" ht="40.15" customHeight="1" thickBot="1" x14ac:dyDescent="0.25">
      <c r="A94" s="61" t="s">
        <v>316</v>
      </c>
      <c r="B94" s="66" t="s">
        <v>315</v>
      </c>
      <c r="C94" s="67" t="s">
        <v>30</v>
      </c>
      <c r="D94" s="64">
        <v>0</v>
      </c>
      <c r="E94" s="67">
        <v>1</v>
      </c>
      <c r="F94" s="69">
        <f>D94*E94</f>
        <v>0</v>
      </c>
    </row>
    <row r="95" spans="1:6" s="91" customFormat="1" ht="40.15" customHeight="1" thickBot="1" x14ac:dyDescent="0.25">
      <c r="A95" s="61" t="s">
        <v>317</v>
      </c>
      <c r="B95" s="66" t="s">
        <v>84</v>
      </c>
      <c r="C95" s="67" t="s">
        <v>69</v>
      </c>
      <c r="D95" s="106"/>
      <c r="E95" s="107"/>
      <c r="F95" s="108"/>
    </row>
    <row r="96" spans="1:6" s="91" customFormat="1" ht="40.15" customHeight="1" thickBot="1" x14ac:dyDescent="0.25">
      <c r="A96" s="106" t="s">
        <v>318</v>
      </c>
      <c r="B96" s="177" t="s">
        <v>319</v>
      </c>
      <c r="C96" s="177"/>
      <c r="D96" s="177"/>
      <c r="E96" s="177"/>
      <c r="F96" s="178"/>
    </row>
    <row r="97" spans="1:6" s="91" customFormat="1" ht="40.15" customHeight="1" thickBot="1" x14ac:dyDescent="0.25">
      <c r="A97" s="61" t="s">
        <v>320</v>
      </c>
      <c r="B97" s="66" t="s">
        <v>321</v>
      </c>
      <c r="C97" s="67" t="s">
        <v>30</v>
      </c>
      <c r="D97" s="64">
        <v>0</v>
      </c>
      <c r="E97" s="67">
        <v>1</v>
      </c>
      <c r="F97" s="69">
        <f>D97*E97</f>
        <v>0</v>
      </c>
    </row>
    <row r="98" spans="1:6" s="91" customFormat="1" ht="40.15" customHeight="1" thickBot="1" x14ac:dyDescent="0.25">
      <c r="A98" s="123"/>
      <c r="B98" s="162"/>
      <c r="C98" s="165"/>
      <c r="D98" s="165"/>
      <c r="E98" s="165"/>
      <c r="F98" s="166"/>
    </row>
    <row r="99" spans="1:6" ht="29.45" customHeight="1" thickTop="1" thickBot="1" x14ac:dyDescent="0.25">
      <c r="A99" s="143" t="s">
        <v>60</v>
      </c>
      <c r="B99" s="143"/>
      <c r="C99" s="143"/>
      <c r="D99" s="143"/>
      <c r="E99" s="167"/>
      <c r="F99" s="54">
        <f>SUM(F7:F98)</f>
        <v>0</v>
      </c>
    </row>
    <row r="100" spans="1:6" ht="15" thickTop="1" x14ac:dyDescent="0.2"/>
  </sheetData>
  <mergeCells count="29">
    <mergeCell ref="A99:E99"/>
    <mergeCell ref="B77:F77"/>
    <mergeCell ref="B79:F79"/>
    <mergeCell ref="B93:F93"/>
    <mergeCell ref="B12:F12"/>
    <mergeCell ref="B14:F14"/>
    <mergeCell ref="B16:F16"/>
    <mergeCell ref="B81:F81"/>
    <mergeCell ref="B85:F85"/>
    <mergeCell ref="B27:F27"/>
    <mergeCell ref="B40:F40"/>
    <mergeCell ref="B42:F42"/>
    <mergeCell ref="B64:F64"/>
    <mergeCell ref="B69:F69"/>
    <mergeCell ref="B96:F96"/>
    <mergeCell ref="B98:F98"/>
    <mergeCell ref="A1:F1"/>
    <mergeCell ref="A2:F2"/>
    <mergeCell ref="A3:F3"/>
    <mergeCell ref="C4:C5"/>
    <mergeCell ref="B88:F88"/>
    <mergeCell ref="B71:F71"/>
    <mergeCell ref="B73:F73"/>
    <mergeCell ref="B75:F75"/>
    <mergeCell ref="B6:F6"/>
    <mergeCell ref="B43:F43"/>
    <mergeCell ref="B46:F46"/>
    <mergeCell ref="B52:F52"/>
    <mergeCell ref="B57:F57"/>
  </mergeCells>
  <pageMargins left="0.7" right="0.7" top="0.75" bottom="0.75" header="0.3" footer="0.3"/>
  <pageSetup paperSize="9" scale="5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8"/>
  <sheetViews>
    <sheetView topLeftCell="A4" zoomScale="90" zoomScaleNormal="90" zoomScaleSheetLayoutView="90" workbookViewId="0">
      <selection activeCell="A16" sqref="A16:XFD16"/>
    </sheetView>
  </sheetViews>
  <sheetFormatPr defaultColWidth="8.85546875" defaultRowHeight="14.25" x14ac:dyDescent="0.2"/>
  <cols>
    <col min="1" max="1" width="10" style="17" customWidth="1"/>
    <col min="2" max="2" width="68.42578125" style="17" bestFit="1" customWidth="1"/>
    <col min="3" max="3" width="14.85546875" style="23" customWidth="1"/>
    <col min="4" max="4" width="15.85546875" style="17" bestFit="1" customWidth="1"/>
    <col min="5" max="5" width="20.42578125" style="17" bestFit="1" customWidth="1"/>
    <col min="6" max="6" width="20.7109375" style="17" customWidth="1"/>
    <col min="7" max="16384" width="8.85546875" style="17"/>
  </cols>
  <sheetData>
    <row r="1" spans="1:6" x14ac:dyDescent="0.2">
      <c r="A1" s="130" t="s">
        <v>3</v>
      </c>
      <c r="B1" s="130"/>
      <c r="C1" s="130"/>
      <c r="D1" s="130"/>
      <c r="E1" s="130"/>
      <c r="F1" s="130"/>
    </row>
    <row r="2" spans="1:6" x14ac:dyDescent="0.2">
      <c r="A2" s="146" t="str">
        <f>Referentieprijs!A2</f>
        <v>Overdrachtsdossier spoorondergangen Oonksweg en Bornerbroeksestraat in Borne</v>
      </c>
      <c r="B2" s="173"/>
      <c r="C2" s="173"/>
      <c r="D2" s="173"/>
      <c r="E2" s="173"/>
      <c r="F2" s="173"/>
    </row>
    <row r="3" spans="1:6" ht="120" customHeight="1" x14ac:dyDescent="0.2">
      <c r="A3" s="144" t="s">
        <v>85</v>
      </c>
      <c r="B3" s="137"/>
      <c r="C3" s="137"/>
      <c r="D3" s="137"/>
      <c r="E3" s="137"/>
      <c r="F3" s="137"/>
    </row>
    <row r="4" spans="1:6" ht="28.15" customHeight="1" x14ac:dyDescent="0.2">
      <c r="A4" s="9"/>
      <c r="B4" s="10"/>
      <c r="C4" s="148" t="s">
        <v>25</v>
      </c>
      <c r="D4" s="2"/>
      <c r="E4" s="9" t="s">
        <v>24</v>
      </c>
      <c r="F4" s="9"/>
    </row>
    <row r="5" spans="1:6" ht="60" customHeight="1" thickBot="1" x14ac:dyDescent="0.25">
      <c r="A5" s="9" t="s">
        <v>47</v>
      </c>
      <c r="B5" s="10" t="s">
        <v>0</v>
      </c>
      <c r="C5" s="149"/>
      <c r="D5" s="2" t="s">
        <v>46</v>
      </c>
      <c r="E5" s="27" t="s">
        <v>31</v>
      </c>
      <c r="F5" s="9" t="s">
        <v>2</v>
      </c>
    </row>
    <row r="6" spans="1:6" ht="40.15" customHeight="1" thickTop="1" thickBot="1" x14ac:dyDescent="0.25">
      <c r="A6" s="82" t="s">
        <v>322</v>
      </c>
      <c r="B6" s="153" t="s">
        <v>323</v>
      </c>
      <c r="C6" s="188"/>
      <c r="D6" s="188"/>
      <c r="E6" s="188"/>
      <c r="F6" s="189"/>
    </row>
    <row r="7" spans="1:6" ht="40.15" customHeight="1" thickBot="1" x14ac:dyDescent="0.25">
      <c r="A7" s="83" t="s">
        <v>324</v>
      </c>
      <c r="B7" s="66" t="s">
        <v>326</v>
      </c>
      <c r="C7" s="67" t="s">
        <v>30</v>
      </c>
      <c r="D7" s="84">
        <v>0</v>
      </c>
      <c r="E7" s="85">
        <v>1</v>
      </c>
      <c r="F7" s="86">
        <f t="shared" ref="F7" si="0">D7*E7</f>
        <v>0</v>
      </c>
    </row>
    <row r="8" spans="1:6" s="91" customFormat="1" ht="40.15" customHeight="1" thickBot="1" x14ac:dyDescent="0.25">
      <c r="A8" s="87" t="s">
        <v>325</v>
      </c>
      <c r="B8" s="66" t="s">
        <v>327</v>
      </c>
      <c r="C8" s="67" t="s">
        <v>30</v>
      </c>
      <c r="D8" s="88">
        <v>0</v>
      </c>
      <c r="E8" s="85">
        <v>1</v>
      </c>
      <c r="F8" s="86">
        <f>D8*E8</f>
        <v>0</v>
      </c>
    </row>
    <row r="9" spans="1:6" s="91" customFormat="1" ht="40.15" customHeight="1" thickTop="1" thickBot="1" x14ac:dyDescent="0.25">
      <c r="A9" s="82" t="s">
        <v>329</v>
      </c>
      <c r="B9" s="153" t="s">
        <v>328</v>
      </c>
      <c r="C9" s="188"/>
      <c r="D9" s="188"/>
      <c r="E9" s="188"/>
      <c r="F9" s="189"/>
    </row>
    <row r="10" spans="1:6" s="91" customFormat="1" ht="40.15" customHeight="1" thickBot="1" x14ac:dyDescent="0.25">
      <c r="A10" s="87" t="s">
        <v>330</v>
      </c>
      <c r="B10" s="66" t="s">
        <v>334</v>
      </c>
      <c r="C10" s="67" t="s">
        <v>30</v>
      </c>
      <c r="D10" s="88">
        <v>0</v>
      </c>
      <c r="E10" s="85">
        <v>1</v>
      </c>
      <c r="F10" s="86">
        <f>D10*E10</f>
        <v>0</v>
      </c>
    </row>
    <row r="11" spans="1:6" s="91" customFormat="1" ht="40.15" customHeight="1" thickBot="1" x14ac:dyDescent="0.25">
      <c r="A11" s="87" t="s">
        <v>331</v>
      </c>
      <c r="B11" s="66" t="s">
        <v>335</v>
      </c>
      <c r="C11" s="67" t="s">
        <v>30</v>
      </c>
      <c r="D11" s="88">
        <v>0</v>
      </c>
      <c r="E11" s="85">
        <v>1</v>
      </c>
      <c r="F11" s="86">
        <f>D11*E11</f>
        <v>0</v>
      </c>
    </row>
    <row r="12" spans="1:6" s="91" customFormat="1" ht="40.15" customHeight="1" thickBot="1" x14ac:dyDescent="0.25">
      <c r="A12" s="87" t="s">
        <v>332</v>
      </c>
      <c r="B12" s="66" t="s">
        <v>336</v>
      </c>
      <c r="C12" s="67" t="s">
        <v>30</v>
      </c>
      <c r="D12" s="88">
        <v>0</v>
      </c>
      <c r="E12" s="85">
        <v>1</v>
      </c>
      <c r="F12" s="86">
        <f t="shared" ref="F12:F13" si="1">D12*E12</f>
        <v>0</v>
      </c>
    </row>
    <row r="13" spans="1:6" s="91" customFormat="1" ht="40.15" customHeight="1" thickBot="1" x14ac:dyDescent="0.25">
      <c r="A13" s="87" t="s">
        <v>333</v>
      </c>
      <c r="B13" s="66" t="s">
        <v>337</v>
      </c>
      <c r="C13" s="67" t="s">
        <v>29</v>
      </c>
      <c r="D13" s="88">
        <v>0</v>
      </c>
      <c r="E13" s="85">
        <v>2</v>
      </c>
      <c r="F13" s="86">
        <f t="shared" si="1"/>
        <v>0</v>
      </c>
    </row>
    <row r="14" spans="1:6" s="91" customFormat="1" ht="40.15" customHeight="1" thickTop="1" thickBot="1" x14ac:dyDescent="0.25">
      <c r="A14" s="82" t="s">
        <v>338</v>
      </c>
      <c r="B14" s="153" t="s">
        <v>339</v>
      </c>
      <c r="C14" s="188"/>
      <c r="D14" s="188"/>
      <c r="E14" s="188"/>
      <c r="F14" s="189"/>
    </row>
    <row r="15" spans="1:6" ht="40.15" customHeight="1" thickBot="1" x14ac:dyDescent="0.25">
      <c r="A15" s="61" t="s">
        <v>340</v>
      </c>
      <c r="B15" s="66" t="s">
        <v>341</v>
      </c>
      <c r="C15" s="67" t="s">
        <v>30</v>
      </c>
      <c r="D15" s="64">
        <v>0</v>
      </c>
      <c r="E15" s="67">
        <v>1</v>
      </c>
      <c r="F15" s="69">
        <f t="shared" ref="F15" si="2">D15*E15</f>
        <v>0</v>
      </c>
    </row>
    <row r="16" spans="1:6" s="91" customFormat="1" ht="40.15" customHeight="1" thickBot="1" x14ac:dyDescent="0.25">
      <c r="A16" s="123"/>
      <c r="B16" s="162"/>
      <c r="C16" s="165"/>
      <c r="D16" s="165"/>
      <c r="E16" s="165"/>
      <c r="F16" s="166"/>
    </row>
    <row r="17" spans="1:6" ht="29.45" customHeight="1" thickTop="1" thickBot="1" x14ac:dyDescent="0.25">
      <c r="A17" s="143" t="s">
        <v>89</v>
      </c>
      <c r="B17" s="143"/>
      <c r="C17" s="143"/>
      <c r="D17" s="143"/>
      <c r="E17" s="167"/>
      <c r="F17" s="54">
        <f>F7+F8+F10+F11+F12+F13+F15</f>
        <v>0</v>
      </c>
    </row>
    <row r="18" spans="1:6" ht="15" thickTop="1" x14ac:dyDescent="0.2"/>
  </sheetData>
  <mergeCells count="9">
    <mergeCell ref="A17:E17"/>
    <mergeCell ref="A1:F1"/>
    <mergeCell ref="A2:F2"/>
    <mergeCell ref="A3:F3"/>
    <mergeCell ref="C4:C5"/>
    <mergeCell ref="B6:F6"/>
    <mergeCell ref="B9:F9"/>
    <mergeCell ref="B14:F14"/>
    <mergeCell ref="B16:F16"/>
  </mergeCells>
  <pageMargins left="0.7" right="0.7" top="0.75" bottom="0.75" header="0.3" footer="0.3"/>
  <pageSetup paperSize="9" scale="5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454AF-DB64-4660-9D8E-254E78C064A5}">
  <dimension ref="A1:F16"/>
  <sheetViews>
    <sheetView topLeftCell="A4" zoomScale="90" zoomScaleNormal="90" zoomScaleSheetLayoutView="90" workbookViewId="0">
      <selection activeCell="F16" sqref="F16"/>
    </sheetView>
  </sheetViews>
  <sheetFormatPr defaultColWidth="8.85546875" defaultRowHeight="14.25" x14ac:dyDescent="0.2"/>
  <cols>
    <col min="1" max="1" width="10" style="56" customWidth="1"/>
    <col min="2" max="2" width="68.42578125" style="56" bestFit="1" customWidth="1"/>
    <col min="3" max="3" width="14.85546875" style="23" customWidth="1"/>
    <col min="4" max="4" width="15.85546875" style="56" bestFit="1" customWidth="1"/>
    <col min="5" max="5" width="20.42578125" style="56" bestFit="1" customWidth="1"/>
    <col min="6" max="6" width="20.7109375" style="56" customWidth="1"/>
    <col min="7" max="16384" width="8.85546875" style="56"/>
  </cols>
  <sheetData>
    <row r="1" spans="1:6" x14ac:dyDescent="0.2">
      <c r="A1" s="130" t="s">
        <v>3</v>
      </c>
      <c r="B1" s="130"/>
      <c r="C1" s="130"/>
      <c r="D1" s="130"/>
      <c r="E1" s="130"/>
      <c r="F1" s="130"/>
    </row>
    <row r="2" spans="1:6" x14ac:dyDescent="0.2">
      <c r="A2" s="146" t="str">
        <f>Referentieprijs!A2</f>
        <v>Overdrachtsdossier spoorondergangen Oonksweg en Bornerbroeksestraat in Borne</v>
      </c>
      <c r="B2" s="173"/>
      <c r="C2" s="173"/>
      <c r="D2" s="173"/>
      <c r="E2" s="173"/>
      <c r="F2" s="173"/>
    </row>
    <row r="3" spans="1:6" ht="120" customHeight="1" x14ac:dyDescent="0.2">
      <c r="A3" s="144" t="s">
        <v>90</v>
      </c>
      <c r="B3" s="137"/>
      <c r="C3" s="137"/>
      <c r="D3" s="137"/>
      <c r="E3" s="137"/>
      <c r="F3" s="137"/>
    </row>
    <row r="4" spans="1:6" ht="28.15" customHeight="1" x14ac:dyDescent="0.2">
      <c r="A4" s="57"/>
      <c r="B4" s="10"/>
      <c r="C4" s="148" t="s">
        <v>25</v>
      </c>
      <c r="D4" s="2"/>
      <c r="E4" s="57" t="s">
        <v>24</v>
      </c>
      <c r="F4" s="57"/>
    </row>
    <row r="5" spans="1:6" ht="60" customHeight="1" thickBot="1" x14ac:dyDescent="0.25">
      <c r="A5" s="57" t="s">
        <v>47</v>
      </c>
      <c r="B5" s="10" t="s">
        <v>0</v>
      </c>
      <c r="C5" s="149"/>
      <c r="D5" s="2" t="s">
        <v>46</v>
      </c>
      <c r="E5" s="27" t="s">
        <v>31</v>
      </c>
      <c r="F5" s="57" t="s">
        <v>2</v>
      </c>
    </row>
    <row r="6" spans="1:6" ht="40.15" customHeight="1" thickTop="1" thickBot="1" x14ac:dyDescent="0.25">
      <c r="A6" s="49" t="s">
        <v>93</v>
      </c>
      <c r="B6" s="190" t="s">
        <v>92</v>
      </c>
      <c r="C6" s="188"/>
      <c r="D6" s="188"/>
      <c r="E6" s="188"/>
      <c r="F6" s="189"/>
    </row>
    <row r="7" spans="1:6" ht="40.15" customHeight="1" thickBot="1" x14ac:dyDescent="0.25">
      <c r="A7" s="83" t="s">
        <v>342</v>
      </c>
      <c r="B7" s="66" t="s">
        <v>344</v>
      </c>
      <c r="C7" s="67" t="s">
        <v>30</v>
      </c>
      <c r="D7" s="84">
        <v>0</v>
      </c>
      <c r="E7" s="85">
        <v>1</v>
      </c>
      <c r="F7" s="86">
        <f>D7*E7</f>
        <v>0</v>
      </c>
    </row>
    <row r="8" spans="1:6" s="91" customFormat="1" ht="40.15" customHeight="1" thickBot="1" x14ac:dyDescent="0.25">
      <c r="A8" s="83" t="s">
        <v>343</v>
      </c>
      <c r="B8" s="66" t="s">
        <v>345</v>
      </c>
      <c r="C8" s="67" t="s">
        <v>30</v>
      </c>
      <c r="D8" s="84">
        <v>0</v>
      </c>
      <c r="E8" s="85">
        <v>1</v>
      </c>
      <c r="F8" s="86">
        <f>D8*E8</f>
        <v>0</v>
      </c>
    </row>
    <row r="9" spans="1:6" ht="40.15" customHeight="1" thickTop="1" thickBot="1" x14ac:dyDescent="0.25">
      <c r="A9" s="49" t="s">
        <v>94</v>
      </c>
      <c r="B9" s="190" t="s">
        <v>346</v>
      </c>
      <c r="C9" s="188"/>
      <c r="D9" s="188"/>
      <c r="E9" s="188"/>
      <c r="F9" s="189"/>
    </row>
    <row r="10" spans="1:6" ht="40.15" customHeight="1" thickBot="1" x14ac:dyDescent="0.25">
      <c r="A10" s="87" t="s">
        <v>347</v>
      </c>
      <c r="B10" s="66" t="s">
        <v>351</v>
      </c>
      <c r="C10" s="67" t="s">
        <v>29</v>
      </c>
      <c r="D10" s="88">
        <v>0</v>
      </c>
      <c r="E10" s="85">
        <v>3</v>
      </c>
      <c r="F10" s="86">
        <f>D10*E10</f>
        <v>0</v>
      </c>
    </row>
    <row r="11" spans="1:6" ht="40.15" customHeight="1" thickBot="1" x14ac:dyDescent="0.25">
      <c r="A11" s="87" t="s">
        <v>348</v>
      </c>
      <c r="B11" s="66" t="s">
        <v>352</v>
      </c>
      <c r="C11" s="67" t="s">
        <v>30</v>
      </c>
      <c r="D11" s="88">
        <v>0</v>
      </c>
      <c r="E11" s="85">
        <v>1</v>
      </c>
      <c r="F11" s="86">
        <f>D11*E11</f>
        <v>0</v>
      </c>
    </row>
    <row r="12" spans="1:6" ht="40.15" customHeight="1" thickBot="1" x14ac:dyDescent="0.25">
      <c r="A12" s="87" t="s">
        <v>349</v>
      </c>
      <c r="B12" s="66" t="s">
        <v>353</v>
      </c>
      <c r="C12" s="67" t="s">
        <v>30</v>
      </c>
      <c r="D12" s="88">
        <v>0</v>
      </c>
      <c r="E12" s="85">
        <v>1</v>
      </c>
      <c r="F12" s="86">
        <f>D12*E12</f>
        <v>0</v>
      </c>
    </row>
    <row r="13" spans="1:6" ht="40.15" customHeight="1" thickBot="1" x14ac:dyDescent="0.25">
      <c r="A13" s="87" t="s">
        <v>350</v>
      </c>
      <c r="B13" s="66" t="s">
        <v>346</v>
      </c>
      <c r="C13" s="67" t="s">
        <v>30</v>
      </c>
      <c r="D13" s="88">
        <v>0</v>
      </c>
      <c r="E13" s="85">
        <v>1</v>
      </c>
      <c r="F13" s="86">
        <f>D13*E13</f>
        <v>0</v>
      </c>
    </row>
    <row r="14" spans="1:6" s="91" customFormat="1" ht="40.15" customHeight="1" thickBot="1" x14ac:dyDescent="0.25">
      <c r="A14" s="123"/>
      <c r="B14" s="162"/>
      <c r="C14" s="165"/>
      <c r="D14" s="165"/>
      <c r="E14" s="165"/>
      <c r="F14" s="166"/>
    </row>
    <row r="15" spans="1:6" ht="29.45" customHeight="1" thickTop="1" thickBot="1" x14ac:dyDescent="0.25">
      <c r="A15" s="143" t="s">
        <v>91</v>
      </c>
      <c r="B15" s="143"/>
      <c r="C15" s="143"/>
      <c r="D15" s="143"/>
      <c r="E15" s="167"/>
      <c r="F15" s="54">
        <f>F7+F8+F10+F11+F12+F13</f>
        <v>0</v>
      </c>
    </row>
    <row r="16" spans="1:6" ht="15" thickTop="1" x14ac:dyDescent="0.2"/>
  </sheetData>
  <mergeCells count="8">
    <mergeCell ref="A15:E15"/>
    <mergeCell ref="B9:F9"/>
    <mergeCell ref="B14:F14"/>
    <mergeCell ref="A1:F1"/>
    <mergeCell ref="A2:F2"/>
    <mergeCell ref="A3:F3"/>
    <mergeCell ref="C4:C5"/>
    <mergeCell ref="B6:F6"/>
  </mergeCells>
  <pageMargins left="0.7" right="0.7" top="0.75" bottom="0.75" header="0.3" footer="0.3"/>
  <pageSetup paperSize="9" scale="5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13</vt:i4>
      </vt:variant>
    </vt:vector>
  </HeadingPairs>
  <TitlesOfParts>
    <vt:vector size="20" baseType="lpstr">
      <vt:lpstr>Referentieprijs</vt:lpstr>
      <vt:lpstr>Werkpakket A</vt:lpstr>
      <vt:lpstr>Werkpakket B</vt:lpstr>
      <vt:lpstr>Werkpakket C</vt:lpstr>
      <vt:lpstr>Werkpakket D</vt:lpstr>
      <vt:lpstr>Werkpakket E</vt:lpstr>
      <vt:lpstr>Werkpakket F</vt:lpstr>
      <vt:lpstr>Referentieprijs!_Toc444004466</vt:lpstr>
      <vt:lpstr>'Werkpakket A'!_Toc444004466</vt:lpstr>
      <vt:lpstr>'Werkpakket C'!_Toc444004466</vt:lpstr>
      <vt:lpstr>'Werkpakket E'!_Toc444004466</vt:lpstr>
      <vt:lpstr>'Werkpakket F'!_Toc444004466</vt:lpstr>
      <vt:lpstr>Referentieprijs!_Toc444544079</vt:lpstr>
      <vt:lpstr>Referentieprijs!Afdrukbereik</vt:lpstr>
      <vt:lpstr>'Werkpakket A'!Afdrukbereik</vt:lpstr>
      <vt:lpstr>'Werkpakket B'!Afdrukbereik</vt:lpstr>
      <vt:lpstr>'Werkpakket C'!Afdrukbereik</vt:lpstr>
      <vt:lpstr>'Werkpakket D'!Afdrukbereik</vt:lpstr>
      <vt:lpstr>'Werkpakket E'!Afdrukbereik</vt:lpstr>
      <vt:lpstr>'Werkpakket F'!Afdrukbereik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2022-11-02T09:49:33Z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RSA_GUID">
    <vt:lpwstr>af9a8074-c9a0-4381-9914-8341847c2ce8</vt:lpwstr>
  </property>
  <property fmtid="{D5CDD505-2E9C-101B-9397-08002B2CF9AE}" pid="3" name="CORSA_OBJECTTYPE">
    <vt:lpwstr>S</vt:lpwstr>
  </property>
  <property fmtid="{D5CDD505-2E9C-101B-9397-08002B2CF9AE}" pid="4" name="CORSA_OBJECTID">
    <vt:lpwstr>16int02553</vt:lpwstr>
  </property>
  <property fmtid="{D5CDD505-2E9C-101B-9397-08002B2CF9AE}" pid="5" name="CORSA_VERSION">
    <vt:lpwstr>1</vt:lpwstr>
  </property>
</Properties>
</file>