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7 Categorie Management\Catering en Warme Dranken\02. Aanbestedingen\2.4 Klein Keukenmaterialen\Overig\2. Aanbestedingsdocument\Bijlagen\"/>
    </mc:Choice>
  </mc:AlternateContent>
  <xr:revisionPtr revIDLastSave="0" documentId="13_ncr:1_{87205A76-C567-4F3C-8D1B-06CB6E836576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60" i="1" l="1"/>
  <c r="K257" i="1"/>
  <c r="K185" i="1"/>
  <c r="L130" i="1"/>
  <c r="K152" i="1"/>
  <c r="K135" i="1"/>
  <c r="K362" i="1"/>
  <c r="K363" i="1"/>
  <c r="K364" i="1"/>
  <c r="K365" i="1"/>
  <c r="K366" i="1"/>
  <c r="K372" i="1" s="1"/>
  <c r="K367" i="1"/>
  <c r="K368" i="1"/>
  <c r="K369" i="1"/>
  <c r="K370" i="1"/>
  <c r="K37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K176" i="1"/>
  <c r="L176" i="1"/>
  <c r="K177" i="1"/>
  <c r="L177" i="1"/>
  <c r="K178" i="1"/>
  <c r="L178" i="1"/>
  <c r="K179" i="1"/>
  <c r="L179" i="1"/>
  <c r="K180" i="1"/>
  <c r="L180" i="1"/>
  <c r="K181" i="1"/>
  <c r="L181" i="1"/>
  <c r="K182" i="1"/>
  <c r="L182" i="1"/>
  <c r="K183" i="1"/>
  <c r="L183" i="1"/>
  <c r="K184" i="1"/>
  <c r="L184" i="1"/>
  <c r="K150" i="1"/>
  <c r="L150" i="1"/>
  <c r="K151" i="1"/>
  <c r="L151" i="1"/>
  <c r="K120" i="1"/>
  <c r="L120" i="1"/>
  <c r="K121" i="1"/>
  <c r="L121" i="1"/>
  <c r="K122" i="1"/>
  <c r="L122" i="1"/>
  <c r="K123" i="1"/>
  <c r="L123" i="1"/>
  <c r="K124" i="1"/>
  <c r="L124" i="1"/>
  <c r="K125" i="1"/>
  <c r="L125" i="1"/>
  <c r="K126" i="1"/>
  <c r="L126" i="1"/>
  <c r="K127" i="1"/>
  <c r="L127" i="1"/>
  <c r="K128" i="1"/>
  <c r="L128" i="1"/>
  <c r="K129" i="1"/>
  <c r="L129" i="1"/>
  <c r="K130" i="1"/>
  <c r="K131" i="1"/>
  <c r="L131" i="1"/>
  <c r="K132" i="1"/>
  <c r="L132" i="1"/>
  <c r="K133" i="1"/>
  <c r="L133" i="1"/>
  <c r="K134" i="1"/>
  <c r="L134" i="1"/>
  <c r="K65" i="1"/>
  <c r="L65" i="1"/>
  <c r="K66" i="1"/>
  <c r="L66" i="1"/>
  <c r="K50" i="1"/>
  <c r="L50" i="1"/>
  <c r="K51" i="1"/>
  <c r="L51" i="1"/>
  <c r="K52" i="1"/>
  <c r="L52" i="1"/>
  <c r="K32" i="1"/>
  <c r="L32" i="1"/>
  <c r="K33" i="1"/>
  <c r="L33" i="1"/>
  <c r="K34" i="1"/>
  <c r="L34" i="1"/>
  <c r="L140" i="1"/>
  <c r="L141" i="1"/>
  <c r="L142" i="1"/>
  <c r="L143" i="1"/>
  <c r="L144" i="1"/>
  <c r="L145" i="1"/>
  <c r="L146" i="1"/>
  <c r="L147" i="1"/>
  <c r="L148" i="1"/>
  <c r="L149" i="1"/>
  <c r="L139" i="1"/>
  <c r="K149" i="1"/>
  <c r="K148" i="1"/>
  <c r="M148" i="1" s="1"/>
  <c r="K147" i="1"/>
  <c r="K146" i="1"/>
  <c r="M146" i="1" s="1"/>
  <c r="K145" i="1"/>
  <c r="K144" i="1"/>
  <c r="M144" i="1" s="1"/>
  <c r="K143" i="1"/>
  <c r="K142" i="1"/>
  <c r="M142" i="1" s="1"/>
  <c r="K141" i="1"/>
  <c r="K140" i="1"/>
  <c r="K139" i="1"/>
  <c r="M246" i="1" l="1"/>
  <c r="M248" i="1"/>
  <c r="M250" i="1"/>
  <c r="M252" i="1"/>
  <c r="M254" i="1"/>
  <c r="M33" i="1"/>
  <c r="M52" i="1"/>
  <c r="M50" i="1"/>
  <c r="M178" i="1"/>
  <c r="M230" i="1"/>
  <c r="M234" i="1"/>
  <c r="M176" i="1"/>
  <c r="M242" i="1"/>
  <c r="M231" i="1"/>
  <c r="M34" i="1"/>
  <c r="M66" i="1"/>
  <c r="M134" i="1"/>
  <c r="M132" i="1"/>
  <c r="M120" i="1"/>
  <c r="M150" i="1"/>
  <c r="M183" i="1"/>
  <c r="M179" i="1"/>
  <c r="M253" i="1"/>
  <c r="M182" i="1"/>
  <c r="M65" i="1"/>
  <c r="M127" i="1"/>
  <c r="M125" i="1"/>
  <c r="M123" i="1"/>
  <c r="M121" i="1"/>
  <c r="M225" i="1"/>
  <c r="M229" i="1"/>
  <c r="M51" i="1"/>
  <c r="M151" i="1"/>
  <c r="M184" i="1"/>
  <c r="M130" i="1"/>
  <c r="M128" i="1"/>
  <c r="M244" i="1"/>
  <c r="M245" i="1"/>
  <c r="M247" i="1"/>
  <c r="M249" i="1"/>
  <c r="M251" i="1"/>
  <c r="M232" i="1"/>
  <c r="M177" i="1"/>
  <c r="M255" i="1"/>
  <c r="M223" i="1"/>
  <c r="M227" i="1"/>
  <c r="M236" i="1"/>
  <c r="M238" i="1"/>
  <c r="M240" i="1"/>
  <c r="M133" i="1"/>
  <c r="M131" i="1"/>
  <c r="M129" i="1"/>
  <c r="M126" i="1"/>
  <c r="M124" i="1"/>
  <c r="M122" i="1"/>
  <c r="M180" i="1"/>
  <c r="M256" i="1"/>
  <c r="M224" i="1"/>
  <c r="M226" i="1"/>
  <c r="M228" i="1"/>
  <c r="M235" i="1"/>
  <c r="M237" i="1"/>
  <c r="M239" i="1"/>
  <c r="M32" i="1"/>
  <c r="M181" i="1"/>
  <c r="M243" i="1"/>
  <c r="M233" i="1"/>
  <c r="M241" i="1"/>
  <c r="M143" i="1"/>
  <c r="M147" i="1"/>
  <c r="M149" i="1"/>
  <c r="M140" i="1"/>
  <c r="M141" i="1"/>
  <c r="M145" i="1"/>
  <c r="M139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278" i="1"/>
  <c r="L279" i="1"/>
  <c r="L280" i="1"/>
  <c r="L281" i="1"/>
  <c r="L282" i="1"/>
  <c r="L272" i="1"/>
  <c r="L262" i="1"/>
  <c r="L263" i="1"/>
  <c r="L264" i="1"/>
  <c r="L265" i="1"/>
  <c r="L266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58" i="1"/>
  <c r="L59" i="1"/>
  <c r="L60" i="1"/>
  <c r="L61" i="1"/>
  <c r="L62" i="1"/>
  <c r="L63" i="1"/>
  <c r="L64" i="1"/>
  <c r="L40" i="1"/>
  <c r="L41" i="1"/>
  <c r="L42" i="1"/>
  <c r="L43" i="1"/>
  <c r="L44" i="1"/>
  <c r="L45" i="1"/>
  <c r="L46" i="1"/>
  <c r="L47" i="1"/>
  <c r="L48" i="1"/>
  <c r="L49" i="1"/>
  <c r="L333" i="1"/>
  <c r="L313" i="1"/>
  <c r="L287" i="1"/>
  <c r="L277" i="1"/>
  <c r="L271" i="1"/>
  <c r="L261" i="1"/>
  <c r="L189" i="1"/>
  <c r="L156" i="1"/>
  <c r="L71" i="1"/>
  <c r="L57" i="1"/>
  <c r="L39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11" i="1"/>
  <c r="K13" i="1"/>
  <c r="M152" i="1" l="1"/>
  <c r="M13" i="1"/>
  <c r="K341" i="1"/>
  <c r="M341" i="1" s="1"/>
  <c r="K342" i="1"/>
  <c r="M342" i="1" s="1"/>
  <c r="K343" i="1"/>
  <c r="M343" i="1" s="1"/>
  <c r="K344" i="1"/>
  <c r="M344" i="1" s="1"/>
  <c r="K345" i="1"/>
  <c r="M345" i="1" s="1"/>
  <c r="K340" i="1"/>
  <c r="M340" i="1" s="1"/>
  <c r="K339" i="1"/>
  <c r="M339" i="1" s="1"/>
  <c r="K338" i="1"/>
  <c r="M338" i="1" s="1"/>
  <c r="K337" i="1"/>
  <c r="M337" i="1" s="1"/>
  <c r="K336" i="1"/>
  <c r="M336" i="1" s="1"/>
  <c r="K335" i="1"/>
  <c r="M335" i="1" s="1"/>
  <c r="K334" i="1"/>
  <c r="M334" i="1" s="1"/>
  <c r="K333" i="1"/>
  <c r="M333" i="1" s="1"/>
  <c r="K328" i="1"/>
  <c r="M328" i="1" s="1"/>
  <c r="K327" i="1"/>
  <c r="M327" i="1" s="1"/>
  <c r="K326" i="1"/>
  <c r="M326" i="1" s="1"/>
  <c r="K325" i="1"/>
  <c r="M325" i="1" s="1"/>
  <c r="K324" i="1"/>
  <c r="M324" i="1" s="1"/>
  <c r="K323" i="1"/>
  <c r="M323" i="1" s="1"/>
  <c r="K322" i="1"/>
  <c r="M322" i="1" s="1"/>
  <c r="K321" i="1"/>
  <c r="M321" i="1" s="1"/>
  <c r="K320" i="1"/>
  <c r="M320" i="1" s="1"/>
  <c r="K319" i="1"/>
  <c r="M319" i="1" s="1"/>
  <c r="K318" i="1"/>
  <c r="M318" i="1" s="1"/>
  <c r="K317" i="1"/>
  <c r="M317" i="1" s="1"/>
  <c r="K316" i="1"/>
  <c r="M316" i="1" s="1"/>
  <c r="K315" i="1"/>
  <c r="M315" i="1" s="1"/>
  <c r="K314" i="1"/>
  <c r="M314" i="1" s="1"/>
  <c r="K313" i="1"/>
  <c r="M313" i="1" s="1"/>
  <c r="K308" i="1"/>
  <c r="M308" i="1" s="1"/>
  <c r="K307" i="1"/>
  <c r="M307" i="1" s="1"/>
  <c r="K306" i="1"/>
  <c r="M306" i="1" s="1"/>
  <c r="K305" i="1"/>
  <c r="M305" i="1" s="1"/>
  <c r="K304" i="1"/>
  <c r="M304" i="1" s="1"/>
  <c r="K303" i="1"/>
  <c r="M303" i="1" s="1"/>
  <c r="K302" i="1"/>
  <c r="M302" i="1" s="1"/>
  <c r="K301" i="1"/>
  <c r="M301" i="1" s="1"/>
  <c r="K300" i="1"/>
  <c r="M300" i="1" s="1"/>
  <c r="K299" i="1"/>
  <c r="M299" i="1" s="1"/>
  <c r="K298" i="1"/>
  <c r="M298" i="1" s="1"/>
  <c r="K297" i="1"/>
  <c r="M297" i="1" s="1"/>
  <c r="K296" i="1"/>
  <c r="M296" i="1" s="1"/>
  <c r="K295" i="1"/>
  <c r="M295" i="1" s="1"/>
  <c r="K294" i="1"/>
  <c r="M294" i="1" s="1"/>
  <c r="K293" i="1"/>
  <c r="M293" i="1" s="1"/>
  <c r="K292" i="1"/>
  <c r="M292" i="1" s="1"/>
  <c r="K291" i="1"/>
  <c r="M291" i="1" s="1"/>
  <c r="K290" i="1"/>
  <c r="M290" i="1" s="1"/>
  <c r="K289" i="1"/>
  <c r="M289" i="1" s="1"/>
  <c r="K288" i="1"/>
  <c r="M288" i="1" s="1"/>
  <c r="K287" i="1"/>
  <c r="M287" i="1" s="1"/>
  <c r="K282" i="1"/>
  <c r="M282" i="1" s="1"/>
  <c r="K281" i="1"/>
  <c r="M281" i="1" s="1"/>
  <c r="K280" i="1"/>
  <c r="M280" i="1" s="1"/>
  <c r="K279" i="1"/>
  <c r="M279" i="1" s="1"/>
  <c r="K278" i="1"/>
  <c r="M278" i="1" s="1"/>
  <c r="K277" i="1"/>
  <c r="M277" i="1" s="1"/>
  <c r="K272" i="1"/>
  <c r="M272" i="1" s="1"/>
  <c r="K271" i="1"/>
  <c r="M271" i="1" s="1"/>
  <c r="K361" i="1"/>
  <c r="K359" i="1"/>
  <c r="K358" i="1"/>
  <c r="K357" i="1"/>
  <c r="K356" i="1"/>
  <c r="K355" i="1"/>
  <c r="K354" i="1"/>
  <c r="K353" i="1"/>
  <c r="K352" i="1"/>
  <c r="K351" i="1"/>
  <c r="K350" i="1"/>
  <c r="K266" i="1"/>
  <c r="M266" i="1" s="1"/>
  <c r="K265" i="1"/>
  <c r="M265" i="1" s="1"/>
  <c r="K264" i="1"/>
  <c r="M264" i="1" s="1"/>
  <c r="K263" i="1"/>
  <c r="M263" i="1" s="1"/>
  <c r="K262" i="1"/>
  <c r="M262" i="1" s="1"/>
  <c r="K261" i="1"/>
  <c r="M261" i="1" s="1"/>
  <c r="M273" i="1" l="1"/>
  <c r="M309" i="1"/>
  <c r="M346" i="1"/>
  <c r="M267" i="1"/>
  <c r="M283" i="1"/>
  <c r="M329" i="1"/>
  <c r="K273" i="1"/>
  <c r="K329" i="1"/>
  <c r="K309" i="1"/>
  <c r="K267" i="1"/>
  <c r="K283" i="1"/>
  <c r="K346" i="1"/>
  <c r="K171" i="1"/>
  <c r="M171" i="1" s="1"/>
  <c r="K12" i="1"/>
  <c r="M12" i="1" s="1"/>
  <c r="K14" i="1"/>
  <c r="K15" i="1"/>
  <c r="M15" i="1" s="1"/>
  <c r="K16" i="1"/>
  <c r="M16" i="1" s="1"/>
  <c r="K17" i="1"/>
  <c r="M17" i="1" s="1"/>
  <c r="K18" i="1"/>
  <c r="M18" i="1" s="1"/>
  <c r="K19" i="1"/>
  <c r="M19" i="1" s="1"/>
  <c r="K20" i="1"/>
  <c r="M20" i="1" s="1"/>
  <c r="K21" i="1"/>
  <c r="M21" i="1" s="1"/>
  <c r="K22" i="1"/>
  <c r="M22" i="1" s="1"/>
  <c r="K23" i="1"/>
  <c r="M23" i="1" s="1"/>
  <c r="K24" i="1"/>
  <c r="M24" i="1" s="1"/>
  <c r="K25" i="1"/>
  <c r="M25" i="1" s="1"/>
  <c r="K26" i="1"/>
  <c r="M26" i="1" s="1"/>
  <c r="K27" i="1"/>
  <c r="M27" i="1" s="1"/>
  <c r="K28" i="1"/>
  <c r="M28" i="1" s="1"/>
  <c r="K29" i="1"/>
  <c r="M29" i="1" s="1"/>
  <c r="K30" i="1"/>
  <c r="M30" i="1" s="1"/>
  <c r="K31" i="1"/>
  <c r="M31" i="1" s="1"/>
  <c r="K11" i="1"/>
  <c r="K215" i="1"/>
  <c r="M215" i="1" s="1"/>
  <c r="K221" i="1"/>
  <c r="M221" i="1" s="1"/>
  <c r="K190" i="1"/>
  <c r="M190" i="1" s="1"/>
  <c r="K191" i="1"/>
  <c r="M191" i="1" s="1"/>
  <c r="K192" i="1"/>
  <c r="M192" i="1" s="1"/>
  <c r="K193" i="1"/>
  <c r="M193" i="1" s="1"/>
  <c r="K194" i="1"/>
  <c r="M194" i="1" s="1"/>
  <c r="K195" i="1"/>
  <c r="M195" i="1" s="1"/>
  <c r="K196" i="1"/>
  <c r="M196" i="1" s="1"/>
  <c r="K197" i="1"/>
  <c r="M197" i="1" s="1"/>
  <c r="K198" i="1"/>
  <c r="M198" i="1" s="1"/>
  <c r="K199" i="1"/>
  <c r="M199" i="1" s="1"/>
  <c r="K200" i="1"/>
  <c r="M200" i="1" s="1"/>
  <c r="K201" i="1"/>
  <c r="M201" i="1" s="1"/>
  <c r="K202" i="1"/>
  <c r="M202" i="1" s="1"/>
  <c r="K203" i="1"/>
  <c r="M203" i="1" s="1"/>
  <c r="K204" i="1"/>
  <c r="M204" i="1" s="1"/>
  <c r="K205" i="1"/>
  <c r="M205" i="1" s="1"/>
  <c r="K206" i="1"/>
  <c r="M206" i="1" s="1"/>
  <c r="K207" i="1"/>
  <c r="M207" i="1" s="1"/>
  <c r="K208" i="1"/>
  <c r="M208" i="1" s="1"/>
  <c r="K209" i="1"/>
  <c r="M209" i="1" s="1"/>
  <c r="K210" i="1"/>
  <c r="M210" i="1" s="1"/>
  <c r="K211" i="1"/>
  <c r="M211" i="1" s="1"/>
  <c r="K212" i="1"/>
  <c r="M212" i="1" s="1"/>
  <c r="K213" i="1"/>
  <c r="M213" i="1" s="1"/>
  <c r="K214" i="1"/>
  <c r="M214" i="1" s="1"/>
  <c r="K216" i="1"/>
  <c r="M216" i="1" s="1"/>
  <c r="K217" i="1"/>
  <c r="M217" i="1" s="1"/>
  <c r="K218" i="1"/>
  <c r="M218" i="1" s="1"/>
  <c r="K219" i="1"/>
  <c r="M219" i="1" s="1"/>
  <c r="K220" i="1"/>
  <c r="M220" i="1" s="1"/>
  <c r="K222" i="1"/>
  <c r="M222" i="1" s="1"/>
  <c r="K189" i="1"/>
  <c r="M189" i="1" s="1"/>
  <c r="K157" i="1"/>
  <c r="M157" i="1" s="1"/>
  <c r="K158" i="1"/>
  <c r="M158" i="1" s="1"/>
  <c r="K159" i="1"/>
  <c r="M159" i="1" s="1"/>
  <c r="K160" i="1"/>
  <c r="M160" i="1" s="1"/>
  <c r="K161" i="1"/>
  <c r="M161" i="1" s="1"/>
  <c r="K162" i="1"/>
  <c r="M162" i="1" s="1"/>
  <c r="K163" i="1"/>
  <c r="M163" i="1" s="1"/>
  <c r="K164" i="1"/>
  <c r="M164" i="1" s="1"/>
  <c r="K165" i="1"/>
  <c r="K166" i="1"/>
  <c r="M166" i="1" s="1"/>
  <c r="K167" i="1"/>
  <c r="M167" i="1" s="1"/>
  <c r="K168" i="1"/>
  <c r="M168" i="1" s="1"/>
  <c r="K169" i="1"/>
  <c r="M169" i="1" s="1"/>
  <c r="K170" i="1"/>
  <c r="M170" i="1" s="1"/>
  <c r="K172" i="1"/>
  <c r="M172" i="1" s="1"/>
  <c r="K173" i="1"/>
  <c r="M173" i="1" s="1"/>
  <c r="K174" i="1"/>
  <c r="M174" i="1" s="1"/>
  <c r="K175" i="1"/>
  <c r="M175" i="1" s="1"/>
  <c r="K156" i="1"/>
  <c r="M156" i="1" s="1"/>
  <c r="K72" i="1"/>
  <c r="M72" i="1" s="1"/>
  <c r="K73" i="1"/>
  <c r="M73" i="1" s="1"/>
  <c r="K74" i="1"/>
  <c r="M74" i="1" s="1"/>
  <c r="K75" i="1"/>
  <c r="M75" i="1" s="1"/>
  <c r="K76" i="1"/>
  <c r="M76" i="1" s="1"/>
  <c r="K77" i="1"/>
  <c r="M77" i="1" s="1"/>
  <c r="K78" i="1"/>
  <c r="M78" i="1" s="1"/>
  <c r="K79" i="1"/>
  <c r="M79" i="1" s="1"/>
  <c r="K80" i="1"/>
  <c r="M80" i="1" s="1"/>
  <c r="K81" i="1"/>
  <c r="M81" i="1" s="1"/>
  <c r="K82" i="1"/>
  <c r="M82" i="1" s="1"/>
  <c r="K83" i="1"/>
  <c r="M83" i="1" s="1"/>
  <c r="K84" i="1"/>
  <c r="M84" i="1" s="1"/>
  <c r="K85" i="1"/>
  <c r="M85" i="1" s="1"/>
  <c r="K86" i="1"/>
  <c r="K87" i="1"/>
  <c r="M87" i="1" s="1"/>
  <c r="K88" i="1"/>
  <c r="M88" i="1" s="1"/>
  <c r="K89" i="1"/>
  <c r="M89" i="1" s="1"/>
  <c r="K90" i="1"/>
  <c r="M90" i="1" s="1"/>
  <c r="K91" i="1"/>
  <c r="M91" i="1" s="1"/>
  <c r="K92" i="1"/>
  <c r="M92" i="1" s="1"/>
  <c r="K93" i="1"/>
  <c r="M93" i="1" s="1"/>
  <c r="K94" i="1"/>
  <c r="M94" i="1" s="1"/>
  <c r="K95" i="1"/>
  <c r="M95" i="1" s="1"/>
  <c r="K96" i="1"/>
  <c r="M96" i="1" s="1"/>
  <c r="K97" i="1"/>
  <c r="M97" i="1" s="1"/>
  <c r="K98" i="1"/>
  <c r="M98" i="1" s="1"/>
  <c r="K99" i="1"/>
  <c r="M99" i="1" s="1"/>
  <c r="K100" i="1"/>
  <c r="M100" i="1" s="1"/>
  <c r="K101" i="1"/>
  <c r="M101" i="1" s="1"/>
  <c r="K102" i="1"/>
  <c r="M102" i="1" s="1"/>
  <c r="K103" i="1"/>
  <c r="M103" i="1" s="1"/>
  <c r="K104" i="1"/>
  <c r="M104" i="1" s="1"/>
  <c r="K105" i="1"/>
  <c r="M105" i="1" s="1"/>
  <c r="K106" i="1"/>
  <c r="M106" i="1" s="1"/>
  <c r="K107" i="1"/>
  <c r="M107" i="1" s="1"/>
  <c r="K108" i="1"/>
  <c r="M108" i="1" s="1"/>
  <c r="K109" i="1"/>
  <c r="M109" i="1" s="1"/>
  <c r="K110" i="1"/>
  <c r="M110" i="1" s="1"/>
  <c r="K111" i="1"/>
  <c r="M111" i="1" s="1"/>
  <c r="K112" i="1"/>
  <c r="M112" i="1" s="1"/>
  <c r="K113" i="1"/>
  <c r="M113" i="1" s="1"/>
  <c r="K114" i="1"/>
  <c r="M114" i="1" s="1"/>
  <c r="K115" i="1"/>
  <c r="M115" i="1" s="1"/>
  <c r="K116" i="1"/>
  <c r="M116" i="1" s="1"/>
  <c r="K117" i="1"/>
  <c r="M117" i="1" s="1"/>
  <c r="K118" i="1"/>
  <c r="M118" i="1" s="1"/>
  <c r="K119" i="1"/>
  <c r="M119" i="1" s="1"/>
  <c r="K71" i="1"/>
  <c r="M71" i="1" s="1"/>
  <c r="K58" i="1"/>
  <c r="M58" i="1" s="1"/>
  <c r="K59" i="1"/>
  <c r="K60" i="1"/>
  <c r="M60" i="1" s="1"/>
  <c r="K61" i="1"/>
  <c r="M61" i="1" s="1"/>
  <c r="K62" i="1"/>
  <c r="M62" i="1" s="1"/>
  <c r="K63" i="1"/>
  <c r="M63" i="1" s="1"/>
  <c r="K64" i="1"/>
  <c r="M64" i="1" s="1"/>
  <c r="K57" i="1"/>
  <c r="K40" i="1"/>
  <c r="M40" i="1" s="1"/>
  <c r="K41" i="1"/>
  <c r="M41" i="1" s="1"/>
  <c r="K42" i="1"/>
  <c r="K43" i="1"/>
  <c r="M43" i="1" s="1"/>
  <c r="K44" i="1"/>
  <c r="M44" i="1" s="1"/>
  <c r="K45" i="1"/>
  <c r="M45" i="1" s="1"/>
  <c r="K46" i="1"/>
  <c r="M46" i="1" s="1"/>
  <c r="K47" i="1"/>
  <c r="M47" i="1" s="1"/>
  <c r="K48" i="1"/>
  <c r="M48" i="1" s="1"/>
  <c r="K49" i="1"/>
  <c r="M49" i="1" s="1"/>
  <c r="K39" i="1"/>
  <c r="M257" i="1" l="1"/>
  <c r="M57" i="1"/>
  <c r="K67" i="1"/>
  <c r="M39" i="1"/>
  <c r="K53" i="1"/>
  <c r="M11" i="1"/>
  <c r="K35" i="1"/>
  <c r="K376" i="1" s="1"/>
  <c r="M14" i="1"/>
  <c r="M86" i="1"/>
  <c r="M135" i="1" s="1"/>
  <c r="M42" i="1"/>
  <c r="M59" i="1"/>
  <c r="M165" i="1"/>
  <c r="M185" i="1" s="1"/>
  <c r="L355" i="1"/>
  <c r="M355" i="1" s="1"/>
  <c r="L363" i="1"/>
  <c r="M363" i="1" s="1"/>
  <c r="L361" i="1"/>
  <c r="M361" i="1" s="1"/>
  <c r="L356" i="1"/>
  <c r="M356" i="1" s="1"/>
  <c r="L357" i="1"/>
  <c r="M357" i="1" s="1"/>
  <c r="L359" i="1"/>
  <c r="M359" i="1" s="1"/>
  <c r="L358" i="1"/>
  <c r="M358" i="1" s="1"/>
  <c r="L353" i="1"/>
  <c r="M353" i="1" s="1"/>
  <c r="L354" i="1"/>
  <c r="M354" i="1" s="1"/>
  <c r="L360" i="1"/>
  <c r="M360" i="1" s="1"/>
  <c r="L350" i="1"/>
  <c r="M350" i="1" s="1"/>
  <c r="L352" i="1"/>
  <c r="M352" i="1" s="1"/>
  <c r="L362" i="1"/>
  <c r="M362" i="1" s="1"/>
  <c r="L365" i="1"/>
  <c r="M365" i="1" s="1"/>
  <c r="L367" i="1"/>
  <c r="M367" i="1" s="1"/>
  <c r="L369" i="1"/>
  <c r="M369" i="1" s="1"/>
  <c r="L370" i="1"/>
  <c r="M370" i="1" s="1"/>
  <c r="L364" i="1"/>
  <c r="M364" i="1" s="1"/>
  <c r="L366" i="1"/>
  <c r="M366" i="1" s="1"/>
  <c r="L368" i="1"/>
  <c r="M368" i="1" s="1"/>
  <c r="L371" i="1"/>
  <c r="M371" i="1" s="1"/>
  <c r="L351" i="1"/>
  <c r="M351" i="1"/>
  <c r="M67" i="1" l="1"/>
  <c r="M53" i="1"/>
  <c r="M35" i="1"/>
  <c r="M372" i="1"/>
  <c r="M376" i="1" l="1"/>
  <c r="L379" i="1" s="1"/>
  <c r="L380" i="1" l="1"/>
  <c r="L381" i="1" s="1"/>
</calcChain>
</file>

<file path=xl/sharedStrings.xml><?xml version="1.0" encoding="utf-8"?>
<sst xmlns="http://schemas.openxmlformats.org/spreadsheetml/2006/main" count="1836" uniqueCount="670">
  <si>
    <t>Glaswerk</t>
  </si>
  <si>
    <t>Bestek</t>
  </si>
  <si>
    <t>Potten en pannen</t>
  </si>
  <si>
    <t>Omschrijving</t>
  </si>
  <si>
    <t>Maatvoering</t>
  </si>
  <si>
    <t>Inhoud</t>
  </si>
  <si>
    <t>Type</t>
  </si>
  <si>
    <t>Materiaal</t>
  </si>
  <si>
    <t>ø 240mm</t>
  </si>
  <si>
    <t>240mm</t>
  </si>
  <si>
    <t xml:space="preserve">Bord diep </t>
  </si>
  <si>
    <t xml:space="preserve">Bord lunch  </t>
  </si>
  <si>
    <t>Bord diner</t>
  </si>
  <si>
    <t xml:space="preserve">Bord side plate </t>
  </si>
  <si>
    <t>ø 160mm</t>
  </si>
  <si>
    <t xml:space="preserve">Soepkop 2 oren </t>
  </si>
  <si>
    <t>Schotel voor soepkop</t>
  </si>
  <si>
    <t>26cl</t>
  </si>
  <si>
    <t>ø 92mm</t>
  </si>
  <si>
    <t>20cl</t>
  </si>
  <si>
    <t>ø 120mm</t>
  </si>
  <si>
    <t>125x125mm</t>
  </si>
  <si>
    <t>Koffiekop met oor</t>
  </si>
  <si>
    <t>Schotel voor koffiekop</t>
  </si>
  <si>
    <t>nvt</t>
  </si>
  <si>
    <t>Koksmes</t>
  </si>
  <si>
    <t>Smeedijzer</t>
  </si>
  <si>
    <t>Tafelmes</t>
  </si>
  <si>
    <t>Tafellepel</t>
  </si>
  <si>
    <t>Tafelvork</t>
  </si>
  <si>
    <t>217mm</t>
  </si>
  <si>
    <t>197mm</t>
  </si>
  <si>
    <t>200mm</t>
  </si>
  <si>
    <t>1/1 GN</t>
  </si>
  <si>
    <t>Glasvezel, alu versteviging</t>
  </si>
  <si>
    <t>Mandoline</t>
  </si>
  <si>
    <t>400x120mm</t>
  </si>
  <si>
    <t>RVS</t>
  </si>
  <si>
    <t>Schuimspaan</t>
  </si>
  <si>
    <t>Serveertang</t>
  </si>
  <si>
    <t xml:space="preserve">450x350mm  </t>
  </si>
  <si>
    <t xml:space="preserve">Trapezium </t>
  </si>
  <si>
    <t>Rechthoekig</t>
  </si>
  <si>
    <t>1ltr</t>
  </si>
  <si>
    <t xml:space="preserve">RVS met kunststof </t>
  </si>
  <si>
    <t>1,5ltr</t>
  </si>
  <si>
    <t>360x250mm</t>
  </si>
  <si>
    <t>Ovaal</t>
  </si>
  <si>
    <t xml:space="preserve">Schotel  </t>
  </si>
  <si>
    <t xml:space="preserve">Schotel </t>
  </si>
  <si>
    <t>320x210mm</t>
  </si>
  <si>
    <t>Glas</t>
  </si>
  <si>
    <t>10ltr</t>
  </si>
  <si>
    <t xml:space="preserve">Wijnglas Gilde </t>
  </si>
  <si>
    <t xml:space="preserve">21cl </t>
  </si>
  <si>
    <t>Bordeauxglas</t>
  </si>
  <si>
    <t>23cl</t>
  </si>
  <si>
    <t>Bourgogneglas</t>
  </si>
  <si>
    <t xml:space="preserve">130cl  </t>
  </si>
  <si>
    <t xml:space="preserve">Bierglas </t>
  </si>
  <si>
    <t>28cl</t>
  </si>
  <si>
    <t>Stapelbaar</t>
  </si>
  <si>
    <t xml:space="preserve">Colaglas tumbler </t>
  </si>
  <si>
    <t xml:space="preserve">22cl </t>
  </si>
  <si>
    <t xml:space="preserve">6cl </t>
  </si>
  <si>
    <t xml:space="preserve">Borrelglas Gilde </t>
  </si>
  <si>
    <t xml:space="preserve">Gebaksvorkje </t>
  </si>
  <si>
    <t xml:space="preserve">Theelepel </t>
  </si>
  <si>
    <t xml:space="preserve">114mm   </t>
  </si>
  <si>
    <t xml:space="preserve">Dessertlepel </t>
  </si>
  <si>
    <t>179mm</t>
  </si>
  <si>
    <t xml:space="preserve"> RVS</t>
  </si>
  <si>
    <t xml:space="preserve">Rechthoekig </t>
  </si>
  <si>
    <t xml:space="preserve">Broodmand </t>
  </si>
  <si>
    <t xml:space="preserve">360x300mm </t>
  </si>
  <si>
    <t xml:space="preserve">Ovaal </t>
  </si>
  <si>
    <t xml:space="preserve">Steelpan </t>
  </si>
  <si>
    <t xml:space="preserve">4ltr  </t>
  </si>
  <si>
    <t>Steelpan hoog</t>
  </si>
  <si>
    <t xml:space="preserve">120mm </t>
  </si>
  <si>
    <t xml:space="preserve">3ltr  </t>
  </si>
  <si>
    <t>Steelpan laag</t>
  </si>
  <si>
    <t>2ltr</t>
  </si>
  <si>
    <t>Kookpan met deksel</t>
  </si>
  <si>
    <t xml:space="preserve">240x140mm </t>
  </si>
  <si>
    <t xml:space="preserve">240x240mm </t>
  </si>
  <si>
    <t xml:space="preserve">280x280mm </t>
  </si>
  <si>
    <t xml:space="preserve">200x130mm  </t>
  </si>
  <si>
    <t xml:space="preserve">360x215mm  </t>
  </si>
  <si>
    <t>Koekenpan</t>
  </si>
  <si>
    <t xml:space="preserve">Vergiet </t>
  </si>
  <si>
    <t xml:space="preserve">Schuimspaan </t>
  </si>
  <si>
    <t xml:space="preserve">L475x120mm </t>
  </si>
  <si>
    <t>L320x115mm</t>
  </si>
  <si>
    <t xml:space="preserve">L505x140mm </t>
  </si>
  <si>
    <t>Opscheplepel</t>
  </si>
  <si>
    <t>12,5cl</t>
  </si>
  <si>
    <t xml:space="preserve">L360x80mm </t>
  </si>
  <si>
    <t>25cl</t>
  </si>
  <si>
    <t xml:space="preserve">L430x100mm </t>
  </si>
  <si>
    <t>Garde</t>
  </si>
  <si>
    <t xml:space="preserve">250mm </t>
  </si>
  <si>
    <t xml:space="preserve">350mm </t>
  </si>
  <si>
    <t xml:space="preserve">Puntzeef </t>
  </si>
  <si>
    <t xml:space="preserve">230mm  </t>
  </si>
  <si>
    <t xml:space="preserve">Bolzeef </t>
  </si>
  <si>
    <t xml:space="preserve">Eiersnijder </t>
  </si>
  <si>
    <t>210mm</t>
  </si>
  <si>
    <t xml:space="preserve">Broodmes </t>
  </si>
  <si>
    <t xml:space="preserve">Veiligheidswanten (paar) </t>
  </si>
  <si>
    <t xml:space="preserve">Hittebestendig </t>
  </si>
  <si>
    <t>420mm</t>
  </si>
  <si>
    <t xml:space="preserve">Knoflookpers </t>
  </si>
  <si>
    <t>150mm</t>
  </si>
  <si>
    <t xml:space="preserve">Trechter </t>
  </si>
  <si>
    <t xml:space="preserve">Spuitje </t>
  </si>
  <si>
    <t>Glad/kartel</t>
  </si>
  <si>
    <t xml:space="preserve">Lepel wit </t>
  </si>
  <si>
    <t>Rond</t>
  </si>
  <si>
    <t>Melamine</t>
  </si>
  <si>
    <t>450mm</t>
  </si>
  <si>
    <t xml:space="preserve">Pannenlikker  </t>
  </si>
  <si>
    <t>Kunststof</t>
  </si>
  <si>
    <t xml:space="preserve">Deegkrabber </t>
  </si>
  <si>
    <t xml:space="preserve">198x149mm </t>
  </si>
  <si>
    <t xml:space="preserve">Kunststof </t>
  </si>
  <si>
    <t xml:space="preserve">Snijplank zonder geul  </t>
  </si>
  <si>
    <t>500x300x20mm</t>
  </si>
  <si>
    <t>Kleuren conform HACCP</t>
  </si>
  <si>
    <t xml:space="preserve">Voor 6 snijplanken </t>
  </si>
  <si>
    <t xml:space="preserve">Vleesvork </t>
  </si>
  <si>
    <t xml:space="preserve">200mm </t>
  </si>
  <si>
    <t>230mm</t>
  </si>
  <si>
    <t>260mm</t>
  </si>
  <si>
    <t xml:space="preserve">Aanzetstaal </t>
  </si>
  <si>
    <t>22mm/25mm</t>
  </si>
  <si>
    <t xml:space="preserve">Citroentrekker </t>
  </si>
  <si>
    <t xml:space="preserve">Schilmesje </t>
  </si>
  <si>
    <t>80mm</t>
  </si>
  <si>
    <t>Dunschiller</t>
  </si>
  <si>
    <t>60mm</t>
  </si>
  <si>
    <t xml:space="preserve">2 zijdig </t>
  </si>
  <si>
    <t xml:space="preserve">Officemes </t>
  </si>
  <si>
    <t xml:space="preserve">100mm </t>
  </si>
  <si>
    <t xml:space="preserve">Tomatenmes </t>
  </si>
  <si>
    <t>110mm</t>
  </si>
  <si>
    <t xml:space="preserve">Messenmagneet </t>
  </si>
  <si>
    <t xml:space="preserve">Zware kwaliteit </t>
  </si>
  <si>
    <t xml:space="preserve">Schaal conisch  </t>
  </si>
  <si>
    <t>2,5ltr</t>
  </si>
  <si>
    <t>3,5ltr</t>
  </si>
  <si>
    <t xml:space="preserve">Beslagkom </t>
  </si>
  <si>
    <t>6ltr</t>
  </si>
  <si>
    <t xml:space="preserve"> Kunststof</t>
  </si>
  <si>
    <t>Emmer</t>
  </si>
  <si>
    <t>Met maatverdeling</t>
  </si>
  <si>
    <t>Zonder voet</t>
  </si>
  <si>
    <t xml:space="preserve">56mm </t>
  </si>
  <si>
    <t>50mm</t>
  </si>
  <si>
    <t>IJsknijper 1/16</t>
  </si>
  <si>
    <t>IJsknijper 1/24</t>
  </si>
  <si>
    <t xml:space="preserve">195mm </t>
  </si>
  <si>
    <t xml:space="preserve">Aluminium </t>
  </si>
  <si>
    <t xml:space="preserve">Staartblikopener </t>
  </si>
  <si>
    <t xml:space="preserve">Bestekbak </t>
  </si>
  <si>
    <t xml:space="preserve">100x530x325mm </t>
  </si>
  <si>
    <t xml:space="preserve"> Kunststof </t>
  </si>
  <si>
    <t xml:space="preserve">Koksgerei/keukengereedschap </t>
  </si>
  <si>
    <t>Gastronorm / overigen</t>
  </si>
  <si>
    <t xml:space="preserve">Kelnersmes </t>
  </si>
  <si>
    <t xml:space="preserve">Servettendispencer </t>
  </si>
  <si>
    <t>330x330mm</t>
  </si>
  <si>
    <t xml:space="preserve"> RVS </t>
  </si>
  <si>
    <t xml:space="preserve"> Wilgenteen </t>
  </si>
  <si>
    <t xml:space="preserve">Afvalbak </t>
  </si>
  <si>
    <t>Bravilor of vergelijkbaar</t>
  </si>
  <si>
    <t>1/2 GN</t>
  </si>
  <si>
    <t>1/4 GN</t>
  </si>
  <si>
    <t>1/8 GN</t>
  </si>
  <si>
    <t>Gastronormbak + deksel</t>
  </si>
  <si>
    <t>Met lepeluitsparing</t>
  </si>
  <si>
    <t xml:space="preserve">Met lepeluitsparing </t>
  </si>
  <si>
    <t xml:space="preserve">Saladeschaaltje </t>
  </si>
  <si>
    <t xml:space="preserve">Saladeschaaltje  </t>
  </si>
  <si>
    <t>Rond / stapelbaar</t>
  </si>
  <si>
    <t>Vierkant / stapelbaar</t>
  </si>
  <si>
    <t xml:space="preserve">Combi (plakjes/partjes) </t>
  </si>
  <si>
    <t>Melkbeker</t>
  </si>
  <si>
    <t>ø 210mm</t>
  </si>
  <si>
    <t>Wit</t>
  </si>
  <si>
    <t>Kop espresso</t>
  </si>
  <si>
    <t>Schotel espressokop</t>
  </si>
  <si>
    <t>Kop cappuccino</t>
  </si>
  <si>
    <t>Schotel cappuccinokop</t>
  </si>
  <si>
    <t>8cl</t>
  </si>
  <si>
    <t>ø 220mm</t>
  </si>
  <si>
    <t>ø 270mm</t>
  </si>
  <si>
    <t>ø 230mm</t>
  </si>
  <si>
    <t xml:space="preserve">Waterglas </t>
  </si>
  <si>
    <t>36cl</t>
  </si>
  <si>
    <t xml:space="preserve">Theeglas </t>
  </si>
  <si>
    <t xml:space="preserve">Champagneglas </t>
  </si>
  <si>
    <t>Flute</t>
  </si>
  <si>
    <t>Stapelbaar met kraag</t>
  </si>
  <si>
    <t>22cl</t>
  </si>
  <si>
    <t xml:space="preserve">Vleesschaal </t>
  </si>
  <si>
    <t>Vleesschaal</t>
  </si>
  <si>
    <t>450x320mm</t>
  </si>
  <si>
    <t>500x350mm</t>
  </si>
  <si>
    <t xml:space="preserve">Plateau </t>
  </si>
  <si>
    <t>Plateau barok</t>
  </si>
  <si>
    <t xml:space="preserve">420x280mm </t>
  </si>
  <si>
    <t>400x300mm</t>
  </si>
  <si>
    <t>450x340mm</t>
  </si>
  <si>
    <t>415x340mm</t>
  </si>
  <si>
    <t>1/1 GN - 100</t>
  </si>
  <si>
    <t>1/1 GN - 150</t>
  </si>
  <si>
    <t xml:space="preserve"> Riet</t>
  </si>
  <si>
    <t xml:space="preserve">Chafing Dish </t>
  </si>
  <si>
    <t>1,2ltr</t>
  </si>
  <si>
    <t xml:space="preserve">10ltr  </t>
  </si>
  <si>
    <t xml:space="preserve">17ltr  </t>
  </si>
  <si>
    <t>Titanium</t>
  </si>
  <si>
    <t>Tefal of vergelijkbaar</t>
  </si>
  <si>
    <t>Anti aanbak</t>
  </si>
  <si>
    <t>290mm</t>
  </si>
  <si>
    <t xml:space="preserve">Spatel </t>
  </si>
  <si>
    <t>260x77mm</t>
  </si>
  <si>
    <t>Paletmes geknikt</t>
  </si>
  <si>
    <t xml:space="preserve">300mm </t>
  </si>
  <si>
    <t>600mm</t>
  </si>
  <si>
    <t>Soeplepel</t>
  </si>
  <si>
    <t>310mm</t>
  </si>
  <si>
    <t xml:space="preserve">Afruimbak </t>
  </si>
  <si>
    <t>550x410mm</t>
  </si>
  <si>
    <t xml:space="preserve">Grijs </t>
  </si>
  <si>
    <t>550mm</t>
  </si>
  <si>
    <t>Clou of vergelijkbaar</t>
  </si>
  <si>
    <t>Maatbeker</t>
  </si>
  <si>
    <t>3ltr</t>
  </si>
  <si>
    <t>5ltr</t>
  </si>
  <si>
    <t>250mm</t>
  </si>
  <si>
    <t>340mm</t>
  </si>
  <si>
    <t xml:space="preserve"> Aluminium</t>
  </si>
  <si>
    <t>120ltr</t>
  </si>
  <si>
    <t>Verrijdbaar + voetpedaal</t>
  </si>
  <si>
    <t>80ltr</t>
  </si>
  <si>
    <t>Dubbel</t>
  </si>
  <si>
    <t>Bakrooster</t>
  </si>
  <si>
    <t>Gastronormbak</t>
  </si>
  <si>
    <t>Geperforeerd</t>
  </si>
  <si>
    <t>20,5cl</t>
  </si>
  <si>
    <t>ø 295mm</t>
  </si>
  <si>
    <t>Inzetbak</t>
  </si>
  <si>
    <t>1/1 GN - 150 diep</t>
  </si>
  <si>
    <t>1/1 GN - 100 diep</t>
  </si>
  <si>
    <t>1/2 GN - 200 diep</t>
  </si>
  <si>
    <t xml:space="preserve">Gekarteld </t>
  </si>
  <si>
    <t>Broodbak</t>
  </si>
  <si>
    <t>Met klapdeksel</t>
  </si>
  <si>
    <t>Transparant kunststof</t>
  </si>
  <si>
    <t>Hard porselein</t>
  </si>
  <si>
    <t xml:space="preserve">Reken eenheid </t>
  </si>
  <si>
    <t>per stuk</t>
  </si>
  <si>
    <t xml:space="preserve"> per stuk</t>
  </si>
  <si>
    <t>Reken eenheid</t>
  </si>
  <si>
    <t>Fictieve afname</t>
  </si>
  <si>
    <t>Prijs per eenheid</t>
  </si>
  <si>
    <t>Totaalprijs</t>
  </si>
  <si>
    <t xml:space="preserve">28cl </t>
  </si>
  <si>
    <t>Kom soep/dessert</t>
  </si>
  <si>
    <t xml:space="preserve">Saladeschaal </t>
  </si>
  <si>
    <t>70cl</t>
  </si>
  <si>
    <t>Glas granity</t>
  </si>
  <si>
    <t>Arcoro of vergelijkbaar</t>
  </si>
  <si>
    <t>Roll top elektrisch</t>
  </si>
  <si>
    <t>Met deksel elektrisch</t>
  </si>
  <si>
    <t>Longdrinkglas</t>
  </si>
  <si>
    <t>30cl</t>
  </si>
  <si>
    <t>Dessertvork</t>
  </si>
  <si>
    <t>IJsknijper 1/10</t>
  </si>
  <si>
    <t>66mm</t>
  </si>
  <si>
    <t xml:space="preserve"> </t>
  </si>
  <si>
    <t>Merk / Kleur</t>
  </si>
  <si>
    <t>Pasta / stapelbaar</t>
  </si>
  <si>
    <t>Kies &amp; lunch / stapelbaar</t>
  </si>
  <si>
    <t xml:space="preserve">Met oor </t>
  </si>
  <si>
    <t>Water / sapkan</t>
  </si>
  <si>
    <t>Grijs</t>
  </si>
  <si>
    <t xml:space="preserve">4 vaks </t>
  </si>
  <si>
    <t>RVS (18/10) - 3mm</t>
  </si>
  <si>
    <t>Sabatier of vergelijkbaar</t>
  </si>
  <si>
    <t xml:space="preserve">Parisienneboor </t>
  </si>
  <si>
    <t>Staart</t>
  </si>
  <si>
    <t xml:space="preserve">Zoutstrooier </t>
  </si>
  <si>
    <t>Groot</t>
  </si>
  <si>
    <t xml:space="preserve"> ø 120mm</t>
  </si>
  <si>
    <t xml:space="preserve"> ø 280mm</t>
  </si>
  <si>
    <t xml:space="preserve"> ø 320mm</t>
  </si>
  <si>
    <t xml:space="preserve"> ø 240mm </t>
  </si>
  <si>
    <t xml:space="preserve"> ø 450mm</t>
  </si>
  <si>
    <t>Dienblad</t>
  </si>
  <si>
    <t xml:space="preserve">Dienblad </t>
  </si>
  <si>
    <t>Zwart</t>
  </si>
  <si>
    <t>Geel</t>
  </si>
  <si>
    <t xml:space="preserve">Isoleerkan </t>
  </si>
  <si>
    <t>TOTAAL hard porselein</t>
  </si>
  <si>
    <t>TOTAAL glaswerk</t>
  </si>
  <si>
    <t>TOTAAL Bestek</t>
  </si>
  <si>
    <t>TOTAAL koksgerei/keukengereedschap</t>
  </si>
  <si>
    <t>TOTAAL Klein keukenapparatuur</t>
  </si>
  <si>
    <t>TOTAAL Potten en pannen</t>
  </si>
  <si>
    <t>TOTAAL Gastronorm en overigen</t>
  </si>
  <si>
    <t>Bijlage 3A - Prijzenblad</t>
  </si>
  <si>
    <t>Let op!</t>
  </si>
  <si>
    <t>Inschrijver dient alleen de grijze cellen in te vullen.</t>
  </si>
  <si>
    <t>Alle prijzen dienen excl. BTW, maar incl. alle overige kosten te zijn.</t>
  </si>
  <si>
    <t>Alle prijzen dienen in € te zijn.</t>
  </si>
  <si>
    <t>Specialties - t.b.v. DJI Inrichtingen</t>
  </si>
  <si>
    <t xml:space="preserve">Bord diep - wit - </t>
  </si>
  <si>
    <t>ø 210 mm</t>
  </si>
  <si>
    <t>Porselein transparant glazuur</t>
  </si>
  <si>
    <t xml:space="preserve">Bord  plat - wit </t>
  </si>
  <si>
    <t>ø 240 mm</t>
  </si>
  <si>
    <t xml:space="preserve">Ontbijtbord - wit </t>
  </si>
  <si>
    <t>ø 185 mm</t>
  </si>
  <si>
    <t>14 cl</t>
  </si>
  <si>
    <t>22 cl</t>
  </si>
  <si>
    <t>Porselein transparante glazuur</t>
  </si>
  <si>
    <t>Koffiekop</t>
  </si>
  <si>
    <t>17,5 cl</t>
  </si>
  <si>
    <t>Onbreekbaar kunststof</t>
  </si>
  <si>
    <t>Beker zonder oor</t>
  </si>
  <si>
    <t>25 cl</t>
  </si>
  <si>
    <t xml:space="preserve">Sapkan/waterkan </t>
  </si>
  <si>
    <t>2 ltr</t>
  </si>
  <si>
    <t xml:space="preserve">Soepkom </t>
  </si>
  <si>
    <t>45 cl</t>
  </si>
  <si>
    <t>Mepal of vergelijkbaar</t>
  </si>
  <si>
    <t xml:space="preserve">Mok </t>
  </si>
  <si>
    <t>28 cl</t>
  </si>
  <si>
    <t>24 cl</t>
  </si>
  <si>
    <t>stapelbaar</t>
  </si>
  <si>
    <t>ø 230 mm</t>
  </si>
  <si>
    <t>ø 254 mm</t>
  </si>
  <si>
    <t xml:space="preserve">Pollepel </t>
  </si>
  <si>
    <t>300 mm</t>
  </si>
  <si>
    <t xml:space="preserve">Sauslepel </t>
  </si>
  <si>
    <t xml:space="preserve">Lepel </t>
  </si>
  <si>
    <t>380 mm</t>
  </si>
  <si>
    <t>kleur wit</t>
  </si>
  <si>
    <t xml:space="preserve">Garde </t>
  </si>
  <si>
    <t>310 mm</t>
  </si>
  <si>
    <t>uit één stuk</t>
  </si>
  <si>
    <t xml:space="preserve">Theeglas met oor </t>
  </si>
  <si>
    <t>Gehard glas</t>
  </si>
  <si>
    <t xml:space="preserve">Koffie/thee kan </t>
  </si>
  <si>
    <t>1,7 ltr</t>
  </si>
  <si>
    <t>met deksel</t>
  </si>
  <si>
    <t xml:space="preserve"> Gehard glas</t>
  </si>
  <si>
    <t xml:space="preserve">Tafelmes </t>
  </si>
  <si>
    <t>212 mm</t>
  </si>
  <si>
    <t>glad/afgekant</t>
  </si>
  <si>
    <t>RVS 18/0</t>
  </si>
  <si>
    <t>met kartelrand</t>
  </si>
  <si>
    <t xml:space="preserve">Tafelvork </t>
  </si>
  <si>
    <t>190 mm</t>
  </si>
  <si>
    <t>201 mm</t>
  </si>
  <si>
    <t xml:space="preserve">Gebaksvork </t>
  </si>
  <si>
    <t>140 mm</t>
  </si>
  <si>
    <t>120 mm</t>
  </si>
  <si>
    <t>290 mm</t>
  </si>
  <si>
    <t>met kunststof handvat</t>
  </si>
  <si>
    <t>RVS 18/10</t>
  </si>
  <si>
    <t>210 mm</t>
  </si>
  <si>
    <t xml:space="preserve">Vleesmes </t>
  </si>
  <si>
    <t>Rasp</t>
  </si>
  <si>
    <t>250 mm</t>
  </si>
  <si>
    <t>Schilmesje</t>
  </si>
  <si>
    <t xml:space="preserve">RVS </t>
  </si>
  <si>
    <t>170 mm</t>
  </si>
  <si>
    <t>Stamper</t>
  </si>
  <si>
    <t>330 mm</t>
  </si>
  <si>
    <t xml:space="preserve">zware kwaliteit </t>
  </si>
  <si>
    <t xml:space="preserve">Pannenkoekmes </t>
  </si>
  <si>
    <t>260 mm</t>
  </si>
  <si>
    <t xml:space="preserve">Snijplank 1/2 GN </t>
  </si>
  <si>
    <t>325 x 265 mm</t>
  </si>
  <si>
    <t>370 mm</t>
  </si>
  <si>
    <t xml:space="preserve">Bakspaan </t>
  </si>
  <si>
    <t>100 x 80 mm</t>
  </si>
  <si>
    <t xml:space="preserve"> Melamine</t>
  </si>
  <si>
    <t xml:space="preserve">Serveerlepel </t>
  </si>
  <si>
    <t>236 mm</t>
  </si>
  <si>
    <t xml:space="preserve">Soeplepel </t>
  </si>
  <si>
    <t>280 mm</t>
  </si>
  <si>
    <t>235 mm</t>
  </si>
  <si>
    <t>200 mm</t>
  </si>
  <si>
    <t>Citruspers/sinaasappelpers-handpers</t>
  </si>
  <si>
    <t>handpers</t>
  </si>
  <si>
    <t>Aluminium</t>
  </si>
  <si>
    <t>1 ltr</t>
  </si>
  <si>
    <t>Kookpan + deksel</t>
  </si>
  <si>
    <t>ø 160 mm</t>
  </si>
  <si>
    <t xml:space="preserve">2 ltr </t>
  </si>
  <si>
    <t>ø 200 mm</t>
  </si>
  <si>
    <t>4 ltr</t>
  </si>
  <si>
    <t>9 ltr</t>
  </si>
  <si>
    <t>7 ltr</t>
  </si>
  <si>
    <t>Kookpan/soeppan - half hoog + deksel</t>
  </si>
  <si>
    <t>ø 280 mm</t>
  </si>
  <si>
    <t xml:space="preserve">10 ltr  </t>
  </si>
  <si>
    <t>Steelpan</t>
  </si>
  <si>
    <t xml:space="preserve">Braadpan + deksel </t>
  </si>
  <si>
    <t>Braadpan + deksel</t>
  </si>
  <si>
    <t>ø 300 mm</t>
  </si>
  <si>
    <t xml:space="preserve">Hapjespan met deksel </t>
  </si>
  <si>
    <t>7,5 ltr</t>
  </si>
  <si>
    <t>ø 260 mm</t>
  </si>
  <si>
    <t>ø 320 mm</t>
  </si>
  <si>
    <t xml:space="preserve">Wokpan met steel </t>
  </si>
  <si>
    <t>anti aanbak</t>
  </si>
  <si>
    <t>3 ltr</t>
  </si>
  <si>
    <t>1,4 ltr</t>
  </si>
  <si>
    <t xml:space="preserve">Lunchbox </t>
  </si>
  <si>
    <t xml:space="preserve">230 x 160 mm </t>
  </si>
  <si>
    <t xml:space="preserve">Magnetronbak + deksel  </t>
  </si>
  <si>
    <t>175 x 115 x 70 mm</t>
  </si>
  <si>
    <t>Vaatwasbestendig</t>
  </si>
  <si>
    <t>245 x 195 x 60 mm</t>
  </si>
  <si>
    <t xml:space="preserve">Bewaardoos + deksel  </t>
  </si>
  <si>
    <t>180 x 120 x 120 mm</t>
  </si>
  <si>
    <t>1,5 liter</t>
  </si>
  <si>
    <t xml:space="preserve">Springvorm </t>
  </si>
  <si>
    <t xml:space="preserve">Ovenschaal + deksel </t>
  </si>
  <si>
    <t>ø 270 mm</t>
  </si>
  <si>
    <t>vuurvast glas</t>
  </si>
  <si>
    <t>4,1 ltr</t>
  </si>
  <si>
    <t>Vershouddoos</t>
  </si>
  <si>
    <t>2,2 liter</t>
  </si>
  <si>
    <t>kunststof</t>
  </si>
  <si>
    <t xml:space="preserve">Voorraaddoos met witte deksel - rond </t>
  </si>
  <si>
    <t>1,8 liter</t>
  </si>
  <si>
    <t>transparant</t>
  </si>
  <si>
    <t xml:space="preserve">Ovenwant </t>
  </si>
  <si>
    <t>285 mm</t>
  </si>
  <si>
    <t>siliconen</t>
  </si>
  <si>
    <t>TOTAAL Hardporselein DJI</t>
  </si>
  <si>
    <t>TOTAAL Glaswerk DJI</t>
  </si>
  <si>
    <t>TOTAAL Bestek DJI</t>
  </si>
  <si>
    <t>TOTAAL Koksgerei/keuken gereedschap DJI</t>
  </si>
  <si>
    <t>TOTAAL Potten en pannen DJI</t>
  </si>
  <si>
    <t>TOTAAL Gastronorm/overigen DJI</t>
  </si>
  <si>
    <t>Gastronorm/ overigen</t>
  </si>
  <si>
    <t>TOTAAL Kunststof DJI</t>
  </si>
  <si>
    <t xml:space="preserve">Blikopener </t>
  </si>
  <si>
    <t xml:space="preserve">RVS 18/0 </t>
  </si>
  <si>
    <t xml:space="preserve">Mok met oor - magnetronbestendig </t>
  </si>
  <si>
    <t xml:space="preserve"> Kunststof / brandwerend</t>
  </si>
  <si>
    <t>Eiken</t>
  </si>
  <si>
    <t xml:space="preserve"> ø 160mm</t>
  </si>
  <si>
    <t xml:space="preserve"> ø 240mm</t>
  </si>
  <si>
    <t xml:space="preserve">380mm </t>
  </si>
  <si>
    <t>Snijplankhouder</t>
  </si>
  <si>
    <t>Draden kort</t>
  </si>
  <si>
    <t>Isoleerkan</t>
  </si>
  <si>
    <t>Kop met oor stapelbaar</t>
  </si>
  <si>
    <t>Schotel tbv kop 14 cl</t>
  </si>
  <si>
    <t>Mok zonder oor stapelbaar</t>
  </si>
  <si>
    <t>70 mm</t>
  </si>
  <si>
    <t>2,5 ltr</t>
  </si>
  <si>
    <t>Voorraadbus + deksel vierkant</t>
  </si>
  <si>
    <t>Ovenschaal + deksel rechthoekig</t>
  </si>
  <si>
    <t>ø 92 mm</t>
  </si>
  <si>
    <t>Passend bij 20,5 cl</t>
  </si>
  <si>
    <t>ø 70 mm</t>
  </si>
  <si>
    <t>Kortingspercentage productgroep</t>
  </si>
  <si>
    <t>SOM TOTAALPRIJS</t>
  </si>
  <si>
    <t xml:space="preserve">Koffiezetapparaat </t>
  </si>
  <si>
    <t>1,7ltr</t>
  </si>
  <si>
    <t>Bravilor Mondo of vergelijkbaar</t>
  </si>
  <si>
    <t xml:space="preserve">Kan koffiezetapparaat </t>
  </si>
  <si>
    <t xml:space="preserve">Keukenmachine </t>
  </si>
  <si>
    <t>Magimix 4200XL of vergelijkbaar</t>
  </si>
  <si>
    <t>Waterkoker</t>
  </si>
  <si>
    <t>Hotpot + deksel</t>
  </si>
  <si>
    <t>2x4,2ltr</t>
  </si>
  <si>
    <t>2-pans</t>
  </si>
  <si>
    <t>Tosti-apparaat</t>
  </si>
  <si>
    <t xml:space="preserve">320x190x300mm </t>
  </si>
  <si>
    <t>Milan of vergelijkbaar</t>
  </si>
  <si>
    <t xml:space="preserve">Contactgrill </t>
  </si>
  <si>
    <t>Citrus/vruchtenpers</t>
  </si>
  <si>
    <t xml:space="preserve">300x200x350mm </t>
  </si>
  <si>
    <t>Santos Super of vergelijkbaar</t>
  </si>
  <si>
    <t>Keukenblender</t>
  </si>
  <si>
    <t>Magimix of vergelijkbaar</t>
  </si>
  <si>
    <t>Weegschaal</t>
  </si>
  <si>
    <t>1kg</t>
  </si>
  <si>
    <t>Digitaal / grammen</t>
  </si>
  <si>
    <t>Weegschaal met kom</t>
  </si>
  <si>
    <t>5kg</t>
  </si>
  <si>
    <t xml:space="preserve">Digitaal </t>
  </si>
  <si>
    <t xml:space="preserve">Klein keukenapparatuur </t>
  </si>
  <si>
    <t>Inschrijfprijs</t>
  </si>
  <si>
    <t>SOM INSCHRIJF</t>
  </si>
  <si>
    <t>GEMIDDELD KORTINGSPERCENTAGE (dit percentage dient u ook in mindering te brenen op uw catalogus prijzen Overig assortiment)</t>
  </si>
  <si>
    <t>SOM INSCHRIJFPRIJS</t>
  </si>
  <si>
    <t>BEOORDELINGSPRIJS (0,2 X GEMIDDELD KORTINGSPERCENTAGE X INSCHRIJFPRIJS)</t>
  </si>
  <si>
    <t xml:space="preserve">22ltr </t>
  </si>
  <si>
    <t>ø 60 mm</t>
  </si>
  <si>
    <t xml:space="preserve">Bord plat </t>
  </si>
  <si>
    <t>210 mm * 210 mm</t>
  </si>
  <si>
    <t>190 mm * 190 mm</t>
  </si>
  <si>
    <t>wit</t>
  </si>
  <si>
    <t>Bord vierkant</t>
  </si>
  <si>
    <t>ø 135 mm</t>
  </si>
  <si>
    <t>Schaal</t>
  </si>
  <si>
    <t>zwart</t>
  </si>
  <si>
    <t>Schaal vierkant</t>
  </si>
  <si>
    <t>240 mm * 240 mm * 105 mm</t>
  </si>
  <si>
    <t>blauw transparant</t>
  </si>
  <si>
    <t>2,3 liter</t>
  </si>
  <si>
    <t>2 liter</t>
  </si>
  <si>
    <t>1,9 liter</t>
  </si>
  <si>
    <t>1,2 liter</t>
  </si>
  <si>
    <t>Voorraaddoos met deksel</t>
  </si>
  <si>
    <t>Vershouddoos met deksel - vaatwasbestendig</t>
  </si>
  <si>
    <t>290 mm * 365 mm * 105 mm</t>
  </si>
  <si>
    <t>Schuinpresentatie (los) - gn 1/2</t>
  </si>
  <si>
    <t>150 mm * 150 mm * 70 mm</t>
  </si>
  <si>
    <t>ø 235mm</t>
  </si>
  <si>
    <t>ø 225mm</t>
  </si>
  <si>
    <t>ø 100mm</t>
  </si>
  <si>
    <t>Schaal dessert</t>
  </si>
  <si>
    <t>7cl</t>
  </si>
  <si>
    <t>8,5 liter</t>
  </si>
  <si>
    <t>Drankendispenser inclusief tapkraan en standaard</t>
  </si>
  <si>
    <t>20cl/205ml</t>
  </si>
  <si>
    <t>ø75mm, 31mm hoog</t>
  </si>
  <si>
    <t>Theetipje</t>
  </si>
  <si>
    <t>Hout</t>
  </si>
  <si>
    <t>1/1GN</t>
  </si>
  <si>
    <t>Bestekbakhouder</t>
  </si>
  <si>
    <t>Bestekbak</t>
  </si>
  <si>
    <t>Polycarbonaat</t>
  </si>
  <si>
    <t>Blauw</t>
  </si>
  <si>
    <t>Rvs 18/10</t>
  </si>
  <si>
    <t>Rvs 18/8</t>
  </si>
  <si>
    <t>RVS/Kunststof</t>
  </si>
  <si>
    <t>220x32mm</t>
  </si>
  <si>
    <t>330mm</t>
  </si>
  <si>
    <t>280mm</t>
  </si>
  <si>
    <t>295mm</t>
  </si>
  <si>
    <t>160mm</t>
  </si>
  <si>
    <t>163mm</t>
  </si>
  <si>
    <t>225mm</t>
  </si>
  <si>
    <t>260x500mm</t>
  </si>
  <si>
    <t>Silloconen met pp steel</t>
  </si>
  <si>
    <t>7 delig</t>
  </si>
  <si>
    <t>Garneerspuitje glad</t>
  </si>
  <si>
    <t>Garneerspuitje kartel</t>
  </si>
  <si>
    <t>Spuitzak warm koud</t>
  </si>
  <si>
    <t>Staartblikopener</t>
  </si>
  <si>
    <t>Schilmes</t>
  </si>
  <si>
    <t>Boter-bakkwast</t>
  </si>
  <si>
    <t>Eiersnijder combi</t>
  </si>
  <si>
    <t>Messenmagneet</t>
  </si>
  <si>
    <t>Pollepel</t>
  </si>
  <si>
    <t>Pureestamper</t>
  </si>
  <si>
    <t>Brema of vergelijkbaar</t>
  </si>
  <si>
    <t>450 x 620 x 780/830 mm</t>
  </si>
  <si>
    <t>Counter cooker of vergelijkbaar</t>
  </si>
  <si>
    <t>ø 334mm, hoogte 70/100mm</t>
  </si>
  <si>
    <t>230v/1700w</t>
  </si>
  <si>
    <t>Scherfijsmachine</t>
  </si>
  <si>
    <t>Kookplaat</t>
  </si>
  <si>
    <t>2 lliter</t>
  </si>
  <si>
    <t>4 lliter</t>
  </si>
  <si>
    <t>7 lliter</t>
  </si>
  <si>
    <t>9 lliter</t>
  </si>
  <si>
    <t>10 liter</t>
  </si>
  <si>
    <t>10liter</t>
  </si>
  <si>
    <t xml:space="preserve"> Ø 160 mm</t>
  </si>
  <si>
    <t>Ø 200 mm</t>
  </si>
  <si>
    <t>Ø 240 mm</t>
  </si>
  <si>
    <t>Ø 280 mm</t>
  </si>
  <si>
    <t>Gn 1/1</t>
  </si>
  <si>
    <t>100mm diep</t>
  </si>
  <si>
    <t>Transparant</t>
  </si>
  <si>
    <t>Gietijzer</t>
  </si>
  <si>
    <t xml:space="preserve"> Ø 320 mm, hoogte 150mm</t>
  </si>
  <si>
    <t>Braadpan</t>
  </si>
  <si>
    <t>Deksel tbv kookpan</t>
  </si>
  <si>
    <t>Deksel tbv soeppan</t>
  </si>
  <si>
    <t>Inzetpan met klapdeksel</t>
  </si>
  <si>
    <t>Soeppan</t>
  </si>
  <si>
    <t>Notenhout</t>
  </si>
  <si>
    <t>Vaatwas en magnetronbestendig</t>
  </si>
  <si>
    <t>Food safe</t>
  </si>
  <si>
    <t>400x340x600mm</t>
  </si>
  <si>
    <t>Afvalbak m/afneembaar plat deksel</t>
  </si>
  <si>
    <t>zwart gecoat</t>
  </si>
  <si>
    <t>slate silk</t>
  </si>
  <si>
    <t>gun metal coating</t>
  </si>
  <si>
    <t>Aluminium staychill</t>
  </si>
  <si>
    <t>1,4 liter</t>
  </si>
  <si>
    <t>150 x 150 x 93 mm</t>
  </si>
  <si>
    <t>530 x 325 x 110 mm</t>
  </si>
  <si>
    <t>530 x 325 x 160 mm</t>
  </si>
  <si>
    <t>90x 90 x 45 mm</t>
  </si>
  <si>
    <t>ø 270mm, hoogte 65mm</t>
  </si>
  <si>
    <t>ø 290mm, hoogte 110mm</t>
  </si>
  <si>
    <t>ø 330mm, hoogte 130mm</t>
  </si>
  <si>
    <t>Bewaardoos met deksel</t>
  </si>
  <si>
    <t xml:space="preserve"> gn 1/1</t>
  </si>
  <si>
    <t>Buffetschaal vierkant</t>
  </si>
  <si>
    <t>Buffetschaal</t>
  </si>
  <si>
    <t>Buffetverhoging (excl. plank)</t>
  </si>
  <si>
    <t>gn 1/1</t>
  </si>
  <si>
    <t>gn 1/2</t>
  </si>
  <si>
    <t>gn 2/1</t>
  </si>
  <si>
    <t>530 x 325 x 150 mm</t>
  </si>
  <si>
    <t>325 x 265 x 150 mm</t>
  </si>
  <si>
    <t>530 x 325 x 35 mm</t>
  </si>
  <si>
    <t>625 x 310 x 580 mm</t>
  </si>
  <si>
    <t>625 x 310 x 650 mm</t>
  </si>
  <si>
    <t>777 x 500 x 1530 mm</t>
  </si>
  <si>
    <t>4 hoog</t>
  </si>
  <si>
    <t>175 x 160 x 600mm</t>
  </si>
  <si>
    <t>Buffetvitrine - recht model 2-plateaus (excl. bakken)</t>
  </si>
  <si>
    <t>Buffetvitrine - schuin model 3-plateaus (excl. bakken)</t>
  </si>
  <si>
    <t xml:space="preserve">Buffetwagen </t>
  </si>
  <si>
    <t>Condimenten standaard</t>
  </si>
  <si>
    <t>gn 1/4</t>
  </si>
  <si>
    <t>dubbelwandig</t>
  </si>
  <si>
    <t>760 x 623,2 x 160 mm</t>
  </si>
  <si>
    <t>150 mm en 100 mm diep</t>
  </si>
  <si>
    <t>325 x 265 x 10 mm</t>
  </si>
  <si>
    <t>300 x 300 x 150 mm</t>
  </si>
  <si>
    <t>530 x 325 x 36 mm</t>
  </si>
  <si>
    <t>530 x 325 x 29 mm</t>
  </si>
  <si>
    <t>325 x 265 x 29 mm</t>
  </si>
  <si>
    <t>325 x 265 x 30 mm</t>
  </si>
  <si>
    <t>530 x 325 x 30 mm</t>
  </si>
  <si>
    <t>550 x 365 x 175 mm</t>
  </si>
  <si>
    <t>3 plateaus, 4 zwenkwielen (2/rem)</t>
  </si>
  <si>
    <t>325 x 265 x 110 mm</t>
  </si>
  <si>
    <t>1070 x 670 x 950 mm</t>
  </si>
  <si>
    <t>1500 x 800 x 1900 mm</t>
  </si>
  <si>
    <t>Crushed-icebak</t>
  </si>
  <si>
    <t>Deksel met lepeluitsparing tbv gastronormbak</t>
  </si>
  <si>
    <t>Gastronormbak zonder deksel</t>
  </si>
  <si>
    <t>Gastronormschaal</t>
  </si>
  <si>
    <t>Kistje/kratje (los)</t>
  </si>
  <si>
    <t>Koelplaat</t>
  </si>
  <si>
    <t>Magnetronbak met deksel</t>
  </si>
  <si>
    <t>Plank tbv buffetverhoging</t>
  </si>
  <si>
    <t>Schuinpresentatie (los)</t>
  </si>
  <si>
    <t>Serveerwagen</t>
  </si>
  <si>
    <t>Snoepdisplay</t>
  </si>
  <si>
    <t>Wandframe</t>
  </si>
  <si>
    <t xml:space="preserve">wit/Waca of vergelijkbaar </t>
  </si>
  <si>
    <t>wit/Mepal of vergelijkbaar</t>
  </si>
  <si>
    <t>blauw/Mepal of vergelijkbaar</t>
  </si>
  <si>
    <t>transparant/Mepal of vergelijkbaar</t>
  </si>
  <si>
    <t>Magnetron en vaatwasserbestendig</t>
  </si>
  <si>
    <t>Passend bij Koffiekop met oor (regel hierboven)</t>
  </si>
  <si>
    <t>Passend bij Espressokop (regel hierboven)</t>
  </si>
  <si>
    <t>Passend bij Cappuccino kop (regel hierboven)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</si>
</sst>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1" x14ac:knownFonts="1">
    <font>
      <sz val="9"/>
      <color theme="1"/>
      <name val="Verdana"/>
      <family val="2"/>
    </font>
    <font>
      <b/>
      <sz val="11"/>
      <color theme="0"/>
      <name val="Verdana"/>
      <family val="2"/>
    </font>
    <font>
      <sz val="10"/>
      <color theme="5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  <font>
      <b/>
      <sz val="9"/>
      <color theme="0"/>
      <name val="Verdana"/>
      <family val="2"/>
    </font>
    <font>
      <sz val="9"/>
      <color theme="5"/>
      <name val="Verdana"/>
      <family val="2"/>
    </font>
    <font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5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indexed="64"/>
      </right>
      <top style="medium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4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86">
    <xf numFmtId="0" fontId="0" fillId="0" borderId="0" xfId="0"/>
    <xf numFmtId="0" fontId="0" fillId="0" borderId="2" xfId="0" applyFont="1" applyBorder="1"/>
    <xf numFmtId="0" fontId="0" fillId="0" borderId="1" xfId="0" applyFont="1" applyBorder="1"/>
    <xf numFmtId="0" fontId="2" fillId="3" borderId="6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/>
    </xf>
    <xf numFmtId="0" fontId="1" fillId="2" borderId="7" xfId="0" applyFont="1" applyFill="1" applyBorder="1" applyAlignment="1">
      <alignment vertical="center" wrapText="1"/>
    </xf>
    <xf numFmtId="0" fontId="0" fillId="0" borderId="3" xfId="0" applyFont="1" applyBorder="1" applyAlignment="1">
      <alignment readingOrder="1"/>
    </xf>
    <xf numFmtId="0" fontId="0" fillId="0" borderId="3" xfId="0" applyFont="1" applyBorder="1" applyAlignment="1">
      <alignment vertical="center" readingOrder="1"/>
    </xf>
    <xf numFmtId="44" fontId="3" fillId="0" borderId="3" xfId="0" applyNumberFormat="1" applyFont="1" applyFill="1" applyBorder="1" applyAlignment="1">
      <alignment vertical="center" readingOrder="1"/>
    </xf>
    <xf numFmtId="44" fontId="3" fillId="0" borderId="3" xfId="0" applyNumberFormat="1" applyFont="1" applyBorder="1" applyAlignment="1">
      <alignment vertical="center" readingOrder="1"/>
    </xf>
    <xf numFmtId="44" fontId="3" fillId="0" borderId="3" xfId="0" applyNumberFormat="1" applyFont="1" applyFill="1" applyBorder="1" applyAlignment="1">
      <alignment horizontal="left" vertical="center" wrapText="1"/>
    </xf>
    <xf numFmtId="44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3" fontId="3" fillId="0" borderId="3" xfId="0" applyNumberFormat="1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horizontal="left"/>
    </xf>
    <xf numFmtId="0" fontId="1" fillId="2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 wrapText="1"/>
    </xf>
    <xf numFmtId="0" fontId="0" fillId="0" borderId="9" xfId="0" applyFont="1" applyBorder="1"/>
    <xf numFmtId="44" fontId="0" fillId="0" borderId="1" xfId="0" applyNumberFormat="1" applyFont="1" applyBorder="1"/>
    <xf numFmtId="1" fontId="0" fillId="0" borderId="3" xfId="0" applyNumberFormat="1" applyFont="1" applyBorder="1" applyAlignment="1">
      <alignment horizontal="left"/>
    </xf>
    <xf numFmtId="1" fontId="0" fillId="0" borderId="3" xfId="0" applyNumberFormat="1" applyFont="1" applyBorder="1" applyAlignment="1">
      <alignment horizontal="left" vertical="center"/>
    </xf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2" xfId="0" applyFont="1" applyBorder="1"/>
    <xf numFmtId="0" fontId="4" fillId="0" borderId="12" xfId="0" applyFont="1" applyBorder="1"/>
    <xf numFmtId="0" fontId="6" fillId="0" borderId="14" xfId="0" applyFont="1" applyBorder="1"/>
    <xf numFmtId="0" fontId="6" fillId="0" borderId="9" xfId="0" applyFont="1" applyBorder="1"/>
    <xf numFmtId="0" fontId="0" fillId="0" borderId="17" xfId="0" applyFont="1" applyBorder="1"/>
    <xf numFmtId="0" fontId="0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7" fillId="0" borderId="22" xfId="0" applyFont="1" applyBorder="1"/>
    <xf numFmtId="0" fontId="0" fillId="0" borderId="23" xfId="0" applyFont="1" applyBorder="1"/>
    <xf numFmtId="0" fontId="0" fillId="0" borderId="24" xfId="0" applyFont="1" applyBorder="1"/>
    <xf numFmtId="0" fontId="6" fillId="0" borderId="26" xfId="0" applyFont="1" applyBorder="1"/>
    <xf numFmtId="0" fontId="6" fillId="0" borderId="28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32" xfId="0" applyFont="1" applyBorder="1"/>
    <xf numFmtId="0" fontId="7" fillId="0" borderId="21" xfId="0" applyFont="1" applyBorder="1"/>
    <xf numFmtId="0" fontId="7" fillId="0" borderId="21" xfId="0" applyFont="1" applyBorder="1" applyAlignment="1">
      <alignment wrapText="1"/>
    </xf>
    <xf numFmtId="44" fontId="7" fillId="0" borderId="21" xfId="0" applyNumberFormat="1" applyFont="1" applyBorder="1"/>
    <xf numFmtId="0" fontId="4" fillId="0" borderId="9" xfId="0" applyFont="1" applyBorder="1"/>
    <xf numFmtId="0" fontId="0" fillId="0" borderId="34" xfId="0" applyFont="1" applyBorder="1" applyAlignment="1">
      <alignment horizontal="left"/>
    </xf>
    <xf numFmtId="0" fontId="3" fillId="0" borderId="34" xfId="0" applyFont="1" applyFill="1" applyBorder="1" applyAlignment="1">
      <alignment vertical="center" wrapText="1"/>
    </xf>
    <xf numFmtId="0" fontId="3" fillId="0" borderId="34" xfId="0" applyFont="1" applyFill="1" applyBorder="1"/>
    <xf numFmtId="0" fontId="0" fillId="0" borderId="34" xfId="0" applyFont="1" applyBorder="1"/>
    <xf numFmtId="0" fontId="3" fillId="0" borderId="34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vertical="top"/>
    </xf>
    <xf numFmtId="0" fontId="3" fillId="0" borderId="34" xfId="0" applyFont="1" applyFill="1" applyBorder="1" applyAlignment="1">
      <alignment vertical="top" wrapText="1"/>
    </xf>
    <xf numFmtId="44" fontId="3" fillId="0" borderId="3" xfId="0" applyNumberFormat="1" applyFont="1" applyFill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34" xfId="0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44" fontId="3" fillId="0" borderId="34" xfId="0" applyNumberFormat="1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0" fillId="0" borderId="34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164" fontId="3" fillId="0" borderId="34" xfId="0" applyNumberFormat="1" applyFont="1" applyBorder="1" applyAlignment="1">
      <alignment vertical="top"/>
    </xf>
    <xf numFmtId="0" fontId="3" fillId="0" borderId="34" xfId="0" applyFont="1" applyBorder="1" applyAlignment="1">
      <alignment vertical="top" wrapText="1"/>
    </xf>
    <xf numFmtId="44" fontId="3" fillId="0" borderId="3" xfId="0" applyNumberFormat="1" applyFont="1" applyBorder="1" applyAlignment="1">
      <alignment vertical="top"/>
    </xf>
    <xf numFmtId="0" fontId="3" fillId="0" borderId="34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vertical="top"/>
    </xf>
    <xf numFmtId="0" fontId="3" fillId="5" borderId="34" xfId="0" applyFont="1" applyFill="1" applyBorder="1" applyAlignment="1">
      <alignment horizontal="left" vertical="center"/>
    </xf>
    <xf numFmtId="0" fontId="0" fillId="0" borderId="9" xfId="0" applyFont="1" applyBorder="1" applyAlignment="1">
      <alignment vertical="top"/>
    </xf>
    <xf numFmtId="0" fontId="0" fillId="0" borderId="0" xfId="0" applyFont="1" applyBorder="1" applyAlignment="1">
      <alignment wrapText="1"/>
    </xf>
    <xf numFmtId="44" fontId="0" fillId="0" borderId="0" xfId="0" applyNumberFormat="1" applyFont="1" applyBorder="1"/>
    <xf numFmtId="1" fontId="3" fillId="0" borderId="3" xfId="0" applyNumberFormat="1" applyFont="1" applyFill="1" applyBorder="1" applyAlignment="1">
      <alignment horizontal="left" vertical="center" wrapText="1"/>
    </xf>
    <xf numFmtId="44" fontId="3" fillId="0" borderId="3" xfId="0" applyNumberFormat="1" applyFont="1" applyFill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 wrapText="1"/>
    </xf>
    <xf numFmtId="1" fontId="3" fillId="0" borderId="3" xfId="0" applyNumberFormat="1" applyFont="1" applyFill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wrapText="1"/>
    </xf>
    <xf numFmtId="0" fontId="0" fillId="0" borderId="34" xfId="0" applyFont="1" applyFill="1" applyBorder="1" applyAlignment="1">
      <alignment vertical="top" wrapText="1"/>
    </xf>
    <xf numFmtId="0" fontId="0" fillId="0" borderId="34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top" wrapText="1"/>
    </xf>
    <xf numFmtId="44" fontId="3" fillId="0" borderId="34" xfId="0" applyNumberFormat="1" applyFont="1" applyFill="1" applyBorder="1" applyAlignment="1">
      <alignment horizontal="left" vertical="top" wrapText="1"/>
    </xf>
    <xf numFmtId="0" fontId="0" fillId="0" borderId="34" xfId="0" applyFont="1" applyBorder="1" applyAlignment="1">
      <alignment horizontal="left" vertical="top"/>
    </xf>
    <xf numFmtId="0" fontId="8" fillId="2" borderId="1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44" fontId="9" fillId="3" borderId="6" xfId="0" applyNumberFormat="1" applyFont="1" applyFill="1" applyBorder="1" applyAlignment="1">
      <alignment vertical="center"/>
    </xf>
    <xf numFmtId="0" fontId="0" fillId="0" borderId="3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3" fillId="0" borderId="34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/>
    </xf>
    <xf numFmtId="0" fontId="3" fillId="0" borderId="34" xfId="0" applyFont="1" applyFill="1" applyBorder="1" applyAlignment="1">
      <alignment horizontal="left"/>
    </xf>
    <xf numFmtId="164" fontId="3" fillId="0" borderId="34" xfId="0" applyNumberFormat="1" applyFont="1" applyFill="1" applyBorder="1" applyAlignment="1">
      <alignment horizontal="left" vertical="center"/>
    </xf>
    <xf numFmtId="164" fontId="3" fillId="0" borderId="34" xfId="0" applyNumberFormat="1" applyFont="1" applyFill="1" applyBorder="1" applyAlignment="1">
      <alignment vertical="top"/>
    </xf>
    <xf numFmtId="0" fontId="0" fillId="0" borderId="34" xfId="0" applyFont="1" applyBorder="1" applyAlignment="1">
      <alignment vertical="top"/>
    </xf>
    <xf numFmtId="0" fontId="3" fillId="0" borderId="34" xfId="0" applyFont="1" applyFill="1" applyBorder="1" applyAlignment="1">
      <alignment vertical="top"/>
    </xf>
    <xf numFmtId="0" fontId="0" fillId="0" borderId="34" xfId="0" applyFont="1" applyFill="1" applyBorder="1" applyAlignment="1">
      <alignment vertical="top"/>
    </xf>
    <xf numFmtId="0" fontId="0" fillId="0" borderId="34" xfId="0" applyFont="1" applyFill="1" applyBorder="1" applyAlignment="1">
      <alignment vertical="top" wrapText="1"/>
    </xf>
    <xf numFmtId="0" fontId="0" fillId="0" borderId="34" xfId="0" applyFont="1" applyFill="1" applyBorder="1" applyAlignment="1">
      <alignment horizontal="left" vertical="top"/>
    </xf>
    <xf numFmtId="0" fontId="0" fillId="0" borderId="34" xfId="0" applyFont="1" applyFill="1" applyBorder="1" applyAlignment="1">
      <alignment vertical="center" wrapText="1"/>
    </xf>
    <xf numFmtId="0" fontId="0" fillId="0" borderId="34" xfId="0" applyFont="1" applyBorder="1" applyAlignment="1">
      <alignment horizontal="left" vertical="top" wrapText="1"/>
    </xf>
    <xf numFmtId="0" fontId="0" fillId="0" borderId="8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164" fontId="3" fillId="0" borderId="3" xfId="0" applyNumberFormat="1" applyFont="1" applyFill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3" xfId="0" applyFont="1" applyFill="1" applyBorder="1" applyAlignment="1">
      <alignment vertical="top"/>
    </xf>
    <xf numFmtId="1" fontId="3" fillId="5" borderId="3" xfId="0" applyNumberFormat="1" applyFont="1" applyFill="1" applyBorder="1" applyAlignment="1">
      <alignment horizontal="left" vertical="center" wrapText="1"/>
    </xf>
    <xf numFmtId="1" fontId="3" fillId="5" borderId="3" xfId="0" applyNumberFormat="1" applyFont="1" applyFill="1" applyBorder="1" applyAlignment="1">
      <alignment horizontal="left" vertical="top" wrapText="1"/>
    </xf>
    <xf numFmtId="1" fontId="0" fillId="5" borderId="3" xfId="0" applyNumberFormat="1" applyFont="1" applyFill="1" applyBorder="1" applyAlignment="1">
      <alignment horizontal="left" vertical="center"/>
    </xf>
    <xf numFmtId="1" fontId="0" fillId="5" borderId="3" xfId="0" applyNumberFormat="1" applyFont="1" applyFill="1" applyBorder="1" applyAlignment="1">
      <alignment horizontal="left"/>
    </xf>
    <xf numFmtId="9" fontId="0" fillId="0" borderId="2" xfId="0" applyNumberFormat="1" applyFont="1" applyBorder="1"/>
    <xf numFmtId="44" fontId="3" fillId="0" borderId="3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9" fontId="0" fillId="0" borderId="16" xfId="1" applyFont="1" applyBorder="1"/>
    <xf numFmtId="44" fontId="0" fillId="0" borderId="1" xfId="2" applyFont="1" applyBorder="1"/>
    <xf numFmtId="9" fontId="0" fillId="0" borderId="1" xfId="1" applyFont="1" applyBorder="1"/>
    <xf numFmtId="44" fontId="7" fillId="0" borderId="21" xfId="2" applyFont="1" applyBorder="1" applyAlignment="1">
      <alignment horizontal="left"/>
    </xf>
    <xf numFmtId="44" fontId="3" fillId="0" borderId="35" xfId="0" applyNumberFormat="1" applyFont="1" applyFill="1" applyBorder="1" applyAlignment="1">
      <alignment vertical="top"/>
    </xf>
    <xf numFmtId="9" fontId="0" fillId="0" borderId="36" xfId="0" applyNumberFormat="1" applyFont="1" applyBorder="1"/>
    <xf numFmtId="44" fontId="0" fillId="0" borderId="12" xfId="0" applyNumberFormat="1" applyFont="1" applyBorder="1"/>
    <xf numFmtId="0" fontId="0" fillId="0" borderId="16" xfId="0" applyFont="1" applyBorder="1" applyAlignment="1">
      <alignment vertical="top"/>
    </xf>
    <xf numFmtId="0" fontId="0" fillId="0" borderId="2" xfId="0" applyFont="1" applyBorder="1" applyAlignment="1">
      <alignment vertical="top"/>
    </xf>
    <xf numFmtId="44" fontId="0" fillId="0" borderId="34" xfId="0" applyNumberFormat="1" applyFont="1" applyBorder="1"/>
    <xf numFmtId="44" fontId="3" fillId="0" borderId="35" xfId="0" applyNumberFormat="1" applyFont="1" applyFill="1" applyBorder="1" applyAlignment="1">
      <alignment horizontal="left" vertical="center"/>
    </xf>
    <xf numFmtId="0" fontId="0" fillId="0" borderId="9" xfId="0" applyFont="1" applyBorder="1" applyAlignment="1">
      <alignment wrapText="1"/>
    </xf>
    <xf numFmtId="44" fontId="0" fillId="0" borderId="9" xfId="0" applyNumberFormat="1" applyFont="1" applyBorder="1"/>
    <xf numFmtId="0" fontId="0" fillId="0" borderId="34" xfId="0" applyFont="1" applyBorder="1" applyAlignment="1">
      <alignment vertical="top" wrapText="1"/>
    </xf>
    <xf numFmtId="44" fontId="0" fillId="0" borderId="34" xfId="0" applyNumberFormat="1" applyFont="1" applyBorder="1" applyAlignment="1">
      <alignment vertical="top"/>
    </xf>
    <xf numFmtId="0" fontId="0" fillId="0" borderId="34" xfId="0" applyFont="1" applyBorder="1" applyAlignment="1">
      <alignment wrapText="1"/>
    </xf>
    <xf numFmtId="44" fontId="3" fillId="0" borderId="35" xfId="0" applyNumberFormat="1" applyFont="1" applyBorder="1" applyAlignment="1">
      <alignment horizontal="left" vertical="center"/>
    </xf>
    <xf numFmtId="44" fontId="9" fillId="3" borderId="37" xfId="0" applyNumberFormat="1" applyFont="1" applyFill="1" applyBorder="1" applyAlignment="1">
      <alignment vertical="center"/>
    </xf>
    <xf numFmtId="0" fontId="1" fillId="2" borderId="38" xfId="0" applyFont="1" applyFill="1" applyBorder="1" applyAlignment="1">
      <alignment vertical="center" wrapText="1"/>
    </xf>
    <xf numFmtId="9" fontId="0" fillId="0" borderId="14" xfId="0" applyNumberFormat="1" applyFont="1" applyBorder="1"/>
    <xf numFmtId="9" fontId="7" fillId="0" borderId="21" xfId="0" applyNumberFormat="1" applyFont="1" applyBorder="1" applyAlignment="1">
      <alignment horizontal="center"/>
    </xf>
    <xf numFmtId="0" fontId="0" fillId="3" borderId="0" xfId="0" applyFill="1"/>
    <xf numFmtId="0" fontId="3" fillId="0" borderId="8" xfId="0" applyFont="1" applyFill="1" applyBorder="1" applyAlignment="1">
      <alignment vertical="top" wrapText="1"/>
    </xf>
    <xf numFmtId="0" fontId="5" fillId="0" borderId="8" xfId="0" applyFont="1" applyBorder="1"/>
    <xf numFmtId="164" fontId="3" fillId="0" borderId="0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164" fontId="3" fillId="0" borderId="8" xfId="0" applyNumberFormat="1" applyFont="1" applyFill="1" applyBorder="1" applyAlignment="1">
      <alignment vertical="top"/>
    </xf>
    <xf numFmtId="164" fontId="3" fillId="0" borderId="8" xfId="0" applyNumberFormat="1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top" wrapText="1"/>
    </xf>
    <xf numFmtId="44" fontId="3" fillId="0" borderId="8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44" fontId="3" fillId="0" borderId="8" xfId="0" applyNumberFormat="1" applyFont="1" applyBorder="1" applyAlignment="1">
      <alignment horizontal="left" vertical="center" wrapText="1"/>
    </xf>
    <xf numFmtId="16" fontId="3" fillId="0" borderId="8" xfId="0" applyNumberFormat="1" applyFont="1" applyBorder="1" applyAlignment="1">
      <alignment horizontal="left" vertical="center"/>
    </xf>
    <xf numFmtId="0" fontId="0" fillId="0" borderId="9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25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vertical="top"/>
    </xf>
    <xf numFmtId="0" fontId="0" fillId="0" borderId="1" xfId="0" applyFont="1" applyBorder="1" applyAlignment="1">
      <alignment horizontal="left"/>
    </xf>
    <xf numFmtId="0" fontId="8" fillId="2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/>
    </xf>
    <xf numFmtId="44" fontId="3" fillId="0" borderId="34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44" fontId="3" fillId="4" borderId="3" xfId="0" applyNumberFormat="1" applyFont="1" applyFill="1" applyBorder="1" applyAlignment="1" applyProtection="1">
      <alignment horizontal="left" vertical="center" wrapText="1"/>
      <protection locked="0"/>
    </xf>
    <xf numFmtId="44" fontId="3" fillId="4" borderId="3" xfId="0" applyNumberFormat="1" applyFont="1" applyFill="1" applyBorder="1" applyAlignment="1" applyProtection="1">
      <alignment vertical="top" wrapText="1"/>
      <protection locked="0"/>
    </xf>
    <xf numFmtId="44" fontId="3" fillId="4" borderId="35" xfId="0" applyNumberFormat="1" applyFont="1" applyFill="1" applyBorder="1" applyAlignment="1" applyProtection="1">
      <alignment horizontal="left" vertical="center" wrapText="1"/>
      <protection locked="0"/>
    </xf>
    <xf numFmtId="44" fontId="3" fillId="4" borderId="35" xfId="0" applyNumberFormat="1" applyFont="1" applyFill="1" applyBorder="1" applyAlignment="1" applyProtection="1">
      <alignment vertical="top" wrapText="1"/>
      <protection locked="0"/>
    </xf>
    <xf numFmtId="44" fontId="3" fillId="4" borderId="3" xfId="2" applyFont="1" applyFill="1" applyBorder="1" applyAlignment="1" applyProtection="1">
      <alignment horizontal="left" vertical="center" wrapText="1"/>
      <protection locked="0"/>
    </xf>
    <xf numFmtId="9" fontId="2" fillId="6" borderId="6" xfId="1" applyFont="1" applyFill="1" applyBorder="1" applyAlignment="1" applyProtection="1">
      <alignment vertical="center"/>
      <protection locked="0"/>
    </xf>
    <xf numFmtId="44" fontId="3" fillId="0" borderId="3" xfId="0" applyNumberFormat="1" applyFont="1" applyFill="1" applyBorder="1" applyAlignment="1">
      <alignment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1"/>
  <sheetViews>
    <sheetView tabSelected="1" topLeftCell="A91" zoomScaleNormal="100" workbookViewId="0">
      <selection activeCell="C30" sqref="C30"/>
    </sheetView>
  </sheetViews>
  <sheetFormatPr defaultRowHeight="11.25" x14ac:dyDescent="0.15"/>
  <cols>
    <col min="1" max="1" width="20.875" style="2" customWidth="1"/>
    <col min="2" max="2" width="40.875" style="2" customWidth="1"/>
    <col min="3" max="3" width="37.375" style="2" bestFit="1" customWidth="1"/>
    <col min="4" max="4" width="9.375" style="2" bestFit="1" customWidth="1"/>
    <col min="5" max="5" width="21.875" style="2" customWidth="1"/>
    <col min="6" max="6" width="19.25" style="2" customWidth="1"/>
    <col min="7" max="7" width="25.875" style="174" bestFit="1" customWidth="1"/>
    <col min="8" max="8" width="16.375" style="2" bestFit="1" customWidth="1"/>
    <col min="9" max="9" width="12.875" style="2" customWidth="1"/>
    <col min="10" max="10" width="20.5" style="2" customWidth="1"/>
    <col min="11" max="11" width="17.5" style="2" customWidth="1"/>
    <col min="12" max="12" width="21.625" style="2" customWidth="1"/>
    <col min="13" max="13" width="16.75" style="2" customWidth="1"/>
    <col min="14" max="16384" width="9" style="2"/>
  </cols>
  <sheetData>
    <row r="1" spans="1:13" x14ac:dyDescent="0.15">
      <c r="A1" s="40" t="s">
        <v>313</v>
      </c>
      <c r="B1" s="36"/>
      <c r="C1" s="31"/>
      <c r="D1" s="31"/>
      <c r="E1" s="31"/>
      <c r="F1" s="31"/>
      <c r="G1" s="165"/>
      <c r="H1" s="37"/>
      <c r="I1" s="37"/>
      <c r="J1" s="37"/>
      <c r="K1" s="37"/>
      <c r="L1" s="1"/>
    </row>
    <row r="2" spans="1:13" ht="12" thickBot="1" x14ac:dyDescent="0.2">
      <c r="A2" s="39"/>
      <c r="B2" s="44"/>
      <c r="C2" s="35"/>
      <c r="D2" s="35"/>
      <c r="E2" s="35"/>
      <c r="F2" s="35"/>
      <c r="G2" s="166"/>
      <c r="H2" s="37"/>
      <c r="I2" s="37"/>
      <c r="J2" s="37"/>
      <c r="K2" s="37"/>
      <c r="L2" s="1"/>
    </row>
    <row r="3" spans="1:13" ht="12" thickBot="1" x14ac:dyDescent="0.2">
      <c r="A3" s="47" t="s">
        <v>314</v>
      </c>
      <c r="B3" s="48"/>
      <c r="C3" s="49"/>
      <c r="D3" s="49"/>
      <c r="E3" s="49"/>
      <c r="F3" s="49"/>
      <c r="G3" s="167"/>
      <c r="H3" s="43"/>
      <c r="I3" s="37"/>
      <c r="J3" s="37"/>
      <c r="K3" s="37"/>
      <c r="L3" s="1"/>
    </row>
    <row r="4" spans="1:13" x14ac:dyDescent="0.15">
      <c r="A4" s="50" t="s">
        <v>315</v>
      </c>
      <c r="B4" s="45"/>
      <c r="C4" s="46"/>
      <c r="D4" s="46"/>
      <c r="E4" s="46"/>
      <c r="F4" s="46"/>
      <c r="G4" s="168"/>
      <c r="H4" s="43"/>
      <c r="I4" s="37"/>
      <c r="J4" s="37"/>
      <c r="K4" s="37"/>
      <c r="L4" s="1"/>
    </row>
    <row r="5" spans="1:13" x14ac:dyDescent="0.15">
      <c r="A5" s="51" t="s">
        <v>316</v>
      </c>
      <c r="B5" s="41"/>
      <c r="C5" s="42"/>
      <c r="D5" s="42"/>
      <c r="E5" s="42"/>
      <c r="F5" s="42"/>
      <c r="G5" s="169"/>
      <c r="H5" s="43"/>
      <c r="I5" s="37"/>
      <c r="J5" s="37"/>
      <c r="K5" s="37"/>
      <c r="L5" s="1"/>
    </row>
    <row r="6" spans="1:13" x14ac:dyDescent="0.15">
      <c r="A6" s="51" t="s">
        <v>317</v>
      </c>
      <c r="B6" s="41"/>
      <c r="C6" s="42"/>
      <c r="D6" s="42"/>
      <c r="E6" s="42"/>
      <c r="F6" s="42"/>
      <c r="G6" s="169"/>
      <c r="H6" s="43"/>
      <c r="I6" s="37"/>
      <c r="J6" s="37"/>
      <c r="K6" s="37"/>
      <c r="L6" s="1"/>
    </row>
    <row r="7" spans="1:13" ht="12" thickBot="1" x14ac:dyDescent="0.2">
      <c r="A7" s="52"/>
      <c r="B7" s="53"/>
      <c r="C7" s="54"/>
      <c r="D7" s="54"/>
      <c r="E7" s="54"/>
      <c r="F7" s="54"/>
      <c r="G7" s="170"/>
      <c r="H7" s="43"/>
      <c r="I7" s="37"/>
      <c r="J7" s="37"/>
      <c r="K7" s="37"/>
      <c r="L7" s="1"/>
    </row>
    <row r="8" spans="1:13" x14ac:dyDescent="0.15">
      <c r="A8" s="35"/>
      <c r="B8" s="36"/>
      <c r="C8" s="31"/>
      <c r="D8" s="31"/>
      <c r="E8" s="31"/>
      <c r="F8" s="31"/>
      <c r="G8" s="165"/>
      <c r="H8" s="37"/>
      <c r="I8" s="37"/>
      <c r="J8" s="37"/>
      <c r="K8" s="37"/>
      <c r="L8" s="1"/>
    </row>
    <row r="9" spans="1:13" ht="36.75" customHeight="1" x14ac:dyDescent="0.15">
      <c r="A9" s="28" t="s">
        <v>261</v>
      </c>
      <c r="B9" s="26" t="s">
        <v>3</v>
      </c>
      <c r="C9" s="4" t="s">
        <v>4</v>
      </c>
      <c r="D9" s="4" t="s">
        <v>5</v>
      </c>
      <c r="E9" s="4" t="s">
        <v>283</v>
      </c>
      <c r="F9" s="4" t="s">
        <v>6</v>
      </c>
      <c r="G9" s="171" t="s">
        <v>7</v>
      </c>
      <c r="H9" s="8" t="s">
        <v>262</v>
      </c>
      <c r="I9" s="8" t="s">
        <v>266</v>
      </c>
      <c r="J9" s="8" t="s">
        <v>267</v>
      </c>
      <c r="K9" s="5" t="s">
        <v>268</v>
      </c>
      <c r="L9" s="5" t="s">
        <v>476</v>
      </c>
      <c r="M9" s="5" t="s">
        <v>504</v>
      </c>
    </row>
    <row r="10" spans="1:13" ht="16.5" customHeight="1" x14ac:dyDescent="0.15">
      <c r="A10" s="29"/>
      <c r="B10" s="27"/>
      <c r="C10" s="3"/>
      <c r="D10" s="3"/>
      <c r="E10" s="3"/>
      <c r="F10" s="3"/>
      <c r="G10" s="172"/>
      <c r="H10" s="3"/>
      <c r="I10" s="3"/>
      <c r="J10" s="3"/>
      <c r="K10" s="3"/>
      <c r="L10" s="184">
        <v>0</v>
      </c>
    </row>
    <row r="11" spans="1:13" ht="11.25" customHeight="1" x14ac:dyDescent="0.15">
      <c r="A11" s="29"/>
      <c r="B11" s="23" t="s">
        <v>10</v>
      </c>
      <c r="C11" s="17" t="s">
        <v>188</v>
      </c>
      <c r="D11" s="18" t="s">
        <v>24</v>
      </c>
      <c r="E11" s="16" t="s">
        <v>189</v>
      </c>
      <c r="F11" s="7" t="s">
        <v>61</v>
      </c>
      <c r="G11" s="173" t="s">
        <v>261</v>
      </c>
      <c r="H11" s="12" t="s">
        <v>263</v>
      </c>
      <c r="I11" s="84">
        <v>1200</v>
      </c>
      <c r="J11" s="183">
        <v>0</v>
      </c>
      <c r="K11" s="85">
        <f>I11*J11</f>
        <v>0</v>
      </c>
      <c r="L11" s="126">
        <f>$L$10</f>
        <v>0</v>
      </c>
      <c r="M11" s="32">
        <f>K11*(1-L11)</f>
        <v>0</v>
      </c>
    </row>
    <row r="12" spans="1:13" ht="11.25" customHeight="1" x14ac:dyDescent="0.15">
      <c r="A12" s="29"/>
      <c r="B12" s="23" t="s">
        <v>10</v>
      </c>
      <c r="C12" s="15" t="s">
        <v>252</v>
      </c>
      <c r="D12" s="18" t="s">
        <v>24</v>
      </c>
      <c r="E12" s="16" t="s">
        <v>189</v>
      </c>
      <c r="F12" s="19" t="s">
        <v>284</v>
      </c>
      <c r="G12" s="173" t="s">
        <v>261</v>
      </c>
      <c r="H12" s="12" t="s">
        <v>263</v>
      </c>
      <c r="I12" s="84">
        <v>2400</v>
      </c>
      <c r="J12" s="183">
        <v>0</v>
      </c>
      <c r="K12" s="85">
        <f t="shared" ref="K12:K28" si="0">I12*J12</f>
        <v>0</v>
      </c>
      <c r="L12" s="126">
        <f t="shared" ref="L12:L34" si="1">$L$10</f>
        <v>0</v>
      </c>
      <c r="M12" s="32">
        <f t="shared" ref="M12:M28" si="2">K12*(1-L12)</f>
        <v>0</v>
      </c>
    </row>
    <row r="13" spans="1:13" ht="11.25" customHeight="1" x14ac:dyDescent="0.15">
      <c r="A13" s="29"/>
      <c r="B13" s="117" t="s">
        <v>10</v>
      </c>
      <c r="C13" s="118" t="s">
        <v>532</v>
      </c>
      <c r="D13" s="118" t="s">
        <v>24</v>
      </c>
      <c r="E13" s="118" t="s">
        <v>189</v>
      </c>
      <c r="F13" s="118" t="s">
        <v>61</v>
      </c>
      <c r="G13" s="173" t="s">
        <v>261</v>
      </c>
      <c r="H13" s="118" t="s">
        <v>264</v>
      </c>
      <c r="I13" s="87">
        <v>390</v>
      </c>
      <c r="J13" s="183">
        <v>0</v>
      </c>
      <c r="K13" s="85">
        <f t="shared" si="0"/>
        <v>0</v>
      </c>
      <c r="L13" s="126">
        <f t="shared" si="1"/>
        <v>0</v>
      </c>
      <c r="M13" s="32">
        <f t="shared" si="2"/>
        <v>0</v>
      </c>
    </row>
    <row r="14" spans="1:13" ht="11.25" customHeight="1" x14ac:dyDescent="0.15">
      <c r="A14" s="29"/>
      <c r="B14" s="23" t="s">
        <v>12</v>
      </c>
      <c r="C14" s="15" t="s">
        <v>196</v>
      </c>
      <c r="D14" s="18" t="s">
        <v>24</v>
      </c>
      <c r="E14" s="16" t="s">
        <v>189</v>
      </c>
      <c r="F14" s="7" t="s">
        <v>61</v>
      </c>
      <c r="G14" s="173" t="s">
        <v>261</v>
      </c>
      <c r="H14" s="11" t="s">
        <v>263</v>
      </c>
      <c r="I14" s="84">
        <v>960</v>
      </c>
      <c r="J14" s="183">
        <v>0</v>
      </c>
      <c r="K14" s="85">
        <f t="shared" si="0"/>
        <v>0</v>
      </c>
      <c r="L14" s="126">
        <f t="shared" si="1"/>
        <v>0</v>
      </c>
      <c r="M14" s="32">
        <f t="shared" si="2"/>
        <v>0</v>
      </c>
    </row>
    <row r="15" spans="1:13" ht="11.25" customHeight="1" x14ac:dyDescent="0.15">
      <c r="A15" s="29"/>
      <c r="B15" s="22" t="s">
        <v>11</v>
      </c>
      <c r="C15" s="15" t="s">
        <v>188</v>
      </c>
      <c r="D15" s="16" t="s">
        <v>24</v>
      </c>
      <c r="E15" s="16" t="s">
        <v>189</v>
      </c>
      <c r="F15" s="7" t="s">
        <v>61</v>
      </c>
      <c r="G15" s="173" t="s">
        <v>261</v>
      </c>
      <c r="H15" s="11" t="s">
        <v>263</v>
      </c>
      <c r="I15" s="84">
        <v>5760</v>
      </c>
      <c r="J15" s="183">
        <v>0</v>
      </c>
      <c r="K15" s="85">
        <f t="shared" si="0"/>
        <v>0</v>
      </c>
      <c r="L15" s="126">
        <f t="shared" si="1"/>
        <v>0</v>
      </c>
      <c r="M15" s="32">
        <f t="shared" si="2"/>
        <v>0</v>
      </c>
    </row>
    <row r="16" spans="1:13" ht="11.25" customHeight="1" x14ac:dyDescent="0.15">
      <c r="A16" s="29"/>
      <c r="B16" s="22" t="s">
        <v>11</v>
      </c>
      <c r="C16" s="15" t="s">
        <v>195</v>
      </c>
      <c r="D16" s="16" t="s">
        <v>24</v>
      </c>
      <c r="E16" s="16" t="s">
        <v>189</v>
      </c>
      <c r="F16" s="103" t="s">
        <v>61</v>
      </c>
      <c r="G16" s="173" t="s">
        <v>261</v>
      </c>
      <c r="H16" s="11" t="s">
        <v>263</v>
      </c>
      <c r="I16" s="84">
        <v>6480</v>
      </c>
      <c r="J16" s="183">
        <v>0</v>
      </c>
      <c r="K16" s="85">
        <f t="shared" si="0"/>
        <v>0</v>
      </c>
      <c r="L16" s="126">
        <f t="shared" si="1"/>
        <v>0</v>
      </c>
      <c r="M16" s="32">
        <f t="shared" si="2"/>
        <v>0</v>
      </c>
    </row>
    <row r="17" spans="1:16" ht="11.25" customHeight="1" x14ac:dyDescent="0.15">
      <c r="A17" s="29"/>
      <c r="B17" s="22" t="s">
        <v>11</v>
      </c>
      <c r="C17" s="15" t="s">
        <v>197</v>
      </c>
      <c r="D17" s="16" t="s">
        <v>24</v>
      </c>
      <c r="E17" s="16" t="s">
        <v>189</v>
      </c>
      <c r="F17" s="7" t="s">
        <v>61</v>
      </c>
      <c r="G17" s="173" t="s">
        <v>261</v>
      </c>
      <c r="H17" s="11" t="s">
        <v>263</v>
      </c>
      <c r="I17" s="84">
        <v>2280</v>
      </c>
      <c r="J17" s="183">
        <v>0</v>
      </c>
      <c r="K17" s="85">
        <f t="shared" si="0"/>
        <v>0</v>
      </c>
      <c r="L17" s="126">
        <f t="shared" si="1"/>
        <v>0</v>
      </c>
      <c r="M17" s="32">
        <f t="shared" si="2"/>
        <v>0</v>
      </c>
    </row>
    <row r="18" spans="1:16" ht="11.25" customHeight="1" x14ac:dyDescent="0.15">
      <c r="A18" s="29"/>
      <c r="B18" s="22" t="s">
        <v>11</v>
      </c>
      <c r="C18" s="15" t="s">
        <v>8</v>
      </c>
      <c r="D18" s="16" t="s">
        <v>24</v>
      </c>
      <c r="E18" s="16" t="s">
        <v>189</v>
      </c>
      <c r="F18" s="103" t="s">
        <v>61</v>
      </c>
      <c r="G18" s="173" t="s">
        <v>261</v>
      </c>
      <c r="H18" s="11" t="s">
        <v>263</v>
      </c>
      <c r="I18" s="84">
        <v>2400</v>
      </c>
      <c r="J18" s="183">
        <v>0</v>
      </c>
      <c r="K18" s="85">
        <f t="shared" si="0"/>
        <v>0</v>
      </c>
      <c r="L18" s="126">
        <f t="shared" si="1"/>
        <v>0</v>
      </c>
      <c r="M18" s="32">
        <f t="shared" si="2"/>
        <v>0</v>
      </c>
    </row>
    <row r="19" spans="1:16" ht="11.25" customHeight="1" x14ac:dyDescent="0.15">
      <c r="A19" s="29"/>
      <c r="B19" s="117" t="s">
        <v>11</v>
      </c>
      <c r="C19" s="118" t="s">
        <v>531</v>
      </c>
      <c r="D19" s="118" t="s">
        <v>24</v>
      </c>
      <c r="E19" s="118" t="s">
        <v>189</v>
      </c>
      <c r="F19" s="118" t="s">
        <v>61</v>
      </c>
      <c r="G19" s="173" t="s">
        <v>261</v>
      </c>
      <c r="H19" s="118" t="s">
        <v>264</v>
      </c>
      <c r="I19" s="87">
        <v>72</v>
      </c>
      <c r="J19" s="183">
        <v>0</v>
      </c>
      <c r="K19" s="85">
        <f t="shared" si="0"/>
        <v>0</v>
      </c>
      <c r="L19" s="126">
        <f t="shared" si="1"/>
        <v>0</v>
      </c>
      <c r="M19" s="32">
        <f t="shared" si="2"/>
        <v>0</v>
      </c>
    </row>
    <row r="20" spans="1:16" ht="11.25" customHeight="1" x14ac:dyDescent="0.15">
      <c r="A20" s="29"/>
      <c r="B20" s="23" t="s">
        <v>13</v>
      </c>
      <c r="C20" s="17" t="s">
        <v>14</v>
      </c>
      <c r="D20" s="155" t="s">
        <v>24</v>
      </c>
      <c r="E20" s="16" t="s">
        <v>189</v>
      </c>
      <c r="F20" s="19" t="s">
        <v>61</v>
      </c>
      <c r="G20" s="173" t="s">
        <v>261</v>
      </c>
      <c r="H20" s="12" t="s">
        <v>263</v>
      </c>
      <c r="I20" s="84">
        <v>3840</v>
      </c>
      <c r="J20" s="183">
        <v>0</v>
      </c>
      <c r="K20" s="85">
        <f t="shared" si="0"/>
        <v>0</v>
      </c>
      <c r="L20" s="126">
        <f t="shared" si="1"/>
        <v>0</v>
      </c>
      <c r="M20" s="32">
        <f t="shared" si="2"/>
        <v>0</v>
      </c>
    </row>
    <row r="21" spans="1:16" ht="11.25" customHeight="1" x14ac:dyDescent="0.15">
      <c r="A21" s="29"/>
      <c r="B21" s="104" t="s">
        <v>22</v>
      </c>
      <c r="C21" s="15" t="s">
        <v>475</v>
      </c>
      <c r="D21" s="7" t="s">
        <v>19</v>
      </c>
      <c r="E21" s="16" t="s">
        <v>189</v>
      </c>
      <c r="F21" s="19" t="s">
        <v>61</v>
      </c>
      <c r="G21" s="173" t="s">
        <v>261</v>
      </c>
      <c r="H21" s="9" t="s">
        <v>264</v>
      </c>
      <c r="I21" s="84">
        <v>7200</v>
      </c>
      <c r="J21" s="183">
        <v>0</v>
      </c>
      <c r="K21" s="85">
        <f t="shared" si="0"/>
        <v>0</v>
      </c>
      <c r="L21" s="126">
        <f t="shared" si="1"/>
        <v>0</v>
      </c>
      <c r="M21" s="32">
        <f t="shared" si="2"/>
        <v>0</v>
      </c>
    </row>
    <row r="22" spans="1:16" ht="22.5" customHeight="1" x14ac:dyDescent="0.15">
      <c r="A22" s="29"/>
      <c r="B22" s="23" t="s">
        <v>270</v>
      </c>
      <c r="C22" s="15" t="s">
        <v>473</v>
      </c>
      <c r="D22" s="7" t="s">
        <v>269</v>
      </c>
      <c r="E22" s="16" t="s">
        <v>189</v>
      </c>
      <c r="F22" s="19" t="s">
        <v>285</v>
      </c>
      <c r="G22" s="173" t="s">
        <v>261</v>
      </c>
      <c r="H22" s="12" t="s">
        <v>263</v>
      </c>
      <c r="I22" s="84">
        <v>960</v>
      </c>
      <c r="J22" s="183">
        <v>0</v>
      </c>
      <c r="K22" s="85">
        <f t="shared" si="0"/>
        <v>0</v>
      </c>
      <c r="L22" s="126">
        <f t="shared" si="1"/>
        <v>0</v>
      </c>
      <c r="M22" s="32">
        <f t="shared" si="2"/>
        <v>0</v>
      </c>
    </row>
    <row r="23" spans="1:16" ht="11.25" customHeight="1" x14ac:dyDescent="0.15">
      <c r="A23" s="29"/>
      <c r="B23" s="117" t="s">
        <v>192</v>
      </c>
      <c r="C23" s="121" t="s">
        <v>473</v>
      </c>
      <c r="D23" s="118" t="s">
        <v>60</v>
      </c>
      <c r="E23" s="119" t="s">
        <v>189</v>
      </c>
      <c r="F23" s="120" t="s">
        <v>61</v>
      </c>
      <c r="G23" s="173" t="s">
        <v>261</v>
      </c>
      <c r="H23" s="118" t="s">
        <v>264</v>
      </c>
      <c r="I23" s="87">
        <v>2400</v>
      </c>
      <c r="J23" s="183">
        <v>0</v>
      </c>
      <c r="K23" s="85">
        <f t="shared" si="0"/>
        <v>0</v>
      </c>
      <c r="L23" s="126">
        <f t="shared" si="1"/>
        <v>0</v>
      </c>
      <c r="M23" s="32">
        <f t="shared" si="2"/>
        <v>0</v>
      </c>
    </row>
    <row r="24" spans="1:16" ht="11.25" customHeight="1" x14ac:dyDescent="0.15">
      <c r="A24" s="29"/>
      <c r="B24" s="117" t="s">
        <v>190</v>
      </c>
      <c r="C24" s="121" t="s">
        <v>510</v>
      </c>
      <c r="D24" s="118" t="s">
        <v>194</v>
      </c>
      <c r="E24" s="119" t="s">
        <v>189</v>
      </c>
      <c r="F24" s="120" t="s">
        <v>61</v>
      </c>
      <c r="G24" s="173" t="s">
        <v>261</v>
      </c>
      <c r="H24" s="118" t="s">
        <v>264</v>
      </c>
      <c r="I24" s="87">
        <v>720</v>
      </c>
      <c r="J24" s="183">
        <v>0</v>
      </c>
      <c r="K24" s="85">
        <f t="shared" si="0"/>
        <v>0</v>
      </c>
      <c r="L24" s="126">
        <f t="shared" si="1"/>
        <v>0</v>
      </c>
      <c r="M24" s="32">
        <f t="shared" si="2"/>
        <v>0</v>
      </c>
    </row>
    <row r="25" spans="1:16" ht="11.25" customHeight="1" x14ac:dyDescent="0.15">
      <c r="A25" s="29"/>
      <c r="B25" s="23" t="s">
        <v>187</v>
      </c>
      <c r="C25" s="15" t="s">
        <v>474</v>
      </c>
      <c r="D25" s="103" t="s">
        <v>251</v>
      </c>
      <c r="E25" s="16" t="s">
        <v>189</v>
      </c>
      <c r="F25" s="19" t="s">
        <v>61</v>
      </c>
      <c r="G25" s="173" t="s">
        <v>261</v>
      </c>
      <c r="H25" s="9" t="s">
        <v>264</v>
      </c>
      <c r="I25" s="84">
        <v>7680</v>
      </c>
      <c r="J25" s="183">
        <v>0</v>
      </c>
      <c r="K25" s="85">
        <f t="shared" si="0"/>
        <v>0</v>
      </c>
      <c r="L25" s="126">
        <f t="shared" si="1"/>
        <v>0</v>
      </c>
      <c r="M25" s="32">
        <f t="shared" si="2"/>
        <v>0</v>
      </c>
    </row>
    <row r="26" spans="1:16" ht="11.25" customHeight="1" x14ac:dyDescent="0.15">
      <c r="A26" s="29"/>
      <c r="B26" s="24" t="s">
        <v>271</v>
      </c>
      <c r="C26" s="6" t="s">
        <v>14</v>
      </c>
      <c r="D26" s="6" t="s">
        <v>272</v>
      </c>
      <c r="E26" s="16" t="s">
        <v>189</v>
      </c>
      <c r="F26" s="19" t="s">
        <v>61</v>
      </c>
      <c r="G26" s="173" t="s">
        <v>261</v>
      </c>
      <c r="H26" s="10" t="s">
        <v>264</v>
      </c>
      <c r="I26" s="84">
        <v>2400</v>
      </c>
      <c r="J26" s="183">
        <v>0</v>
      </c>
      <c r="K26" s="85">
        <f t="shared" si="0"/>
        <v>0</v>
      </c>
      <c r="L26" s="126">
        <f t="shared" si="1"/>
        <v>0</v>
      </c>
      <c r="M26" s="32">
        <f t="shared" si="2"/>
        <v>0</v>
      </c>
    </row>
    <row r="27" spans="1:16" s="67" customFormat="1" ht="12.75" x14ac:dyDescent="0.15">
      <c r="A27" s="64"/>
      <c r="B27" s="24" t="s">
        <v>182</v>
      </c>
      <c r="C27" s="6" t="s">
        <v>21</v>
      </c>
      <c r="D27" s="6" t="s">
        <v>24</v>
      </c>
      <c r="E27" s="16" t="s">
        <v>189</v>
      </c>
      <c r="F27" s="19" t="s">
        <v>185</v>
      </c>
      <c r="G27" s="173" t="s">
        <v>261</v>
      </c>
      <c r="H27" s="10" t="s">
        <v>264</v>
      </c>
      <c r="I27" s="84">
        <v>3600</v>
      </c>
      <c r="J27" s="183">
        <v>0</v>
      </c>
      <c r="K27" s="66">
        <f t="shared" si="0"/>
        <v>0</v>
      </c>
      <c r="L27" s="126">
        <f t="shared" si="1"/>
        <v>0</v>
      </c>
      <c r="M27" s="32">
        <f t="shared" si="2"/>
        <v>0</v>
      </c>
    </row>
    <row r="28" spans="1:16" s="67" customFormat="1" ht="11.25" customHeight="1" x14ac:dyDescent="0.15">
      <c r="A28" s="64"/>
      <c r="B28" s="23" t="s">
        <v>183</v>
      </c>
      <c r="C28" s="17" t="s">
        <v>20</v>
      </c>
      <c r="D28" s="18" t="s">
        <v>19</v>
      </c>
      <c r="E28" s="16" t="s">
        <v>189</v>
      </c>
      <c r="F28" s="19" t="s">
        <v>184</v>
      </c>
      <c r="G28" s="173" t="s">
        <v>261</v>
      </c>
      <c r="H28" s="12" t="s">
        <v>263</v>
      </c>
      <c r="I28" s="84">
        <v>2400</v>
      </c>
      <c r="J28" s="183">
        <v>0</v>
      </c>
      <c r="K28" s="66">
        <f t="shared" si="0"/>
        <v>0</v>
      </c>
      <c r="L28" s="126">
        <f t="shared" si="1"/>
        <v>0</v>
      </c>
      <c r="M28" s="32">
        <f t="shared" si="2"/>
        <v>0</v>
      </c>
    </row>
    <row r="29" spans="1:16" s="67" customFormat="1" ht="12.75" x14ac:dyDescent="0.15">
      <c r="A29" s="64"/>
      <c r="B29" s="117" t="s">
        <v>534</v>
      </c>
      <c r="C29" s="118" t="s">
        <v>533</v>
      </c>
      <c r="D29" s="118" t="s">
        <v>56</v>
      </c>
      <c r="E29" s="118" t="s">
        <v>189</v>
      </c>
      <c r="F29" s="118"/>
      <c r="G29" s="173" t="s">
        <v>261</v>
      </c>
      <c r="H29" s="118" t="s">
        <v>264</v>
      </c>
      <c r="I29" s="87">
        <v>384</v>
      </c>
      <c r="J29" s="183">
        <v>0</v>
      </c>
      <c r="K29" s="66">
        <f t="shared" ref="K29:K34" si="3">I29*J29</f>
        <v>0</v>
      </c>
      <c r="L29" s="126">
        <f t="shared" si="1"/>
        <v>0</v>
      </c>
      <c r="M29" s="32">
        <f t="shared" ref="M29:M34" si="4">K29*(1-L29)</f>
        <v>0</v>
      </c>
    </row>
    <row r="30" spans="1:16" s="67" customFormat="1" ht="11.25" customHeight="1" x14ac:dyDescent="0.15">
      <c r="A30" s="64"/>
      <c r="B30" s="117" t="s">
        <v>193</v>
      </c>
      <c r="C30" s="118" t="s">
        <v>669</v>
      </c>
      <c r="D30" s="118" t="s">
        <v>24</v>
      </c>
      <c r="E30" s="118" t="s">
        <v>189</v>
      </c>
      <c r="F30" s="118" t="s">
        <v>61</v>
      </c>
      <c r="G30" s="173" t="s">
        <v>261</v>
      </c>
      <c r="H30" s="118" t="s">
        <v>264</v>
      </c>
      <c r="I30" s="87">
        <v>1440</v>
      </c>
      <c r="J30" s="183">
        <v>0</v>
      </c>
      <c r="K30" s="66">
        <f t="shared" si="3"/>
        <v>0</v>
      </c>
      <c r="L30" s="126">
        <f t="shared" si="1"/>
        <v>0</v>
      </c>
      <c r="M30" s="32">
        <f t="shared" si="4"/>
        <v>0</v>
      </c>
    </row>
    <row r="31" spans="1:16" s="67" customFormat="1" ht="12.75" x14ac:dyDescent="0.15">
      <c r="A31" s="64"/>
      <c r="B31" s="117" t="s">
        <v>191</v>
      </c>
      <c r="C31" s="153" t="s">
        <v>668</v>
      </c>
      <c r="D31" s="117" t="s">
        <v>24</v>
      </c>
      <c r="E31" s="157" t="s">
        <v>189</v>
      </c>
      <c r="F31" s="160" t="s">
        <v>61</v>
      </c>
      <c r="G31" s="173" t="s">
        <v>261</v>
      </c>
      <c r="H31" s="118" t="s">
        <v>264</v>
      </c>
      <c r="I31" s="87">
        <v>360</v>
      </c>
      <c r="J31" s="183">
        <v>0</v>
      </c>
      <c r="K31" s="135">
        <f t="shared" si="3"/>
        <v>0</v>
      </c>
      <c r="L31" s="136">
        <f t="shared" si="1"/>
        <v>0</v>
      </c>
      <c r="M31" s="137">
        <f t="shared" si="4"/>
        <v>0</v>
      </c>
      <c r="N31" s="138"/>
      <c r="P31" s="139"/>
    </row>
    <row r="32" spans="1:16" ht="22.5" x14ac:dyDescent="0.15">
      <c r="A32" s="64"/>
      <c r="B32" s="117" t="s">
        <v>23</v>
      </c>
      <c r="C32" s="153" t="s">
        <v>667</v>
      </c>
      <c r="D32" s="117" t="s">
        <v>24</v>
      </c>
      <c r="E32" s="157" t="s">
        <v>189</v>
      </c>
      <c r="F32" s="160" t="s">
        <v>61</v>
      </c>
      <c r="G32" s="173" t="s">
        <v>261</v>
      </c>
      <c r="H32" s="118" t="s">
        <v>264</v>
      </c>
      <c r="I32" s="87">
        <v>5760</v>
      </c>
      <c r="J32" s="183">
        <v>0</v>
      </c>
      <c r="K32" s="66">
        <f t="shared" si="3"/>
        <v>0</v>
      </c>
      <c r="L32" s="126">
        <f t="shared" si="1"/>
        <v>0</v>
      </c>
      <c r="M32" s="32">
        <f t="shared" si="4"/>
        <v>0</v>
      </c>
      <c r="N32" s="1"/>
      <c r="O32" s="67"/>
    </row>
    <row r="33" spans="1:14" ht="12.75" x14ac:dyDescent="0.15">
      <c r="A33" s="64"/>
      <c r="B33" s="23" t="s">
        <v>16</v>
      </c>
      <c r="C33" s="23" t="s">
        <v>14</v>
      </c>
      <c r="D33" s="154" t="s">
        <v>24</v>
      </c>
      <c r="E33" s="156"/>
      <c r="F33" s="159" t="s">
        <v>61</v>
      </c>
      <c r="G33" s="173" t="s">
        <v>261</v>
      </c>
      <c r="H33" s="12" t="s">
        <v>263</v>
      </c>
      <c r="I33" s="84">
        <v>2280</v>
      </c>
      <c r="J33" s="183">
        <v>0</v>
      </c>
      <c r="K33" s="66">
        <f t="shared" si="3"/>
        <v>0</v>
      </c>
      <c r="L33" s="126">
        <f t="shared" si="1"/>
        <v>0</v>
      </c>
      <c r="M33" s="32">
        <f t="shared" si="4"/>
        <v>0</v>
      </c>
    </row>
    <row r="34" spans="1:14" ht="12.75" x14ac:dyDescent="0.15">
      <c r="A34" s="64"/>
      <c r="B34" s="23" t="s">
        <v>15</v>
      </c>
      <c r="C34" s="23" t="s">
        <v>18</v>
      </c>
      <c r="D34" s="156" t="s">
        <v>17</v>
      </c>
      <c r="E34" s="158" t="s">
        <v>189</v>
      </c>
      <c r="F34" s="159" t="s">
        <v>61</v>
      </c>
      <c r="G34" s="173" t="s">
        <v>261</v>
      </c>
      <c r="H34" s="12" t="s">
        <v>263</v>
      </c>
      <c r="I34" s="84">
        <v>5760</v>
      </c>
      <c r="J34" s="183">
        <v>0</v>
      </c>
      <c r="K34" s="135">
        <f t="shared" si="3"/>
        <v>0</v>
      </c>
      <c r="L34" s="136">
        <f t="shared" si="1"/>
        <v>0</v>
      </c>
      <c r="M34" s="137">
        <f t="shared" si="4"/>
        <v>0</v>
      </c>
    </row>
    <row r="35" spans="1:14" x14ac:dyDescent="0.15">
      <c r="I35" s="38"/>
      <c r="J35" s="62" t="s">
        <v>306</v>
      </c>
      <c r="K35" s="140">
        <f>SUM(K11:K34)</f>
        <v>0</v>
      </c>
      <c r="L35" s="62"/>
      <c r="M35" s="140">
        <f>SUM(M11:M34)</f>
        <v>0</v>
      </c>
      <c r="N35" s="1"/>
    </row>
    <row r="36" spans="1:14" x14ac:dyDescent="0.15">
      <c r="A36" s="35"/>
      <c r="B36" s="36"/>
      <c r="C36" s="31"/>
      <c r="D36" s="31"/>
      <c r="E36" s="31"/>
      <c r="F36" s="31"/>
      <c r="G36" s="165"/>
    </row>
    <row r="37" spans="1:14" ht="28.5" x14ac:dyDescent="0.15">
      <c r="A37" s="30" t="s">
        <v>0</v>
      </c>
      <c r="B37" s="96" t="s">
        <v>3</v>
      </c>
      <c r="C37" s="97" t="s">
        <v>4</v>
      </c>
      <c r="D37" s="97" t="s">
        <v>5</v>
      </c>
      <c r="E37" s="97" t="s">
        <v>283</v>
      </c>
      <c r="F37" s="97" t="s">
        <v>6</v>
      </c>
      <c r="G37" s="175" t="s">
        <v>7</v>
      </c>
      <c r="H37" s="98" t="s">
        <v>262</v>
      </c>
      <c r="I37" s="98" t="s">
        <v>266</v>
      </c>
      <c r="J37" s="98" t="s">
        <v>267</v>
      </c>
      <c r="K37" s="99" t="s">
        <v>268</v>
      </c>
      <c r="L37" s="149" t="s">
        <v>476</v>
      </c>
      <c r="M37" s="5" t="s">
        <v>504</v>
      </c>
    </row>
    <row r="38" spans="1:14" ht="12.75" x14ac:dyDescent="0.15">
      <c r="A38" s="29"/>
      <c r="B38" s="100"/>
      <c r="C38" s="101"/>
      <c r="D38" s="101"/>
      <c r="E38" s="101"/>
      <c r="F38" s="101"/>
      <c r="G38" s="176"/>
      <c r="H38" s="101"/>
      <c r="I38" s="101"/>
      <c r="J38" s="101"/>
      <c r="K38" s="148" t="s">
        <v>282</v>
      </c>
      <c r="L38" s="184">
        <v>0</v>
      </c>
      <c r="M38" s="62"/>
    </row>
    <row r="39" spans="1:14" ht="12.75" x14ac:dyDescent="0.15">
      <c r="A39" s="29"/>
      <c r="B39" s="23" t="s">
        <v>59</v>
      </c>
      <c r="C39" s="17"/>
      <c r="D39" s="18" t="s">
        <v>63</v>
      </c>
      <c r="E39" s="18"/>
      <c r="F39" s="19" t="s">
        <v>203</v>
      </c>
      <c r="G39" s="17" t="s">
        <v>51</v>
      </c>
      <c r="H39" s="11" t="s">
        <v>263</v>
      </c>
      <c r="I39" s="84">
        <v>10800</v>
      </c>
      <c r="J39" s="179">
        <v>0</v>
      </c>
      <c r="K39" s="85">
        <f>I39*J39</f>
        <v>0</v>
      </c>
      <c r="L39" s="150">
        <f t="shared" ref="L39:L52" si="5">$L$38</f>
        <v>0</v>
      </c>
      <c r="M39" s="143">
        <f>K39*(1-L39)</f>
        <v>0</v>
      </c>
    </row>
    <row r="40" spans="1:14" ht="12.75" x14ac:dyDescent="0.15">
      <c r="A40" s="29"/>
      <c r="B40" s="23" t="s">
        <v>65</v>
      </c>
      <c r="C40" s="17"/>
      <c r="D40" s="18" t="s">
        <v>64</v>
      </c>
      <c r="E40" s="18"/>
      <c r="F40" s="19"/>
      <c r="G40" s="17" t="s">
        <v>51</v>
      </c>
      <c r="H40" s="12" t="s">
        <v>263</v>
      </c>
      <c r="I40" s="84">
        <v>240</v>
      </c>
      <c r="J40" s="179">
        <v>0</v>
      </c>
      <c r="K40" s="85">
        <f t="shared" ref="K40:K48" si="6">I40*J40</f>
        <v>0</v>
      </c>
      <c r="L40" s="126">
        <f t="shared" si="5"/>
        <v>0</v>
      </c>
      <c r="M40" s="143">
        <f t="shared" ref="M40:M49" si="7">K40*(1-L40)</f>
        <v>0</v>
      </c>
    </row>
    <row r="41" spans="1:14" ht="12.75" x14ac:dyDescent="0.15">
      <c r="A41" s="29"/>
      <c r="B41" s="23" t="s">
        <v>201</v>
      </c>
      <c r="C41" s="17"/>
      <c r="D41" s="18" t="s">
        <v>56</v>
      </c>
      <c r="E41" s="18"/>
      <c r="F41" s="19" t="s">
        <v>202</v>
      </c>
      <c r="G41" s="17" t="s">
        <v>51</v>
      </c>
      <c r="H41" s="11" t="s">
        <v>263</v>
      </c>
      <c r="I41" s="84">
        <v>2400</v>
      </c>
      <c r="J41" s="179">
        <v>0</v>
      </c>
      <c r="K41" s="85">
        <f t="shared" si="6"/>
        <v>0</v>
      </c>
      <c r="L41" s="126">
        <f t="shared" si="5"/>
        <v>0</v>
      </c>
      <c r="M41" s="143">
        <f t="shared" si="7"/>
        <v>0</v>
      </c>
    </row>
    <row r="42" spans="1:14" ht="12.75" x14ac:dyDescent="0.15">
      <c r="A42" s="29"/>
      <c r="B42" s="23" t="s">
        <v>62</v>
      </c>
      <c r="C42" s="17"/>
      <c r="D42" s="18" t="s">
        <v>63</v>
      </c>
      <c r="E42" s="18"/>
      <c r="F42" s="19" t="s">
        <v>61</v>
      </c>
      <c r="G42" s="17" t="s">
        <v>51</v>
      </c>
      <c r="H42" s="12" t="s">
        <v>263</v>
      </c>
      <c r="I42" s="84">
        <v>11160</v>
      </c>
      <c r="J42" s="179">
        <v>0</v>
      </c>
      <c r="K42" s="85">
        <f t="shared" si="6"/>
        <v>0</v>
      </c>
      <c r="L42" s="126">
        <f t="shared" si="5"/>
        <v>0</v>
      </c>
      <c r="M42" s="143">
        <f t="shared" si="7"/>
        <v>0</v>
      </c>
    </row>
    <row r="43" spans="1:14" ht="12.75" x14ac:dyDescent="0.15">
      <c r="A43" s="29"/>
      <c r="B43" s="23" t="s">
        <v>537</v>
      </c>
      <c r="C43" s="17"/>
      <c r="D43" s="17" t="s">
        <v>536</v>
      </c>
      <c r="E43" s="17"/>
      <c r="F43" s="17"/>
      <c r="G43" s="17" t="s">
        <v>51</v>
      </c>
      <c r="H43" s="12" t="s">
        <v>263</v>
      </c>
      <c r="I43" s="84">
        <v>2</v>
      </c>
      <c r="J43" s="179">
        <v>0</v>
      </c>
      <c r="K43" s="85">
        <f t="shared" si="6"/>
        <v>0</v>
      </c>
      <c r="L43" s="126">
        <f t="shared" si="5"/>
        <v>0</v>
      </c>
      <c r="M43" s="143">
        <f t="shared" si="7"/>
        <v>0</v>
      </c>
    </row>
    <row r="44" spans="1:14" ht="12.75" x14ac:dyDescent="0.15">
      <c r="A44" s="29"/>
      <c r="B44" s="23" t="s">
        <v>51</v>
      </c>
      <c r="C44" s="17"/>
      <c r="D44" s="17" t="s">
        <v>538</v>
      </c>
      <c r="E44" s="17"/>
      <c r="F44" s="17" t="s">
        <v>61</v>
      </c>
      <c r="G44" s="17" t="s">
        <v>51</v>
      </c>
      <c r="H44" s="11" t="s">
        <v>263</v>
      </c>
      <c r="I44" s="84">
        <v>288</v>
      </c>
      <c r="J44" s="179">
        <v>0</v>
      </c>
      <c r="K44" s="85">
        <f t="shared" si="6"/>
        <v>0</v>
      </c>
      <c r="L44" s="126">
        <f t="shared" si="5"/>
        <v>0</v>
      </c>
      <c r="M44" s="143">
        <f t="shared" si="7"/>
        <v>0</v>
      </c>
    </row>
    <row r="45" spans="1:14" ht="12.75" x14ac:dyDescent="0.15">
      <c r="A45" s="29"/>
      <c r="B45" s="23" t="s">
        <v>273</v>
      </c>
      <c r="C45" s="17"/>
      <c r="D45" s="18" t="s">
        <v>19</v>
      </c>
      <c r="E45" s="18" t="s">
        <v>274</v>
      </c>
      <c r="F45" s="19"/>
      <c r="G45" s="17" t="s">
        <v>51</v>
      </c>
      <c r="H45" s="12" t="s">
        <v>263</v>
      </c>
      <c r="I45" s="84">
        <v>2400</v>
      </c>
      <c r="J45" s="179">
        <v>0</v>
      </c>
      <c r="K45" s="85">
        <f t="shared" si="6"/>
        <v>0</v>
      </c>
      <c r="L45" s="126">
        <f t="shared" si="5"/>
        <v>0</v>
      </c>
      <c r="M45" s="143">
        <f t="shared" si="7"/>
        <v>0</v>
      </c>
    </row>
    <row r="46" spans="1:14" ht="12.75" x14ac:dyDescent="0.15">
      <c r="A46" s="29"/>
      <c r="B46" s="23" t="s">
        <v>277</v>
      </c>
      <c r="C46" s="17"/>
      <c r="D46" s="18" t="s">
        <v>278</v>
      </c>
      <c r="E46" s="18"/>
      <c r="F46" s="19"/>
      <c r="G46" s="17" t="s">
        <v>51</v>
      </c>
      <c r="H46" s="12" t="s">
        <v>263</v>
      </c>
      <c r="I46" s="84">
        <v>2400</v>
      </c>
      <c r="J46" s="179">
        <v>0</v>
      </c>
      <c r="K46" s="85">
        <f t="shared" si="6"/>
        <v>0</v>
      </c>
      <c r="L46" s="126">
        <f t="shared" si="5"/>
        <v>0</v>
      </c>
      <c r="M46" s="143">
        <f t="shared" si="7"/>
        <v>0</v>
      </c>
    </row>
    <row r="47" spans="1:14" ht="12.75" x14ac:dyDescent="0.15">
      <c r="A47" s="29"/>
      <c r="B47" s="23" t="s">
        <v>200</v>
      </c>
      <c r="C47" s="17"/>
      <c r="D47" s="18" t="s">
        <v>204</v>
      </c>
      <c r="E47" s="18"/>
      <c r="F47" s="19" t="s">
        <v>61</v>
      </c>
      <c r="G47" s="17" t="s">
        <v>51</v>
      </c>
      <c r="H47" s="11" t="s">
        <v>263</v>
      </c>
      <c r="I47" s="84">
        <v>4800</v>
      </c>
      <c r="J47" s="179">
        <v>0</v>
      </c>
      <c r="K47" s="85">
        <f t="shared" si="6"/>
        <v>0</v>
      </c>
      <c r="L47" s="126">
        <f t="shared" si="5"/>
        <v>0</v>
      </c>
      <c r="M47" s="143">
        <f t="shared" si="7"/>
        <v>0</v>
      </c>
      <c r="N47" s="1"/>
    </row>
    <row r="48" spans="1:14" ht="12.75" x14ac:dyDescent="0.15">
      <c r="A48" s="29"/>
      <c r="B48" s="23" t="s">
        <v>540</v>
      </c>
      <c r="C48" s="17" t="s">
        <v>539</v>
      </c>
      <c r="D48" s="17" t="s">
        <v>535</v>
      </c>
      <c r="E48" s="17"/>
      <c r="F48" s="17" t="s">
        <v>61</v>
      </c>
      <c r="G48" s="17" t="s">
        <v>51</v>
      </c>
      <c r="H48" s="11" t="s">
        <v>263</v>
      </c>
      <c r="I48" s="84">
        <v>96</v>
      </c>
      <c r="J48" s="179">
        <v>0</v>
      </c>
      <c r="K48" s="85">
        <f t="shared" si="6"/>
        <v>0</v>
      </c>
      <c r="L48" s="126">
        <f t="shared" si="5"/>
        <v>0</v>
      </c>
      <c r="M48" s="143">
        <f t="shared" si="7"/>
        <v>0</v>
      </c>
    </row>
    <row r="49" spans="1:14" ht="12.75" x14ac:dyDescent="0.15">
      <c r="A49" s="29"/>
      <c r="B49" s="23" t="s">
        <v>287</v>
      </c>
      <c r="C49" s="23"/>
      <c r="D49" s="23" t="s">
        <v>58</v>
      </c>
      <c r="E49" s="23"/>
      <c r="F49" s="23" t="s">
        <v>286</v>
      </c>
      <c r="G49" s="17" t="s">
        <v>51</v>
      </c>
      <c r="H49" s="11" t="s">
        <v>263</v>
      </c>
      <c r="I49" s="84">
        <v>200</v>
      </c>
      <c r="J49" s="179">
        <v>0</v>
      </c>
      <c r="K49" s="141">
        <f>I49*J49</f>
        <v>0</v>
      </c>
      <c r="L49" s="136">
        <f t="shared" si="5"/>
        <v>0</v>
      </c>
      <c r="M49" s="143">
        <f t="shared" si="7"/>
        <v>0</v>
      </c>
    </row>
    <row r="50" spans="1:14" ht="12.75" x14ac:dyDescent="0.15">
      <c r="A50" s="29"/>
      <c r="B50" s="23" t="s">
        <v>198</v>
      </c>
      <c r="C50" s="23"/>
      <c r="D50" s="156" t="s">
        <v>199</v>
      </c>
      <c r="E50" s="156"/>
      <c r="F50" s="159"/>
      <c r="G50" s="17" t="s">
        <v>51</v>
      </c>
      <c r="H50" s="11" t="s">
        <v>263</v>
      </c>
      <c r="I50" s="84">
        <v>3600</v>
      </c>
      <c r="J50" s="179">
        <v>0</v>
      </c>
      <c r="K50" s="85">
        <f t="shared" ref="K50:K51" si="8">I50*J50</f>
        <v>0</v>
      </c>
      <c r="L50" s="126">
        <f t="shared" si="5"/>
        <v>0</v>
      </c>
      <c r="M50" s="143">
        <f t="shared" ref="M50:M52" si="9">K50*(1-L50)</f>
        <v>0</v>
      </c>
    </row>
    <row r="51" spans="1:14" ht="12.75" x14ac:dyDescent="0.15">
      <c r="A51" s="29"/>
      <c r="B51" s="22" t="s">
        <v>53</v>
      </c>
      <c r="C51" s="22"/>
      <c r="D51" s="22" t="s">
        <v>54</v>
      </c>
      <c r="E51" s="158"/>
      <c r="F51" s="162" t="s">
        <v>55</v>
      </c>
      <c r="G51" s="17" t="s">
        <v>51</v>
      </c>
      <c r="H51" s="11" t="s">
        <v>263</v>
      </c>
      <c r="I51" s="84">
        <v>7200</v>
      </c>
      <c r="J51" s="179">
        <v>0</v>
      </c>
      <c r="K51" s="85">
        <f t="shared" si="8"/>
        <v>0</v>
      </c>
      <c r="L51" s="126">
        <f t="shared" si="5"/>
        <v>0</v>
      </c>
      <c r="M51" s="143">
        <f t="shared" si="9"/>
        <v>0</v>
      </c>
    </row>
    <row r="52" spans="1:14" ht="12.75" x14ac:dyDescent="0.15">
      <c r="A52" s="29"/>
      <c r="B52" s="23" t="s">
        <v>53</v>
      </c>
      <c r="C52" s="23"/>
      <c r="D52" s="156" t="s">
        <v>56</v>
      </c>
      <c r="E52" s="156"/>
      <c r="F52" s="159" t="s">
        <v>57</v>
      </c>
      <c r="G52" s="17" t="s">
        <v>51</v>
      </c>
      <c r="H52" s="11" t="s">
        <v>263</v>
      </c>
      <c r="I52" s="84">
        <v>3600</v>
      </c>
      <c r="J52" s="179">
        <v>0</v>
      </c>
      <c r="K52" s="141">
        <f>I52*J52</f>
        <v>0</v>
      </c>
      <c r="L52" s="136">
        <f t="shared" si="5"/>
        <v>0</v>
      </c>
      <c r="M52" s="143">
        <f t="shared" si="9"/>
        <v>0</v>
      </c>
    </row>
    <row r="53" spans="1:14" x14ac:dyDescent="0.15">
      <c r="I53" s="38"/>
      <c r="J53" s="62" t="s">
        <v>307</v>
      </c>
      <c r="K53" s="140">
        <f>SUM(K39:K52)</f>
        <v>0</v>
      </c>
      <c r="L53" s="62"/>
      <c r="M53" s="140">
        <f>SUM(M39:M52)</f>
        <v>0</v>
      </c>
    </row>
    <row r="55" spans="1:14" ht="28.5" x14ac:dyDescent="0.15">
      <c r="A55" s="28" t="s">
        <v>1</v>
      </c>
      <c r="B55" s="96" t="s">
        <v>3</v>
      </c>
      <c r="C55" s="97" t="s">
        <v>4</v>
      </c>
      <c r="D55" s="97" t="s">
        <v>5</v>
      </c>
      <c r="E55" s="97" t="s">
        <v>283</v>
      </c>
      <c r="F55" s="97" t="s">
        <v>6</v>
      </c>
      <c r="G55" s="175" t="s">
        <v>7</v>
      </c>
      <c r="H55" s="98" t="s">
        <v>265</v>
      </c>
      <c r="I55" s="98" t="s">
        <v>266</v>
      </c>
      <c r="J55" s="98" t="s">
        <v>267</v>
      </c>
      <c r="K55" s="99" t="s">
        <v>268</v>
      </c>
      <c r="L55" s="5" t="s">
        <v>476</v>
      </c>
      <c r="M55" s="5" t="s">
        <v>504</v>
      </c>
    </row>
    <row r="56" spans="1:14" ht="12.75" x14ac:dyDescent="0.15">
      <c r="A56" s="29"/>
      <c r="B56" s="100"/>
      <c r="C56" s="101"/>
      <c r="D56" s="101"/>
      <c r="E56" s="101"/>
      <c r="F56" s="101"/>
      <c r="G56" s="176"/>
      <c r="H56" s="101"/>
      <c r="I56" s="101"/>
      <c r="J56" s="101"/>
      <c r="K56" s="102" t="s">
        <v>282</v>
      </c>
      <c r="L56" s="184">
        <v>0</v>
      </c>
    </row>
    <row r="57" spans="1:14" ht="12.75" customHeight="1" x14ac:dyDescent="0.15">
      <c r="A57" s="29"/>
      <c r="B57" s="104" t="s">
        <v>544</v>
      </c>
      <c r="C57" s="103" t="s">
        <v>165</v>
      </c>
      <c r="D57" s="103"/>
      <c r="E57" s="103" t="s">
        <v>303</v>
      </c>
      <c r="F57" s="103" t="s">
        <v>289</v>
      </c>
      <c r="G57" s="103" t="s">
        <v>122</v>
      </c>
      <c r="H57" s="11" t="s">
        <v>263</v>
      </c>
      <c r="I57" s="86">
        <v>6</v>
      </c>
      <c r="J57" s="179">
        <v>0</v>
      </c>
      <c r="K57" s="85">
        <f>I57*J57</f>
        <v>0</v>
      </c>
      <c r="L57" s="126">
        <f t="shared" ref="L57:L66" si="10">$L$56</f>
        <v>0</v>
      </c>
      <c r="M57" s="32">
        <f>K57*(1-L57)</f>
        <v>0</v>
      </c>
    </row>
    <row r="58" spans="1:14" ht="12.75" customHeight="1" x14ac:dyDescent="0.15">
      <c r="A58" s="29"/>
      <c r="B58" s="104" t="s">
        <v>164</v>
      </c>
      <c r="C58" s="103" t="s">
        <v>165</v>
      </c>
      <c r="D58" s="103" t="s">
        <v>33</v>
      </c>
      <c r="E58" s="103" t="s">
        <v>288</v>
      </c>
      <c r="F58" s="103" t="s">
        <v>289</v>
      </c>
      <c r="G58" s="103" t="s">
        <v>166</v>
      </c>
      <c r="H58" s="12" t="s">
        <v>263</v>
      </c>
      <c r="I58" s="86">
        <v>25</v>
      </c>
      <c r="J58" s="179">
        <v>0</v>
      </c>
      <c r="K58" s="85">
        <f t="shared" ref="K58:K64" si="11">I58*J58</f>
        <v>0</v>
      </c>
      <c r="L58" s="126">
        <f t="shared" si="10"/>
        <v>0</v>
      </c>
      <c r="M58" s="32">
        <f t="shared" ref="M58:M64" si="12">K58*(1-L58)</f>
        <v>0</v>
      </c>
    </row>
    <row r="59" spans="1:14" ht="12.75" customHeight="1" x14ac:dyDescent="0.15">
      <c r="A59" s="29"/>
      <c r="B59" s="104" t="s">
        <v>543</v>
      </c>
      <c r="C59" s="103"/>
      <c r="D59" s="103" t="s">
        <v>542</v>
      </c>
      <c r="E59" s="103"/>
      <c r="F59" s="103"/>
      <c r="G59" s="103" t="s">
        <v>541</v>
      </c>
      <c r="H59" s="12" t="s">
        <v>263</v>
      </c>
      <c r="I59" s="86">
        <v>2</v>
      </c>
      <c r="J59" s="179">
        <v>0</v>
      </c>
      <c r="K59" s="85">
        <f t="shared" si="11"/>
        <v>0</v>
      </c>
      <c r="L59" s="126">
        <f t="shared" si="10"/>
        <v>0</v>
      </c>
      <c r="M59" s="32">
        <f t="shared" si="12"/>
        <v>0</v>
      </c>
      <c r="N59" s="1"/>
    </row>
    <row r="60" spans="1:14" ht="12.75" customHeight="1" x14ac:dyDescent="0.15">
      <c r="A60" s="29"/>
      <c r="B60" s="23" t="s">
        <v>69</v>
      </c>
      <c r="C60" s="17" t="s">
        <v>70</v>
      </c>
      <c r="D60" s="18" t="s">
        <v>24</v>
      </c>
      <c r="E60" s="18"/>
      <c r="F60" s="19"/>
      <c r="G60" s="13" t="s">
        <v>290</v>
      </c>
      <c r="H60" s="12" t="s">
        <v>263</v>
      </c>
      <c r="I60" s="86">
        <v>1200</v>
      </c>
      <c r="J60" s="179">
        <v>0</v>
      </c>
      <c r="K60" s="85">
        <f t="shared" si="11"/>
        <v>0</v>
      </c>
      <c r="L60" s="126">
        <f t="shared" si="10"/>
        <v>0</v>
      </c>
      <c r="M60" s="32">
        <f t="shared" si="12"/>
        <v>0</v>
      </c>
    </row>
    <row r="61" spans="1:14" ht="12.75" customHeight="1" x14ac:dyDescent="0.15">
      <c r="A61" s="29"/>
      <c r="B61" s="23" t="s">
        <v>279</v>
      </c>
      <c r="C61" s="17" t="s">
        <v>70</v>
      </c>
      <c r="D61" s="18" t="s">
        <v>24</v>
      </c>
      <c r="E61" s="18"/>
      <c r="F61" s="19"/>
      <c r="G61" s="185" t="s">
        <v>290</v>
      </c>
      <c r="H61" s="11" t="s">
        <v>263</v>
      </c>
      <c r="I61" s="86">
        <v>1200</v>
      </c>
      <c r="J61" s="179">
        <v>0</v>
      </c>
      <c r="K61" s="85">
        <f t="shared" si="11"/>
        <v>0</v>
      </c>
      <c r="L61" s="126">
        <f t="shared" si="10"/>
        <v>0</v>
      </c>
      <c r="M61" s="32">
        <f t="shared" si="12"/>
        <v>0</v>
      </c>
    </row>
    <row r="62" spans="1:14" ht="12.75" customHeight="1" x14ac:dyDescent="0.15">
      <c r="A62" s="29"/>
      <c r="B62" s="23" t="s">
        <v>66</v>
      </c>
      <c r="C62" s="17" t="s">
        <v>79</v>
      </c>
      <c r="D62" s="18" t="s">
        <v>24</v>
      </c>
      <c r="E62" s="18"/>
      <c r="F62" s="19"/>
      <c r="G62" s="13" t="s">
        <v>290</v>
      </c>
      <c r="H62" s="11" t="s">
        <v>263</v>
      </c>
      <c r="I62" s="86">
        <v>1200</v>
      </c>
      <c r="J62" s="179">
        <v>0</v>
      </c>
      <c r="K62" s="85">
        <f t="shared" si="11"/>
        <v>0</v>
      </c>
      <c r="L62" s="126">
        <f t="shared" si="10"/>
        <v>0</v>
      </c>
      <c r="M62" s="32">
        <f t="shared" si="12"/>
        <v>0</v>
      </c>
    </row>
    <row r="63" spans="1:14" ht="12.75" customHeight="1" x14ac:dyDescent="0.15">
      <c r="A63" s="29"/>
      <c r="B63" s="23" t="s">
        <v>28</v>
      </c>
      <c r="C63" s="17" t="s">
        <v>32</v>
      </c>
      <c r="D63" s="18" t="s">
        <v>24</v>
      </c>
      <c r="E63" s="18"/>
      <c r="F63" s="19"/>
      <c r="G63" s="13" t="s">
        <v>290</v>
      </c>
      <c r="H63" s="11" t="s">
        <v>263</v>
      </c>
      <c r="I63" s="86">
        <v>18000</v>
      </c>
      <c r="J63" s="179">
        <v>0</v>
      </c>
      <c r="K63" s="85">
        <f t="shared" si="11"/>
        <v>0</v>
      </c>
      <c r="L63" s="126">
        <f t="shared" si="10"/>
        <v>0</v>
      </c>
      <c r="M63" s="32">
        <f t="shared" si="12"/>
        <v>0</v>
      </c>
    </row>
    <row r="64" spans="1:14" ht="12.75" customHeight="1" x14ac:dyDescent="0.15">
      <c r="A64" s="29"/>
      <c r="B64" s="22" t="s">
        <v>27</v>
      </c>
      <c r="C64" s="15" t="s">
        <v>30</v>
      </c>
      <c r="D64" s="16" t="s">
        <v>24</v>
      </c>
      <c r="E64" s="16"/>
      <c r="F64" s="20"/>
      <c r="G64" s="13" t="s">
        <v>290</v>
      </c>
      <c r="H64" s="11" t="s">
        <v>263</v>
      </c>
      <c r="I64" s="84">
        <v>18000</v>
      </c>
      <c r="J64" s="179">
        <v>0</v>
      </c>
      <c r="K64" s="141">
        <f t="shared" si="11"/>
        <v>0</v>
      </c>
      <c r="L64" s="136">
        <f t="shared" si="10"/>
        <v>0</v>
      </c>
      <c r="M64" s="32">
        <f t="shared" si="12"/>
        <v>0</v>
      </c>
    </row>
    <row r="65" spans="1:13" ht="12.75" customHeight="1" x14ac:dyDescent="0.15">
      <c r="A65" s="29"/>
      <c r="B65" s="23" t="s">
        <v>29</v>
      </c>
      <c r="C65" s="23" t="s">
        <v>31</v>
      </c>
      <c r="D65" s="156" t="s">
        <v>24</v>
      </c>
      <c r="E65" s="156"/>
      <c r="F65" s="159"/>
      <c r="G65" s="161" t="s">
        <v>290</v>
      </c>
      <c r="H65" s="11" t="s">
        <v>263</v>
      </c>
      <c r="I65" s="86">
        <v>12000</v>
      </c>
      <c r="J65" s="179">
        <v>0</v>
      </c>
      <c r="K65" s="85">
        <f t="shared" ref="K65:K66" si="13">I65*J65</f>
        <v>0</v>
      </c>
      <c r="L65" s="126">
        <f t="shared" si="10"/>
        <v>0</v>
      </c>
      <c r="M65" s="32">
        <f t="shared" ref="M65:M66" si="14">K65*(1-L65)</f>
        <v>0</v>
      </c>
    </row>
    <row r="66" spans="1:13" ht="12.75" customHeight="1" x14ac:dyDescent="0.15">
      <c r="A66" s="29"/>
      <c r="B66" s="24" t="s">
        <v>67</v>
      </c>
      <c r="C66" s="24" t="s">
        <v>68</v>
      </c>
      <c r="D66" s="24" t="s">
        <v>24</v>
      </c>
      <c r="E66" s="24"/>
      <c r="F66" s="159"/>
      <c r="G66" s="161" t="s">
        <v>290</v>
      </c>
      <c r="H66" s="11" t="s">
        <v>263</v>
      </c>
      <c r="I66" s="86">
        <v>19200</v>
      </c>
      <c r="J66" s="179">
        <v>0</v>
      </c>
      <c r="K66" s="141">
        <f t="shared" si="13"/>
        <v>0</v>
      </c>
      <c r="L66" s="136">
        <f t="shared" si="10"/>
        <v>0</v>
      </c>
      <c r="M66" s="32">
        <f t="shared" si="14"/>
        <v>0</v>
      </c>
    </row>
    <row r="67" spans="1:13" x14ac:dyDescent="0.15">
      <c r="I67" s="38"/>
      <c r="J67" s="62" t="s">
        <v>308</v>
      </c>
      <c r="K67" s="140">
        <f>SUM(K57:K66)</f>
        <v>0</v>
      </c>
      <c r="L67" s="140" t="s">
        <v>282</v>
      </c>
      <c r="M67" s="140">
        <f>SUM(M57:M66)</f>
        <v>0</v>
      </c>
    </row>
    <row r="69" spans="1:13" ht="28.5" x14ac:dyDescent="0.15">
      <c r="A69" s="28" t="s">
        <v>167</v>
      </c>
      <c r="B69" s="96" t="s">
        <v>3</v>
      </c>
      <c r="C69" s="97" t="s">
        <v>4</v>
      </c>
      <c r="D69" s="97" t="s">
        <v>5</v>
      </c>
      <c r="E69" s="97" t="s">
        <v>283</v>
      </c>
      <c r="F69" s="97" t="s">
        <v>6</v>
      </c>
      <c r="G69" s="175" t="s">
        <v>7</v>
      </c>
      <c r="H69" s="98" t="s">
        <v>265</v>
      </c>
      <c r="I69" s="98" t="s">
        <v>266</v>
      </c>
      <c r="J69" s="98" t="s">
        <v>267</v>
      </c>
      <c r="K69" s="99" t="s">
        <v>268</v>
      </c>
      <c r="L69" s="5" t="s">
        <v>476</v>
      </c>
      <c r="M69" s="5" t="s">
        <v>504</v>
      </c>
    </row>
    <row r="70" spans="1:13" ht="12.75" x14ac:dyDescent="0.15">
      <c r="A70" s="29"/>
      <c r="B70" s="100"/>
      <c r="C70" s="101"/>
      <c r="D70" s="101"/>
      <c r="E70" s="101"/>
      <c r="F70" s="101"/>
      <c r="G70" s="176"/>
      <c r="H70" s="101"/>
      <c r="I70" s="101"/>
      <c r="J70" s="101"/>
      <c r="K70" s="101"/>
      <c r="L70" s="184">
        <v>0</v>
      </c>
    </row>
    <row r="71" spans="1:13" ht="12.75" x14ac:dyDescent="0.15">
      <c r="A71" s="29"/>
      <c r="B71" s="23" t="s">
        <v>134</v>
      </c>
      <c r="C71" s="17" t="s">
        <v>101</v>
      </c>
      <c r="D71" s="16" t="s">
        <v>24</v>
      </c>
      <c r="E71" s="16" t="s">
        <v>291</v>
      </c>
      <c r="F71" s="19"/>
      <c r="G71" s="14"/>
      <c r="H71" s="14" t="s">
        <v>263</v>
      </c>
      <c r="I71" s="86">
        <v>8</v>
      </c>
      <c r="J71" s="179">
        <v>0</v>
      </c>
      <c r="K71" s="85">
        <f>I71*J71</f>
        <v>0</v>
      </c>
      <c r="L71" s="126">
        <f t="shared" ref="L71:L102" si="15">$L$70</f>
        <v>0</v>
      </c>
      <c r="M71" s="32">
        <f t="shared" ref="M71:M119" si="16">K71*(1-L71)</f>
        <v>0</v>
      </c>
    </row>
    <row r="72" spans="1:13" ht="12.75" x14ac:dyDescent="0.15">
      <c r="A72" s="29"/>
      <c r="B72" s="22" t="s">
        <v>105</v>
      </c>
      <c r="C72" s="17" t="s">
        <v>9</v>
      </c>
      <c r="D72" s="16" t="s">
        <v>24</v>
      </c>
      <c r="E72" s="18"/>
      <c r="F72" s="19"/>
      <c r="G72" s="14" t="s">
        <v>37</v>
      </c>
      <c r="H72" s="11" t="s">
        <v>263</v>
      </c>
      <c r="I72" s="86">
        <v>12</v>
      </c>
      <c r="J72" s="179">
        <v>0</v>
      </c>
      <c r="K72" s="85">
        <f t="shared" ref="K72:K119" si="17">I72*J72</f>
        <v>0</v>
      </c>
      <c r="L72" s="126">
        <f t="shared" si="15"/>
        <v>0</v>
      </c>
      <c r="M72" s="32">
        <f t="shared" si="16"/>
        <v>0</v>
      </c>
    </row>
    <row r="73" spans="1:13" ht="12.75" x14ac:dyDescent="0.15">
      <c r="A73" s="29"/>
      <c r="B73" s="22" t="s">
        <v>565</v>
      </c>
      <c r="C73" s="15" t="s">
        <v>550</v>
      </c>
      <c r="D73" s="15"/>
      <c r="E73" s="15"/>
      <c r="F73" s="15" t="s">
        <v>558</v>
      </c>
      <c r="G73" s="15"/>
      <c r="H73" s="11" t="s">
        <v>263</v>
      </c>
      <c r="I73" s="86">
        <v>5</v>
      </c>
      <c r="J73" s="179">
        <v>0</v>
      </c>
      <c r="K73" s="85">
        <f t="shared" si="17"/>
        <v>0</v>
      </c>
      <c r="L73" s="126">
        <f t="shared" si="15"/>
        <v>0</v>
      </c>
      <c r="M73" s="32">
        <f t="shared" si="16"/>
        <v>0</v>
      </c>
    </row>
    <row r="74" spans="1:13" ht="12.75" x14ac:dyDescent="0.15">
      <c r="A74" s="29"/>
      <c r="B74" s="23" t="s">
        <v>108</v>
      </c>
      <c r="C74" s="17" t="s">
        <v>107</v>
      </c>
      <c r="D74" s="16" t="s">
        <v>24</v>
      </c>
      <c r="E74" s="16" t="s">
        <v>291</v>
      </c>
      <c r="F74" s="19"/>
      <c r="G74" s="14" t="s">
        <v>26</v>
      </c>
      <c r="H74" s="12" t="s">
        <v>263</v>
      </c>
      <c r="I74" s="86">
        <v>12</v>
      </c>
      <c r="J74" s="179">
        <v>0</v>
      </c>
      <c r="K74" s="85">
        <f t="shared" si="17"/>
        <v>0</v>
      </c>
      <c r="L74" s="126">
        <f t="shared" si="15"/>
        <v>0</v>
      </c>
      <c r="M74" s="32">
        <f t="shared" si="16"/>
        <v>0</v>
      </c>
    </row>
    <row r="75" spans="1:13" ht="12.75" x14ac:dyDescent="0.15">
      <c r="A75" s="29"/>
      <c r="B75" s="22" t="s">
        <v>136</v>
      </c>
      <c r="C75" s="17" t="s">
        <v>113</v>
      </c>
      <c r="D75" s="16" t="s">
        <v>24</v>
      </c>
      <c r="E75" s="16" t="s">
        <v>291</v>
      </c>
      <c r="F75" s="19"/>
      <c r="G75" s="14"/>
      <c r="H75" s="11" t="s">
        <v>263</v>
      </c>
      <c r="I75" s="86">
        <v>8</v>
      </c>
      <c r="J75" s="179">
        <v>0</v>
      </c>
      <c r="K75" s="85">
        <f t="shared" si="17"/>
        <v>0</v>
      </c>
      <c r="L75" s="126">
        <f t="shared" si="15"/>
        <v>0</v>
      </c>
      <c r="M75" s="32">
        <f t="shared" si="16"/>
        <v>0</v>
      </c>
    </row>
    <row r="76" spans="1:13" ht="12.75" x14ac:dyDescent="0.15">
      <c r="A76" s="29"/>
      <c r="B76" s="22" t="s">
        <v>123</v>
      </c>
      <c r="C76" s="17" t="s">
        <v>124</v>
      </c>
      <c r="D76" s="16" t="s">
        <v>24</v>
      </c>
      <c r="E76" s="18"/>
      <c r="F76" s="19"/>
      <c r="G76" s="14" t="s">
        <v>122</v>
      </c>
      <c r="H76" s="11" t="s">
        <v>263</v>
      </c>
      <c r="I76" s="86">
        <v>36</v>
      </c>
      <c r="J76" s="179">
        <v>0</v>
      </c>
      <c r="K76" s="85">
        <f t="shared" si="17"/>
        <v>0</v>
      </c>
      <c r="L76" s="126">
        <f t="shared" si="15"/>
        <v>0</v>
      </c>
      <c r="M76" s="32">
        <f t="shared" si="16"/>
        <v>0</v>
      </c>
    </row>
    <row r="77" spans="1:13" ht="12.75" x14ac:dyDescent="0.15">
      <c r="A77" s="29"/>
      <c r="B77" s="23" t="s">
        <v>139</v>
      </c>
      <c r="C77" s="17" t="s">
        <v>140</v>
      </c>
      <c r="D77" s="16" t="s">
        <v>24</v>
      </c>
      <c r="E77" s="16"/>
      <c r="F77" s="19" t="s">
        <v>141</v>
      </c>
      <c r="G77" s="14"/>
      <c r="H77" s="11" t="s">
        <v>263</v>
      </c>
      <c r="I77" s="86">
        <v>24</v>
      </c>
      <c r="J77" s="179">
        <v>0</v>
      </c>
      <c r="K77" s="85">
        <f t="shared" si="17"/>
        <v>0</v>
      </c>
      <c r="L77" s="126">
        <f t="shared" si="15"/>
        <v>0</v>
      </c>
      <c r="M77" s="32">
        <f t="shared" si="16"/>
        <v>0</v>
      </c>
    </row>
    <row r="78" spans="1:13" ht="22.5" x14ac:dyDescent="0.15">
      <c r="A78" s="29"/>
      <c r="B78" s="23" t="s">
        <v>106</v>
      </c>
      <c r="C78" s="17"/>
      <c r="D78" s="16" t="s">
        <v>24</v>
      </c>
      <c r="E78" s="18"/>
      <c r="F78" s="19" t="s">
        <v>186</v>
      </c>
      <c r="G78" s="14" t="s">
        <v>37</v>
      </c>
      <c r="H78" s="11" t="s">
        <v>263</v>
      </c>
      <c r="I78" s="86">
        <v>36</v>
      </c>
      <c r="J78" s="179">
        <v>0</v>
      </c>
      <c r="K78" s="85">
        <f t="shared" si="17"/>
        <v>0</v>
      </c>
      <c r="L78" s="126">
        <f t="shared" si="15"/>
        <v>0</v>
      </c>
      <c r="M78" s="32">
        <f t="shared" si="16"/>
        <v>0</v>
      </c>
    </row>
    <row r="79" spans="1:13" ht="12.75" x14ac:dyDescent="0.15">
      <c r="A79" s="29"/>
      <c r="B79" s="22" t="s">
        <v>566</v>
      </c>
      <c r="C79" s="15"/>
      <c r="D79" s="15"/>
      <c r="E79" s="15"/>
      <c r="F79" s="15"/>
      <c r="G79" s="15" t="s">
        <v>122</v>
      </c>
      <c r="H79" s="11" t="s">
        <v>263</v>
      </c>
      <c r="I79" s="86">
        <v>98</v>
      </c>
      <c r="J79" s="179">
        <v>0</v>
      </c>
      <c r="K79" s="85">
        <f t="shared" si="17"/>
        <v>0</v>
      </c>
      <c r="L79" s="126">
        <f t="shared" si="15"/>
        <v>0</v>
      </c>
      <c r="M79" s="32">
        <f t="shared" si="16"/>
        <v>0</v>
      </c>
    </row>
    <row r="80" spans="1:13" ht="12.75" x14ac:dyDescent="0.15">
      <c r="A80" s="29"/>
      <c r="B80" s="23" t="s">
        <v>100</v>
      </c>
      <c r="C80" s="17" t="s">
        <v>101</v>
      </c>
      <c r="D80" s="16" t="s">
        <v>24</v>
      </c>
      <c r="E80" s="18"/>
      <c r="F80" s="19"/>
      <c r="G80" s="14" t="s">
        <v>37</v>
      </c>
      <c r="H80" s="11" t="s">
        <v>263</v>
      </c>
      <c r="I80" s="86">
        <v>24</v>
      </c>
      <c r="J80" s="179">
        <v>0</v>
      </c>
      <c r="K80" s="85">
        <f t="shared" si="17"/>
        <v>0</v>
      </c>
      <c r="L80" s="126">
        <f t="shared" si="15"/>
        <v>0</v>
      </c>
      <c r="M80" s="32">
        <f t="shared" si="16"/>
        <v>0</v>
      </c>
    </row>
    <row r="81" spans="1:13" ht="12.75" x14ac:dyDescent="0.15">
      <c r="A81" s="29"/>
      <c r="B81" s="23" t="s">
        <v>100</v>
      </c>
      <c r="C81" s="17" t="s">
        <v>229</v>
      </c>
      <c r="D81" s="16" t="s">
        <v>24</v>
      </c>
      <c r="E81" s="18"/>
      <c r="F81" s="19"/>
      <c r="G81" s="14" t="s">
        <v>37</v>
      </c>
      <c r="H81" s="11" t="s">
        <v>263</v>
      </c>
      <c r="I81" s="86">
        <v>24</v>
      </c>
      <c r="J81" s="179">
        <v>0</v>
      </c>
      <c r="K81" s="85">
        <f t="shared" si="17"/>
        <v>0</v>
      </c>
      <c r="L81" s="126">
        <f t="shared" si="15"/>
        <v>0</v>
      </c>
      <c r="M81" s="32">
        <f t="shared" si="16"/>
        <v>0</v>
      </c>
    </row>
    <row r="82" spans="1:13" ht="12.75" x14ac:dyDescent="0.15">
      <c r="A82" s="29"/>
      <c r="B82" s="23" t="s">
        <v>100</v>
      </c>
      <c r="C82" s="17" t="s">
        <v>230</v>
      </c>
      <c r="D82" s="16" t="s">
        <v>24</v>
      </c>
      <c r="E82" s="18"/>
      <c r="F82" s="19"/>
      <c r="G82" s="14" t="s">
        <v>37</v>
      </c>
      <c r="H82" s="11" t="s">
        <v>263</v>
      </c>
      <c r="I82" s="86">
        <v>12</v>
      </c>
      <c r="J82" s="179">
        <v>0</v>
      </c>
      <c r="K82" s="85">
        <f t="shared" si="17"/>
        <v>0</v>
      </c>
      <c r="L82" s="126">
        <f t="shared" si="15"/>
        <v>0</v>
      </c>
      <c r="M82" s="32">
        <f t="shared" si="16"/>
        <v>0</v>
      </c>
    </row>
    <row r="83" spans="1:13" ht="12.75" x14ac:dyDescent="0.15">
      <c r="A83" s="29"/>
      <c r="B83" s="22" t="s">
        <v>560</v>
      </c>
      <c r="C83" s="15"/>
      <c r="D83" s="15"/>
      <c r="E83" s="15"/>
      <c r="F83" s="15" t="s">
        <v>559</v>
      </c>
      <c r="G83" s="15" t="s">
        <v>122</v>
      </c>
      <c r="H83" s="11" t="s">
        <v>263</v>
      </c>
      <c r="I83" s="86">
        <v>18</v>
      </c>
      <c r="J83" s="179">
        <v>0</v>
      </c>
      <c r="K83" s="85">
        <f t="shared" si="17"/>
        <v>0</v>
      </c>
      <c r="L83" s="126">
        <f t="shared" si="15"/>
        <v>0</v>
      </c>
      <c r="M83" s="32">
        <f t="shared" si="16"/>
        <v>0</v>
      </c>
    </row>
    <row r="84" spans="1:13" ht="12.75" x14ac:dyDescent="0.15">
      <c r="A84" s="29"/>
      <c r="B84" s="22" t="s">
        <v>561</v>
      </c>
      <c r="C84" s="15"/>
      <c r="D84" s="15"/>
      <c r="E84" s="15"/>
      <c r="F84" s="15" t="s">
        <v>559</v>
      </c>
      <c r="G84" s="15" t="s">
        <v>122</v>
      </c>
      <c r="H84" s="11" t="s">
        <v>263</v>
      </c>
      <c r="I84" s="86">
        <v>19</v>
      </c>
      <c r="J84" s="179">
        <v>0</v>
      </c>
      <c r="K84" s="85">
        <f t="shared" si="17"/>
        <v>0</v>
      </c>
      <c r="L84" s="126">
        <f t="shared" si="15"/>
        <v>0</v>
      </c>
      <c r="M84" s="32">
        <f t="shared" si="16"/>
        <v>0</v>
      </c>
    </row>
    <row r="85" spans="1:13" ht="12.75" x14ac:dyDescent="0.15">
      <c r="A85" s="29"/>
      <c r="B85" s="22" t="s">
        <v>280</v>
      </c>
      <c r="C85" s="17" t="s">
        <v>281</v>
      </c>
      <c r="D85" s="18" t="s">
        <v>24</v>
      </c>
      <c r="E85" s="18"/>
      <c r="F85" s="21"/>
      <c r="G85" s="14" t="s">
        <v>37</v>
      </c>
      <c r="H85" s="11" t="s">
        <v>263</v>
      </c>
      <c r="I85" s="86">
        <v>8</v>
      </c>
      <c r="J85" s="179">
        <v>0</v>
      </c>
      <c r="K85" s="85">
        <f t="shared" si="17"/>
        <v>0</v>
      </c>
      <c r="L85" s="126">
        <f t="shared" si="15"/>
        <v>0</v>
      </c>
      <c r="M85" s="32">
        <f t="shared" si="16"/>
        <v>0</v>
      </c>
    </row>
    <row r="86" spans="1:13" ht="12.75" x14ac:dyDescent="0.15">
      <c r="A86" s="29"/>
      <c r="B86" s="22" t="s">
        <v>159</v>
      </c>
      <c r="C86" s="17" t="s">
        <v>157</v>
      </c>
      <c r="D86" s="18" t="s">
        <v>24</v>
      </c>
      <c r="E86" s="18"/>
      <c r="F86" s="21"/>
      <c r="G86" s="14" t="s">
        <v>37</v>
      </c>
      <c r="H86" s="11" t="s">
        <v>263</v>
      </c>
      <c r="I86" s="86">
        <v>8</v>
      </c>
      <c r="J86" s="179">
        <v>0</v>
      </c>
      <c r="K86" s="85">
        <f t="shared" si="17"/>
        <v>0</v>
      </c>
      <c r="L86" s="126">
        <f t="shared" si="15"/>
        <v>0</v>
      </c>
      <c r="M86" s="32">
        <f t="shared" si="16"/>
        <v>0</v>
      </c>
    </row>
    <row r="87" spans="1:13" ht="12.75" x14ac:dyDescent="0.15">
      <c r="A87" s="29"/>
      <c r="B87" s="22" t="s">
        <v>160</v>
      </c>
      <c r="C87" s="17" t="s">
        <v>158</v>
      </c>
      <c r="D87" s="18" t="s">
        <v>24</v>
      </c>
      <c r="E87" s="18"/>
      <c r="F87" s="21"/>
      <c r="G87" s="14" t="s">
        <v>37</v>
      </c>
      <c r="H87" s="11" t="s">
        <v>263</v>
      </c>
      <c r="I87" s="86">
        <v>8</v>
      </c>
      <c r="J87" s="179">
        <v>0</v>
      </c>
      <c r="K87" s="85">
        <f t="shared" si="17"/>
        <v>0</v>
      </c>
      <c r="L87" s="126">
        <f t="shared" si="15"/>
        <v>0</v>
      </c>
      <c r="M87" s="32">
        <f t="shared" si="16"/>
        <v>0</v>
      </c>
    </row>
    <row r="88" spans="1:13" ht="12.75" x14ac:dyDescent="0.15">
      <c r="A88" s="29"/>
      <c r="B88" s="23" t="s">
        <v>169</v>
      </c>
      <c r="C88" s="17" t="s">
        <v>145</v>
      </c>
      <c r="D88" s="16" t="s">
        <v>24</v>
      </c>
      <c r="E88" s="18"/>
      <c r="F88" s="19"/>
      <c r="G88" s="14"/>
      <c r="H88" s="11" t="s">
        <v>263</v>
      </c>
      <c r="I88" s="86">
        <v>36</v>
      </c>
      <c r="J88" s="179">
        <v>0</v>
      </c>
      <c r="K88" s="85">
        <f t="shared" si="17"/>
        <v>0</v>
      </c>
      <c r="L88" s="126">
        <f t="shared" si="15"/>
        <v>0</v>
      </c>
      <c r="M88" s="32">
        <f t="shared" si="16"/>
        <v>0</v>
      </c>
    </row>
    <row r="89" spans="1:13" ht="12.75" x14ac:dyDescent="0.15">
      <c r="A89" s="29"/>
      <c r="B89" s="23" t="s">
        <v>112</v>
      </c>
      <c r="C89" s="17" t="s">
        <v>113</v>
      </c>
      <c r="D89" s="16" t="s">
        <v>24</v>
      </c>
      <c r="E89" s="18"/>
      <c r="F89" s="19"/>
      <c r="G89" s="14" t="s">
        <v>37</v>
      </c>
      <c r="H89" s="11" t="s">
        <v>263</v>
      </c>
      <c r="I89" s="86">
        <v>24</v>
      </c>
      <c r="J89" s="179">
        <v>0</v>
      </c>
      <c r="K89" s="85">
        <f t="shared" si="17"/>
        <v>0</v>
      </c>
      <c r="L89" s="126">
        <f t="shared" si="15"/>
        <v>0</v>
      </c>
      <c r="M89" s="32">
        <f t="shared" si="16"/>
        <v>0</v>
      </c>
    </row>
    <row r="90" spans="1:13" ht="12.75" x14ac:dyDescent="0.15">
      <c r="A90" s="29"/>
      <c r="B90" s="22" t="s">
        <v>25</v>
      </c>
      <c r="C90" s="15" t="s">
        <v>107</v>
      </c>
      <c r="D90" s="16" t="s">
        <v>24</v>
      </c>
      <c r="E90" s="16" t="s">
        <v>291</v>
      </c>
      <c r="F90" s="20"/>
      <c r="G90" s="13" t="s">
        <v>26</v>
      </c>
      <c r="H90" s="11" t="s">
        <v>263</v>
      </c>
      <c r="I90" s="84">
        <v>12</v>
      </c>
      <c r="J90" s="179">
        <v>0</v>
      </c>
      <c r="K90" s="85">
        <f t="shared" si="17"/>
        <v>0</v>
      </c>
      <c r="L90" s="126">
        <f t="shared" si="15"/>
        <v>0</v>
      </c>
      <c r="M90" s="32">
        <f t="shared" si="16"/>
        <v>0</v>
      </c>
    </row>
    <row r="91" spans="1:13" ht="12.75" x14ac:dyDescent="0.15">
      <c r="A91" s="29"/>
      <c r="B91" s="23" t="s">
        <v>25</v>
      </c>
      <c r="C91" s="17" t="s">
        <v>132</v>
      </c>
      <c r="D91" s="16" t="s">
        <v>24</v>
      </c>
      <c r="E91" s="16" t="s">
        <v>291</v>
      </c>
      <c r="F91" s="19"/>
      <c r="G91" s="14" t="s">
        <v>26</v>
      </c>
      <c r="H91" s="11" t="s">
        <v>263</v>
      </c>
      <c r="I91" s="86">
        <v>12</v>
      </c>
      <c r="J91" s="179">
        <v>0</v>
      </c>
      <c r="K91" s="85">
        <f t="shared" si="17"/>
        <v>0</v>
      </c>
      <c r="L91" s="126">
        <f t="shared" si="15"/>
        <v>0</v>
      </c>
      <c r="M91" s="32">
        <f t="shared" si="16"/>
        <v>0</v>
      </c>
    </row>
    <row r="92" spans="1:13" ht="12.75" x14ac:dyDescent="0.15">
      <c r="A92" s="29"/>
      <c r="B92" s="23" t="s">
        <v>25</v>
      </c>
      <c r="C92" s="17" t="s">
        <v>133</v>
      </c>
      <c r="D92" s="16" t="s">
        <v>24</v>
      </c>
      <c r="E92" s="16" t="s">
        <v>291</v>
      </c>
      <c r="F92" s="19"/>
      <c r="G92" s="14" t="s">
        <v>26</v>
      </c>
      <c r="H92" s="11" t="s">
        <v>263</v>
      </c>
      <c r="I92" s="86">
        <v>12</v>
      </c>
      <c r="J92" s="179">
        <v>0</v>
      </c>
      <c r="K92" s="85">
        <f t="shared" si="17"/>
        <v>0</v>
      </c>
      <c r="L92" s="126">
        <f t="shared" si="15"/>
        <v>0</v>
      </c>
      <c r="M92" s="32">
        <f t="shared" si="16"/>
        <v>0</v>
      </c>
    </row>
    <row r="93" spans="1:13" ht="12.75" x14ac:dyDescent="0.15">
      <c r="A93" s="29"/>
      <c r="B93" s="23" t="s">
        <v>25</v>
      </c>
      <c r="C93" s="17" t="s">
        <v>225</v>
      </c>
      <c r="D93" s="16" t="s">
        <v>24</v>
      </c>
      <c r="E93" s="16" t="s">
        <v>291</v>
      </c>
      <c r="F93" s="19"/>
      <c r="G93" s="14" t="s">
        <v>26</v>
      </c>
      <c r="H93" s="11" t="s">
        <v>263</v>
      </c>
      <c r="I93" s="86">
        <v>8</v>
      </c>
      <c r="J93" s="179">
        <v>0</v>
      </c>
      <c r="K93" s="85">
        <f t="shared" si="17"/>
        <v>0</v>
      </c>
      <c r="L93" s="126">
        <f t="shared" si="15"/>
        <v>0</v>
      </c>
      <c r="M93" s="32">
        <f t="shared" si="16"/>
        <v>0</v>
      </c>
    </row>
    <row r="94" spans="1:13" ht="12.75" x14ac:dyDescent="0.15">
      <c r="A94" s="29"/>
      <c r="B94" s="24" t="s">
        <v>117</v>
      </c>
      <c r="C94" s="17" t="s">
        <v>462</v>
      </c>
      <c r="D94" s="16" t="s">
        <v>24</v>
      </c>
      <c r="E94" s="18"/>
      <c r="F94" s="19" t="s">
        <v>118</v>
      </c>
      <c r="G94" s="14" t="s">
        <v>119</v>
      </c>
      <c r="H94" s="11" t="s">
        <v>263</v>
      </c>
      <c r="I94" s="86">
        <v>30</v>
      </c>
      <c r="J94" s="179">
        <v>0</v>
      </c>
      <c r="K94" s="85">
        <f t="shared" si="17"/>
        <v>0</v>
      </c>
      <c r="L94" s="126">
        <f t="shared" si="15"/>
        <v>0</v>
      </c>
      <c r="M94" s="32">
        <f t="shared" si="16"/>
        <v>0</v>
      </c>
    </row>
    <row r="95" spans="1:13" ht="12.75" x14ac:dyDescent="0.15">
      <c r="A95" s="29"/>
      <c r="B95" s="24" t="s">
        <v>117</v>
      </c>
      <c r="C95" s="17" t="s">
        <v>120</v>
      </c>
      <c r="D95" s="16" t="s">
        <v>24</v>
      </c>
      <c r="E95" s="18"/>
      <c r="F95" s="19" t="s">
        <v>118</v>
      </c>
      <c r="G95" s="14" t="s">
        <v>119</v>
      </c>
      <c r="H95" s="11" t="s">
        <v>263</v>
      </c>
      <c r="I95" s="86">
        <v>30</v>
      </c>
      <c r="J95" s="179">
        <v>0</v>
      </c>
      <c r="K95" s="85">
        <f t="shared" si="17"/>
        <v>0</v>
      </c>
      <c r="L95" s="126">
        <f t="shared" si="15"/>
        <v>0</v>
      </c>
      <c r="M95" s="32">
        <f t="shared" si="16"/>
        <v>0</v>
      </c>
    </row>
    <row r="96" spans="1:13" ht="12.75" x14ac:dyDescent="0.15">
      <c r="A96" s="29"/>
      <c r="B96" s="23" t="s">
        <v>35</v>
      </c>
      <c r="C96" s="17" t="s">
        <v>36</v>
      </c>
      <c r="D96" s="16" t="s">
        <v>24</v>
      </c>
      <c r="E96" s="18"/>
      <c r="F96" s="19"/>
      <c r="G96" s="14" t="s">
        <v>37</v>
      </c>
      <c r="H96" s="11" t="s">
        <v>263</v>
      </c>
      <c r="I96" s="86">
        <v>3</v>
      </c>
      <c r="J96" s="179">
        <v>0</v>
      </c>
      <c r="K96" s="85">
        <f t="shared" si="17"/>
        <v>0</v>
      </c>
      <c r="L96" s="126">
        <f t="shared" si="15"/>
        <v>0</v>
      </c>
      <c r="M96" s="32">
        <f t="shared" si="16"/>
        <v>0</v>
      </c>
    </row>
    <row r="97" spans="1:14" ht="12.75" x14ac:dyDescent="0.15">
      <c r="A97" s="29"/>
      <c r="B97" s="22" t="s">
        <v>567</v>
      </c>
      <c r="C97" s="15" t="s">
        <v>551</v>
      </c>
      <c r="D97" s="15"/>
      <c r="E97" s="15" t="s">
        <v>514</v>
      </c>
      <c r="F97" s="15" t="s">
        <v>147</v>
      </c>
      <c r="G97" s="15" t="s">
        <v>122</v>
      </c>
      <c r="H97" s="11" t="s">
        <v>263</v>
      </c>
      <c r="I97" s="86">
        <v>7</v>
      </c>
      <c r="J97" s="179">
        <v>0</v>
      </c>
      <c r="K97" s="85">
        <f t="shared" si="17"/>
        <v>0</v>
      </c>
      <c r="L97" s="126">
        <f t="shared" si="15"/>
        <v>0</v>
      </c>
      <c r="M97" s="32">
        <f t="shared" si="16"/>
        <v>0</v>
      </c>
    </row>
    <row r="98" spans="1:14" ht="12.75" x14ac:dyDescent="0.15">
      <c r="A98" s="29"/>
      <c r="B98" s="23" t="s">
        <v>146</v>
      </c>
      <c r="C98" s="17" t="s">
        <v>102</v>
      </c>
      <c r="D98" s="16" t="s">
        <v>24</v>
      </c>
      <c r="E98" s="18"/>
      <c r="F98" s="19" t="s">
        <v>147</v>
      </c>
      <c r="G98" s="14"/>
      <c r="H98" s="11" t="s">
        <v>263</v>
      </c>
      <c r="I98" s="86">
        <v>30</v>
      </c>
      <c r="J98" s="179">
        <v>0</v>
      </c>
      <c r="K98" s="85">
        <f t="shared" si="17"/>
        <v>0</v>
      </c>
      <c r="L98" s="126">
        <f t="shared" si="15"/>
        <v>0</v>
      </c>
      <c r="M98" s="32">
        <f t="shared" si="16"/>
        <v>0</v>
      </c>
    </row>
    <row r="99" spans="1:14" ht="12.75" x14ac:dyDescent="0.15">
      <c r="A99" s="29"/>
      <c r="B99" s="23" t="s">
        <v>142</v>
      </c>
      <c r="C99" s="17" t="s">
        <v>143</v>
      </c>
      <c r="D99" s="16" t="s">
        <v>24</v>
      </c>
      <c r="E99" s="16" t="s">
        <v>291</v>
      </c>
      <c r="F99" s="19"/>
      <c r="G99" s="14"/>
      <c r="H99" s="11" t="s">
        <v>263</v>
      </c>
      <c r="I99" s="86">
        <v>12</v>
      </c>
      <c r="J99" s="179">
        <v>0</v>
      </c>
      <c r="K99" s="85">
        <f t="shared" si="17"/>
        <v>0</v>
      </c>
      <c r="L99" s="126">
        <f t="shared" si="15"/>
        <v>0</v>
      </c>
      <c r="M99" s="32">
        <f t="shared" si="16"/>
        <v>0</v>
      </c>
    </row>
    <row r="100" spans="1:14" ht="12.75" x14ac:dyDescent="0.15">
      <c r="A100" s="29"/>
      <c r="B100" s="23" t="s">
        <v>95</v>
      </c>
      <c r="C100" s="17" t="s">
        <v>97</v>
      </c>
      <c r="D100" s="18" t="s">
        <v>96</v>
      </c>
      <c r="E100" s="18"/>
      <c r="F100" s="19"/>
      <c r="G100" s="14" t="s">
        <v>37</v>
      </c>
      <c r="H100" s="11" t="s">
        <v>263</v>
      </c>
      <c r="I100" s="86">
        <v>12</v>
      </c>
      <c r="J100" s="179">
        <v>0</v>
      </c>
      <c r="K100" s="85">
        <f t="shared" si="17"/>
        <v>0</v>
      </c>
      <c r="L100" s="126">
        <f t="shared" si="15"/>
        <v>0</v>
      </c>
      <c r="M100" s="32">
        <f t="shared" si="16"/>
        <v>0</v>
      </c>
    </row>
    <row r="101" spans="1:14" ht="12.75" x14ac:dyDescent="0.15">
      <c r="A101" s="29"/>
      <c r="B101" s="23" t="s">
        <v>95</v>
      </c>
      <c r="C101" s="17" t="s">
        <v>99</v>
      </c>
      <c r="D101" s="18" t="s">
        <v>98</v>
      </c>
      <c r="E101" s="18"/>
      <c r="F101" s="19"/>
      <c r="G101" s="14" t="s">
        <v>37</v>
      </c>
      <c r="H101" s="11" t="s">
        <v>263</v>
      </c>
      <c r="I101" s="86">
        <v>12</v>
      </c>
      <c r="J101" s="179">
        <v>0</v>
      </c>
      <c r="K101" s="85">
        <f t="shared" si="17"/>
        <v>0</v>
      </c>
      <c r="L101" s="126">
        <f t="shared" si="15"/>
        <v>0</v>
      </c>
      <c r="M101" s="32">
        <f t="shared" si="16"/>
        <v>0</v>
      </c>
    </row>
    <row r="102" spans="1:14" ht="12.75" x14ac:dyDescent="0.15">
      <c r="A102" s="29"/>
      <c r="B102" s="22" t="s">
        <v>95</v>
      </c>
      <c r="C102" s="15" t="s">
        <v>552</v>
      </c>
      <c r="D102" s="15"/>
      <c r="E102" s="15" t="s">
        <v>518</v>
      </c>
      <c r="F102" s="15" t="s">
        <v>250</v>
      </c>
      <c r="G102" s="15" t="s">
        <v>545</v>
      </c>
      <c r="H102" s="11" t="s">
        <v>263</v>
      </c>
      <c r="I102" s="86">
        <v>15</v>
      </c>
      <c r="J102" s="179">
        <v>0</v>
      </c>
      <c r="K102" s="85">
        <f t="shared" si="17"/>
        <v>0</v>
      </c>
      <c r="L102" s="126">
        <f t="shared" si="15"/>
        <v>0</v>
      </c>
      <c r="M102" s="32">
        <f t="shared" si="16"/>
        <v>0</v>
      </c>
    </row>
    <row r="103" spans="1:14" ht="12.75" x14ac:dyDescent="0.15">
      <c r="A103" s="29"/>
      <c r="B103" s="22" t="s">
        <v>95</v>
      </c>
      <c r="C103" s="15" t="s">
        <v>552</v>
      </c>
      <c r="D103" s="15"/>
      <c r="E103" s="15" t="s">
        <v>518</v>
      </c>
      <c r="F103" s="15"/>
      <c r="G103" s="15" t="s">
        <v>545</v>
      </c>
      <c r="H103" s="11" t="s">
        <v>263</v>
      </c>
      <c r="I103" s="86">
        <v>29</v>
      </c>
      <c r="J103" s="179">
        <v>0</v>
      </c>
      <c r="K103" s="85">
        <f t="shared" si="17"/>
        <v>0</v>
      </c>
      <c r="L103" s="126">
        <f t="shared" ref="L103:L134" si="18">$L$70</f>
        <v>0</v>
      </c>
      <c r="M103" s="32">
        <f t="shared" si="16"/>
        <v>0</v>
      </c>
    </row>
    <row r="104" spans="1:14" ht="12.75" x14ac:dyDescent="0.15">
      <c r="A104" s="29"/>
      <c r="B104" s="23" t="s">
        <v>228</v>
      </c>
      <c r="C104" s="17" t="s">
        <v>133</v>
      </c>
      <c r="D104" s="16" t="s">
        <v>24</v>
      </c>
      <c r="E104" s="18"/>
      <c r="F104" s="19"/>
      <c r="G104" s="14" t="s">
        <v>373</v>
      </c>
      <c r="H104" s="11" t="s">
        <v>263</v>
      </c>
      <c r="I104" s="86">
        <v>24</v>
      </c>
      <c r="J104" s="179">
        <v>0</v>
      </c>
      <c r="K104" s="85">
        <f t="shared" si="17"/>
        <v>0</v>
      </c>
      <c r="L104" s="126">
        <f t="shared" si="18"/>
        <v>0</v>
      </c>
      <c r="M104" s="32">
        <f t="shared" si="16"/>
        <v>0</v>
      </c>
    </row>
    <row r="105" spans="1:14" ht="12.75" x14ac:dyDescent="0.15">
      <c r="A105" s="29"/>
      <c r="B105" s="23" t="s">
        <v>121</v>
      </c>
      <c r="C105" s="17" t="s">
        <v>241</v>
      </c>
      <c r="D105" s="16" t="s">
        <v>24</v>
      </c>
      <c r="E105" s="18"/>
      <c r="F105" s="19"/>
      <c r="G105" s="14" t="s">
        <v>122</v>
      </c>
      <c r="H105" s="11" t="s">
        <v>263</v>
      </c>
      <c r="I105" s="86">
        <v>24</v>
      </c>
      <c r="J105" s="179">
        <v>0</v>
      </c>
      <c r="K105" s="85">
        <f t="shared" si="17"/>
        <v>0</v>
      </c>
      <c r="L105" s="126">
        <f t="shared" si="18"/>
        <v>0</v>
      </c>
      <c r="M105" s="32">
        <f t="shared" si="16"/>
        <v>0</v>
      </c>
    </row>
    <row r="106" spans="1:14" ht="12.75" x14ac:dyDescent="0.15">
      <c r="A106" s="29"/>
      <c r="B106" s="23" t="s">
        <v>121</v>
      </c>
      <c r="C106" s="17" t="s">
        <v>242</v>
      </c>
      <c r="D106" s="16" t="s">
        <v>24</v>
      </c>
      <c r="E106" s="18"/>
      <c r="F106" s="19"/>
      <c r="G106" s="14" t="s">
        <v>122</v>
      </c>
      <c r="H106" s="11" t="s">
        <v>263</v>
      </c>
      <c r="I106" s="86">
        <v>24</v>
      </c>
      <c r="J106" s="179">
        <v>0</v>
      </c>
      <c r="K106" s="85">
        <f t="shared" si="17"/>
        <v>0</v>
      </c>
      <c r="L106" s="126">
        <f t="shared" si="18"/>
        <v>0</v>
      </c>
      <c r="M106" s="32">
        <f t="shared" si="16"/>
        <v>0</v>
      </c>
    </row>
    <row r="107" spans="1:14" ht="12.75" x14ac:dyDescent="0.15">
      <c r="A107" s="29"/>
      <c r="B107" s="22" t="s">
        <v>292</v>
      </c>
      <c r="C107" s="17" t="s">
        <v>135</v>
      </c>
      <c r="D107" s="16" t="s">
        <v>24</v>
      </c>
      <c r="E107" s="16" t="s">
        <v>291</v>
      </c>
      <c r="F107" s="19" t="s">
        <v>247</v>
      </c>
      <c r="G107" s="14"/>
      <c r="H107" s="11" t="s">
        <v>263</v>
      </c>
      <c r="I107" s="86">
        <v>8</v>
      </c>
      <c r="J107" s="179">
        <v>0</v>
      </c>
      <c r="K107" s="85">
        <f t="shared" si="17"/>
        <v>0</v>
      </c>
      <c r="L107" s="126">
        <f t="shared" si="18"/>
        <v>0</v>
      </c>
      <c r="M107" s="32">
        <f t="shared" si="16"/>
        <v>0</v>
      </c>
    </row>
    <row r="108" spans="1:14" ht="12.75" x14ac:dyDescent="0.15">
      <c r="A108" s="29"/>
      <c r="B108" s="22" t="s">
        <v>568</v>
      </c>
      <c r="C108" s="15" t="s">
        <v>229</v>
      </c>
      <c r="D108" s="15"/>
      <c r="E108" s="15"/>
      <c r="F108" s="15"/>
      <c r="G108" s="15" t="s">
        <v>541</v>
      </c>
      <c r="H108" s="11" t="s">
        <v>263</v>
      </c>
      <c r="I108" s="86">
        <v>30</v>
      </c>
      <c r="J108" s="179">
        <v>0</v>
      </c>
      <c r="K108" s="85">
        <f t="shared" si="17"/>
        <v>0</v>
      </c>
      <c r="L108" s="126">
        <f t="shared" si="18"/>
        <v>0</v>
      </c>
      <c r="M108" s="32">
        <f t="shared" si="16"/>
        <v>0</v>
      </c>
    </row>
    <row r="109" spans="1:14" ht="12.75" x14ac:dyDescent="0.15">
      <c r="A109" s="29"/>
      <c r="B109" s="22" t="s">
        <v>103</v>
      </c>
      <c r="C109" s="17" t="s">
        <v>104</v>
      </c>
      <c r="D109" s="16" t="s">
        <v>24</v>
      </c>
      <c r="E109" s="18"/>
      <c r="F109" s="19"/>
      <c r="G109" s="14" t="s">
        <v>37</v>
      </c>
      <c r="H109" s="11" t="s">
        <v>263</v>
      </c>
      <c r="I109" s="86">
        <v>12</v>
      </c>
      <c r="J109" s="179">
        <v>0</v>
      </c>
      <c r="K109" s="85">
        <f t="shared" si="17"/>
        <v>0</v>
      </c>
      <c r="L109" s="126">
        <f t="shared" si="18"/>
        <v>0</v>
      </c>
      <c r="M109" s="32">
        <f t="shared" si="16"/>
        <v>0</v>
      </c>
    </row>
    <row r="110" spans="1:14" ht="12.75" x14ac:dyDescent="0.15">
      <c r="A110" s="29"/>
      <c r="B110" s="22" t="s">
        <v>569</v>
      </c>
      <c r="C110" s="15" t="s">
        <v>553</v>
      </c>
      <c r="D110" s="15"/>
      <c r="E110" s="15"/>
      <c r="F110" s="15"/>
      <c r="G110" s="15" t="s">
        <v>547</v>
      </c>
      <c r="H110" s="11" t="s">
        <v>263</v>
      </c>
      <c r="I110" s="86">
        <v>74</v>
      </c>
      <c r="J110" s="179">
        <v>0</v>
      </c>
      <c r="K110" s="85">
        <f t="shared" si="17"/>
        <v>0</v>
      </c>
      <c r="L110" s="126">
        <f t="shared" si="18"/>
        <v>0</v>
      </c>
      <c r="M110" s="32">
        <f t="shared" si="16"/>
        <v>0</v>
      </c>
    </row>
    <row r="111" spans="1:14" ht="12.75" x14ac:dyDescent="0.15">
      <c r="A111" s="29"/>
      <c r="B111" s="22" t="s">
        <v>564</v>
      </c>
      <c r="C111" s="15" t="s">
        <v>554</v>
      </c>
      <c r="D111" s="15"/>
      <c r="E111" s="15" t="s">
        <v>514</v>
      </c>
      <c r="F111" s="15"/>
      <c r="G111" s="15" t="s">
        <v>549</v>
      </c>
      <c r="H111" s="11" t="s">
        <v>263</v>
      </c>
      <c r="I111" s="86">
        <v>1740</v>
      </c>
      <c r="J111" s="179">
        <v>0</v>
      </c>
      <c r="K111" s="85">
        <f t="shared" si="17"/>
        <v>0</v>
      </c>
      <c r="L111" s="126">
        <f t="shared" si="18"/>
        <v>0</v>
      </c>
      <c r="M111" s="32">
        <f t="shared" si="16"/>
        <v>0</v>
      </c>
    </row>
    <row r="112" spans="1:14" ht="12.75" x14ac:dyDescent="0.15">
      <c r="A112" s="29"/>
      <c r="B112" s="22" t="s">
        <v>137</v>
      </c>
      <c r="C112" s="17" t="s">
        <v>138</v>
      </c>
      <c r="D112" s="16" t="s">
        <v>24</v>
      </c>
      <c r="E112" s="16"/>
      <c r="F112" s="19"/>
      <c r="G112" s="14" t="s">
        <v>373</v>
      </c>
      <c r="H112" s="11" t="s">
        <v>263</v>
      </c>
      <c r="I112" s="86">
        <v>144</v>
      </c>
      <c r="J112" s="179">
        <v>0</v>
      </c>
      <c r="K112" s="85">
        <f t="shared" si="17"/>
        <v>0</v>
      </c>
      <c r="L112" s="126">
        <f t="shared" si="18"/>
        <v>0</v>
      </c>
      <c r="M112" s="32">
        <f t="shared" si="16"/>
        <v>0</v>
      </c>
      <c r="N112" s="1"/>
    </row>
    <row r="113" spans="1:14" ht="12.75" x14ac:dyDescent="0.15">
      <c r="A113" s="29"/>
      <c r="B113" s="22" t="s">
        <v>137</v>
      </c>
      <c r="C113" s="15" t="s">
        <v>555</v>
      </c>
      <c r="D113" s="15"/>
      <c r="E113" s="15"/>
      <c r="F113" s="15"/>
      <c r="G113" s="15" t="s">
        <v>549</v>
      </c>
      <c r="H113" s="11" t="s">
        <v>263</v>
      </c>
      <c r="I113" s="86">
        <v>5620</v>
      </c>
      <c r="J113" s="179">
        <v>0</v>
      </c>
      <c r="K113" s="85">
        <f t="shared" si="17"/>
        <v>0</v>
      </c>
      <c r="L113" s="126">
        <f t="shared" si="18"/>
        <v>0</v>
      </c>
      <c r="M113" s="32">
        <f t="shared" si="16"/>
        <v>0</v>
      </c>
    </row>
    <row r="114" spans="1:14" ht="12.75" x14ac:dyDescent="0.15">
      <c r="A114" s="29"/>
      <c r="B114" s="23" t="s">
        <v>38</v>
      </c>
      <c r="C114" s="17" t="s">
        <v>93</v>
      </c>
      <c r="D114" s="16" t="s">
        <v>24</v>
      </c>
      <c r="E114" s="18"/>
      <c r="F114" s="19"/>
      <c r="G114" s="14" t="s">
        <v>37</v>
      </c>
      <c r="H114" s="11" t="s">
        <v>263</v>
      </c>
      <c r="I114" s="86">
        <v>12</v>
      </c>
      <c r="J114" s="179">
        <v>0</v>
      </c>
      <c r="K114" s="85">
        <f t="shared" si="17"/>
        <v>0</v>
      </c>
      <c r="L114" s="126">
        <f t="shared" si="18"/>
        <v>0</v>
      </c>
      <c r="M114" s="32">
        <f t="shared" si="16"/>
        <v>0</v>
      </c>
    </row>
    <row r="115" spans="1:14" ht="12.75" x14ac:dyDescent="0.15">
      <c r="A115" s="29"/>
      <c r="B115" s="23" t="s">
        <v>91</v>
      </c>
      <c r="C115" s="17" t="s">
        <v>92</v>
      </c>
      <c r="D115" s="16" t="s">
        <v>24</v>
      </c>
      <c r="E115" s="18"/>
      <c r="F115" s="19"/>
      <c r="G115" s="14" t="s">
        <v>37</v>
      </c>
      <c r="H115" s="11" t="s">
        <v>263</v>
      </c>
      <c r="I115" s="86">
        <v>12</v>
      </c>
      <c r="J115" s="179">
        <v>0</v>
      </c>
      <c r="K115" s="85">
        <f t="shared" si="17"/>
        <v>0</v>
      </c>
      <c r="L115" s="126">
        <f t="shared" si="18"/>
        <v>0</v>
      </c>
      <c r="M115" s="32">
        <f t="shared" si="16"/>
        <v>0</v>
      </c>
    </row>
    <row r="116" spans="1:14" ht="12.75" x14ac:dyDescent="0.15">
      <c r="A116" s="29"/>
      <c r="B116" s="23" t="s">
        <v>91</v>
      </c>
      <c r="C116" s="17" t="s">
        <v>94</v>
      </c>
      <c r="D116" s="16" t="s">
        <v>24</v>
      </c>
      <c r="E116" s="18"/>
      <c r="F116" s="19"/>
      <c r="G116" s="14" t="s">
        <v>37</v>
      </c>
      <c r="H116" s="11" t="s">
        <v>263</v>
      </c>
      <c r="I116" s="86">
        <v>12</v>
      </c>
      <c r="J116" s="179">
        <v>0</v>
      </c>
      <c r="K116" s="85">
        <f t="shared" si="17"/>
        <v>0</v>
      </c>
      <c r="L116" s="126">
        <f t="shared" si="18"/>
        <v>0</v>
      </c>
      <c r="M116" s="32">
        <f t="shared" si="16"/>
        <v>0</v>
      </c>
    </row>
    <row r="117" spans="1:14" ht="12.75" x14ac:dyDescent="0.15">
      <c r="A117" s="29"/>
      <c r="B117" s="24" t="s">
        <v>39</v>
      </c>
      <c r="C117" s="17" t="s">
        <v>113</v>
      </c>
      <c r="D117" s="16" t="s">
        <v>24</v>
      </c>
      <c r="E117" s="18"/>
      <c r="F117" s="19"/>
      <c r="G117" s="14" t="s">
        <v>37</v>
      </c>
      <c r="H117" s="11" t="s">
        <v>263</v>
      </c>
      <c r="I117" s="86">
        <v>30</v>
      </c>
      <c r="J117" s="179">
        <v>0</v>
      </c>
      <c r="K117" s="85">
        <f t="shared" si="17"/>
        <v>0</v>
      </c>
      <c r="L117" s="126">
        <f t="shared" si="18"/>
        <v>0</v>
      </c>
      <c r="M117" s="32">
        <f t="shared" si="16"/>
        <v>0</v>
      </c>
    </row>
    <row r="118" spans="1:14" ht="12.75" x14ac:dyDescent="0.15">
      <c r="A118" s="29"/>
      <c r="B118" s="24" t="s">
        <v>39</v>
      </c>
      <c r="C118" s="17" t="s">
        <v>107</v>
      </c>
      <c r="D118" s="16" t="s">
        <v>24</v>
      </c>
      <c r="E118" s="18"/>
      <c r="F118" s="19"/>
      <c r="G118" s="14" t="s">
        <v>37</v>
      </c>
      <c r="H118" s="11" t="s">
        <v>263</v>
      </c>
      <c r="I118" s="86">
        <v>30</v>
      </c>
      <c r="J118" s="179">
        <v>0</v>
      </c>
      <c r="K118" s="85">
        <f t="shared" si="17"/>
        <v>0</v>
      </c>
      <c r="L118" s="126">
        <f t="shared" si="18"/>
        <v>0</v>
      </c>
      <c r="M118" s="32">
        <f t="shared" si="16"/>
        <v>0</v>
      </c>
    </row>
    <row r="119" spans="1:14" ht="12.75" x14ac:dyDescent="0.15">
      <c r="A119" s="29"/>
      <c r="B119" s="22" t="s">
        <v>39</v>
      </c>
      <c r="C119" s="15" t="s">
        <v>113</v>
      </c>
      <c r="D119" s="15"/>
      <c r="E119" s="15"/>
      <c r="F119" s="15"/>
      <c r="G119" s="15" t="s">
        <v>545</v>
      </c>
      <c r="H119" s="11" t="s">
        <v>263</v>
      </c>
      <c r="I119" s="86">
        <v>30</v>
      </c>
      <c r="J119" s="181">
        <v>0</v>
      </c>
      <c r="K119" s="141">
        <f t="shared" si="17"/>
        <v>0</v>
      </c>
      <c r="L119" s="136">
        <f t="shared" si="18"/>
        <v>0</v>
      </c>
      <c r="M119" s="32">
        <f t="shared" si="16"/>
        <v>0</v>
      </c>
    </row>
    <row r="120" spans="1:14" ht="12.75" x14ac:dyDescent="0.15">
      <c r="A120" s="29"/>
      <c r="B120" s="22" t="s">
        <v>39</v>
      </c>
      <c r="C120" s="22" t="s">
        <v>556</v>
      </c>
      <c r="D120" s="22"/>
      <c r="E120" s="22"/>
      <c r="F120" s="22"/>
      <c r="G120" s="22" t="s">
        <v>548</v>
      </c>
      <c r="H120" s="11" t="s">
        <v>263</v>
      </c>
      <c r="I120" s="86">
        <v>18</v>
      </c>
      <c r="J120" s="179">
        <v>0</v>
      </c>
      <c r="K120" s="85">
        <f t="shared" ref="K120:K134" si="19">I120*J120</f>
        <v>0</v>
      </c>
      <c r="L120" s="126">
        <f t="shared" si="18"/>
        <v>0</v>
      </c>
      <c r="M120" s="32">
        <f t="shared" ref="M120:M134" si="20">K120*(1-L120)</f>
        <v>0</v>
      </c>
    </row>
    <row r="121" spans="1:14" ht="12.75" x14ac:dyDescent="0.15">
      <c r="A121" s="29"/>
      <c r="B121" s="23" t="s">
        <v>126</v>
      </c>
      <c r="C121" s="23" t="s">
        <v>127</v>
      </c>
      <c r="D121" s="158" t="s">
        <v>24</v>
      </c>
      <c r="E121" s="159" t="s">
        <v>128</v>
      </c>
      <c r="F121" s="159"/>
      <c r="G121" s="163" t="s">
        <v>125</v>
      </c>
      <c r="H121" s="11" t="s">
        <v>263</v>
      </c>
      <c r="I121" s="86">
        <v>60</v>
      </c>
      <c r="J121" s="179">
        <v>0</v>
      </c>
      <c r="K121" s="85">
        <f t="shared" si="19"/>
        <v>0</v>
      </c>
      <c r="L121" s="126">
        <f t="shared" si="18"/>
        <v>0</v>
      </c>
      <c r="M121" s="32">
        <f t="shared" si="20"/>
        <v>0</v>
      </c>
    </row>
    <row r="122" spans="1:14" ht="12.75" x14ac:dyDescent="0.15">
      <c r="A122" s="29"/>
      <c r="B122" s="22" t="s">
        <v>463</v>
      </c>
      <c r="C122" s="23" t="s">
        <v>129</v>
      </c>
      <c r="D122" s="158" t="s">
        <v>24</v>
      </c>
      <c r="E122" s="156"/>
      <c r="F122" s="159"/>
      <c r="G122" s="163" t="s">
        <v>37</v>
      </c>
      <c r="H122" s="11" t="s">
        <v>263</v>
      </c>
      <c r="I122" s="86">
        <v>12</v>
      </c>
      <c r="J122" s="179">
        <v>0</v>
      </c>
      <c r="K122" s="85">
        <f t="shared" si="19"/>
        <v>0</v>
      </c>
      <c r="L122" s="126">
        <f t="shared" si="18"/>
        <v>0</v>
      </c>
      <c r="M122" s="32">
        <f t="shared" si="20"/>
        <v>0</v>
      </c>
    </row>
    <row r="123" spans="1:14" ht="12.75" x14ac:dyDescent="0.15">
      <c r="A123" s="29"/>
      <c r="B123" s="23" t="s">
        <v>231</v>
      </c>
      <c r="C123" s="23" t="s">
        <v>232</v>
      </c>
      <c r="D123" s="158" t="s">
        <v>24</v>
      </c>
      <c r="E123" s="156"/>
      <c r="F123" s="159"/>
      <c r="G123" s="163" t="s">
        <v>37</v>
      </c>
      <c r="H123" s="11" t="s">
        <v>263</v>
      </c>
      <c r="I123" s="86">
        <v>12</v>
      </c>
      <c r="J123" s="179">
        <v>0</v>
      </c>
      <c r="K123" s="85">
        <f t="shared" si="19"/>
        <v>0</v>
      </c>
      <c r="L123" s="126">
        <f t="shared" si="18"/>
        <v>0</v>
      </c>
      <c r="M123" s="32">
        <f t="shared" si="20"/>
        <v>0</v>
      </c>
    </row>
    <row r="124" spans="1:14" ht="12.75" x14ac:dyDescent="0.15">
      <c r="A124" s="29"/>
      <c r="B124" s="24" t="s">
        <v>226</v>
      </c>
      <c r="C124" s="23" t="s">
        <v>227</v>
      </c>
      <c r="D124" s="158" t="s">
        <v>24</v>
      </c>
      <c r="E124" s="156"/>
      <c r="F124" s="159"/>
      <c r="G124" s="163" t="s">
        <v>122</v>
      </c>
      <c r="H124" s="11" t="s">
        <v>263</v>
      </c>
      <c r="I124" s="86">
        <v>36</v>
      </c>
      <c r="J124" s="179">
        <v>0</v>
      </c>
      <c r="K124" s="85">
        <f t="shared" si="19"/>
        <v>0</v>
      </c>
      <c r="L124" s="126">
        <f t="shared" si="18"/>
        <v>0</v>
      </c>
      <c r="M124" s="32">
        <f t="shared" si="20"/>
        <v>0</v>
      </c>
    </row>
    <row r="125" spans="1:14" ht="12.75" x14ac:dyDescent="0.15">
      <c r="A125" s="29"/>
      <c r="B125" s="22" t="s">
        <v>115</v>
      </c>
      <c r="C125" s="23"/>
      <c r="D125" s="156" t="s">
        <v>24</v>
      </c>
      <c r="E125" s="156"/>
      <c r="F125" s="159" t="s">
        <v>116</v>
      </c>
      <c r="G125" s="163" t="s">
        <v>122</v>
      </c>
      <c r="H125" s="11" t="s">
        <v>263</v>
      </c>
      <c r="I125" s="86">
        <v>140</v>
      </c>
      <c r="J125" s="179">
        <v>0</v>
      </c>
      <c r="K125" s="85">
        <f t="shared" si="19"/>
        <v>0</v>
      </c>
      <c r="L125" s="126">
        <f t="shared" si="18"/>
        <v>0</v>
      </c>
      <c r="M125" s="32">
        <f t="shared" si="20"/>
        <v>0</v>
      </c>
    </row>
    <row r="126" spans="1:14" ht="12.75" x14ac:dyDescent="0.15">
      <c r="A126" s="29"/>
      <c r="B126" s="22" t="s">
        <v>562</v>
      </c>
      <c r="C126" s="22" t="s">
        <v>557</v>
      </c>
      <c r="D126" s="22"/>
      <c r="E126" s="22" t="s">
        <v>546</v>
      </c>
      <c r="F126" s="22"/>
      <c r="G126" s="22"/>
      <c r="H126" s="11" t="s">
        <v>263</v>
      </c>
      <c r="I126" s="86">
        <v>23</v>
      </c>
      <c r="J126" s="179">
        <v>0</v>
      </c>
      <c r="K126" s="85">
        <f t="shared" si="19"/>
        <v>0</v>
      </c>
      <c r="L126" s="126">
        <f t="shared" si="18"/>
        <v>0</v>
      </c>
      <c r="M126" s="32">
        <f t="shared" si="20"/>
        <v>0</v>
      </c>
    </row>
    <row r="127" spans="1:14" ht="12.75" x14ac:dyDescent="0.15">
      <c r="A127" s="29"/>
      <c r="B127" s="22" t="s">
        <v>563</v>
      </c>
      <c r="C127" s="22" t="s">
        <v>236</v>
      </c>
      <c r="D127" s="22"/>
      <c r="E127" s="22"/>
      <c r="F127" s="22"/>
      <c r="G127" s="22"/>
      <c r="H127" s="11" t="s">
        <v>263</v>
      </c>
      <c r="I127" s="86">
        <v>9</v>
      </c>
      <c r="J127" s="179">
        <v>0</v>
      </c>
      <c r="K127" s="85">
        <f t="shared" si="19"/>
        <v>0</v>
      </c>
      <c r="L127" s="126">
        <f t="shared" si="18"/>
        <v>0</v>
      </c>
      <c r="M127" s="32">
        <f t="shared" si="20"/>
        <v>0</v>
      </c>
      <c r="N127" s="1"/>
    </row>
    <row r="128" spans="1:14" ht="12.75" x14ac:dyDescent="0.15">
      <c r="A128" s="29"/>
      <c r="B128" s="23" t="s">
        <v>163</v>
      </c>
      <c r="C128" s="23" t="s">
        <v>236</v>
      </c>
      <c r="D128" s="156" t="s">
        <v>24</v>
      </c>
      <c r="E128" s="156" t="s">
        <v>237</v>
      </c>
      <c r="F128" s="159" t="s">
        <v>293</v>
      </c>
      <c r="G128" s="163"/>
      <c r="H128" s="11" t="s">
        <v>263</v>
      </c>
      <c r="I128" s="86">
        <v>2</v>
      </c>
      <c r="J128" s="179">
        <v>0</v>
      </c>
      <c r="K128" s="85">
        <f t="shared" si="19"/>
        <v>0</v>
      </c>
      <c r="L128" s="126">
        <f t="shared" si="18"/>
        <v>0</v>
      </c>
      <c r="M128" s="32">
        <f t="shared" si="20"/>
        <v>0</v>
      </c>
    </row>
    <row r="129" spans="1:13" ht="12.75" x14ac:dyDescent="0.15">
      <c r="A129" s="29"/>
      <c r="B129" s="23" t="s">
        <v>144</v>
      </c>
      <c r="C129" s="23" t="s">
        <v>145</v>
      </c>
      <c r="D129" s="158" t="s">
        <v>24</v>
      </c>
      <c r="E129" s="158" t="s">
        <v>291</v>
      </c>
      <c r="F129" s="159" t="s">
        <v>257</v>
      </c>
      <c r="G129" s="163"/>
      <c r="H129" s="11" t="s">
        <v>263</v>
      </c>
      <c r="I129" s="86">
        <v>12</v>
      </c>
      <c r="J129" s="179">
        <v>0</v>
      </c>
      <c r="K129" s="85">
        <f t="shared" si="19"/>
        <v>0</v>
      </c>
      <c r="L129" s="126">
        <f t="shared" si="18"/>
        <v>0</v>
      </c>
      <c r="M129" s="32">
        <f t="shared" si="20"/>
        <v>0</v>
      </c>
    </row>
    <row r="130" spans="1:13" ht="12.75" x14ac:dyDescent="0.15">
      <c r="A130" s="29"/>
      <c r="B130" s="23" t="s">
        <v>114</v>
      </c>
      <c r="C130" s="23" t="s">
        <v>20</v>
      </c>
      <c r="D130" s="158" t="s">
        <v>24</v>
      </c>
      <c r="E130" s="156"/>
      <c r="F130" s="159"/>
      <c r="G130" s="163" t="s">
        <v>37</v>
      </c>
      <c r="H130" s="11" t="s">
        <v>263</v>
      </c>
      <c r="I130" s="86">
        <v>12</v>
      </c>
      <c r="J130" s="179">
        <v>0</v>
      </c>
      <c r="K130" s="85">
        <f t="shared" si="19"/>
        <v>0</v>
      </c>
      <c r="L130" s="126">
        <f>$L$70</f>
        <v>0</v>
      </c>
      <c r="M130" s="32">
        <f t="shared" si="20"/>
        <v>0</v>
      </c>
    </row>
    <row r="131" spans="1:13" ht="12.75" x14ac:dyDescent="0.15">
      <c r="A131" s="29"/>
      <c r="B131" s="92" t="s">
        <v>109</v>
      </c>
      <c r="C131" s="24" t="s">
        <v>101</v>
      </c>
      <c r="D131" s="24" t="s">
        <v>24</v>
      </c>
      <c r="E131" s="24"/>
      <c r="F131" s="159" t="s">
        <v>110</v>
      </c>
      <c r="G131" s="163"/>
      <c r="H131" s="11" t="s">
        <v>263</v>
      </c>
      <c r="I131" s="86">
        <v>24</v>
      </c>
      <c r="J131" s="179">
        <v>0</v>
      </c>
      <c r="K131" s="85">
        <f t="shared" si="19"/>
        <v>0</v>
      </c>
      <c r="L131" s="126">
        <f t="shared" si="18"/>
        <v>0</v>
      </c>
      <c r="M131" s="32">
        <f t="shared" si="20"/>
        <v>0</v>
      </c>
    </row>
    <row r="132" spans="1:13" ht="12.75" x14ac:dyDescent="0.15">
      <c r="A132" s="29"/>
      <c r="B132" s="104" t="s">
        <v>109</v>
      </c>
      <c r="C132" s="104" t="s">
        <v>111</v>
      </c>
      <c r="D132" s="104" t="s">
        <v>24</v>
      </c>
      <c r="E132" s="104"/>
      <c r="F132" s="159" t="s">
        <v>110</v>
      </c>
      <c r="G132" s="104"/>
      <c r="H132" s="11" t="s">
        <v>263</v>
      </c>
      <c r="I132" s="86">
        <v>36</v>
      </c>
      <c r="J132" s="179">
        <v>0</v>
      </c>
      <c r="K132" s="85">
        <f t="shared" si="19"/>
        <v>0</v>
      </c>
      <c r="L132" s="126">
        <f t="shared" si="18"/>
        <v>0</v>
      </c>
      <c r="M132" s="32">
        <f t="shared" si="20"/>
        <v>0</v>
      </c>
    </row>
    <row r="133" spans="1:13" ht="12.75" x14ac:dyDescent="0.15">
      <c r="A133" s="29"/>
      <c r="B133" s="22" t="s">
        <v>130</v>
      </c>
      <c r="C133" s="23" t="s">
        <v>131</v>
      </c>
      <c r="D133" s="158" t="s">
        <v>24</v>
      </c>
      <c r="E133" s="158" t="s">
        <v>291</v>
      </c>
      <c r="F133" s="159"/>
      <c r="G133" s="163"/>
      <c r="H133" s="11" t="s">
        <v>263</v>
      </c>
      <c r="I133" s="86">
        <v>12</v>
      </c>
      <c r="J133" s="179">
        <v>0</v>
      </c>
      <c r="K133" s="85">
        <f t="shared" si="19"/>
        <v>0</v>
      </c>
      <c r="L133" s="126">
        <f t="shared" si="18"/>
        <v>0</v>
      </c>
      <c r="M133" s="32">
        <f t="shared" si="20"/>
        <v>0</v>
      </c>
    </row>
    <row r="134" spans="1:13" ht="12.75" x14ac:dyDescent="0.15">
      <c r="A134" s="29"/>
      <c r="B134" s="104" t="s">
        <v>294</v>
      </c>
      <c r="C134" s="104" t="s">
        <v>161</v>
      </c>
      <c r="D134" s="104" t="s">
        <v>24</v>
      </c>
      <c r="E134" s="104"/>
      <c r="F134" s="104" t="s">
        <v>295</v>
      </c>
      <c r="G134" s="104" t="s">
        <v>162</v>
      </c>
      <c r="H134" s="11" t="s">
        <v>263</v>
      </c>
      <c r="I134" s="86">
        <v>4</v>
      </c>
      <c r="J134" s="181">
        <v>0</v>
      </c>
      <c r="K134" s="141">
        <f t="shared" si="19"/>
        <v>0</v>
      </c>
      <c r="L134" s="136">
        <f t="shared" si="18"/>
        <v>0</v>
      </c>
      <c r="M134" s="32">
        <f t="shared" si="20"/>
        <v>0</v>
      </c>
    </row>
    <row r="135" spans="1:13" ht="33.75" x14ac:dyDescent="0.15">
      <c r="I135" s="38"/>
      <c r="J135" s="144" t="s">
        <v>309</v>
      </c>
      <c r="K135" s="145">
        <f>SUM(K71:K134)</f>
        <v>0</v>
      </c>
      <c r="L135" s="140" t="s">
        <v>282</v>
      </c>
      <c r="M135" s="145">
        <f>SUM(M71:M134)</f>
        <v>0</v>
      </c>
    </row>
    <row r="137" spans="1:13" ht="28.5" x14ac:dyDescent="0.15">
      <c r="A137" s="28" t="s">
        <v>503</v>
      </c>
      <c r="B137" s="96" t="s">
        <v>3</v>
      </c>
      <c r="C137" s="97" t="s">
        <v>4</v>
      </c>
      <c r="D137" s="97" t="s">
        <v>5</v>
      </c>
      <c r="E137" s="97" t="s">
        <v>283</v>
      </c>
      <c r="F137" s="97" t="s">
        <v>6</v>
      </c>
      <c r="G137" s="175" t="s">
        <v>7</v>
      </c>
      <c r="H137" s="98" t="s">
        <v>265</v>
      </c>
      <c r="I137" s="98" t="s">
        <v>266</v>
      </c>
      <c r="J137" s="98" t="s">
        <v>267</v>
      </c>
      <c r="K137" s="99" t="s">
        <v>268</v>
      </c>
      <c r="L137" s="5" t="s">
        <v>476</v>
      </c>
      <c r="M137" s="5" t="s">
        <v>504</v>
      </c>
    </row>
    <row r="138" spans="1:13" ht="12.75" x14ac:dyDescent="0.15">
      <c r="A138" s="29"/>
      <c r="B138" s="100"/>
      <c r="C138" s="101"/>
      <c r="D138" s="101"/>
      <c r="E138" s="101"/>
      <c r="F138" s="101"/>
      <c r="G138" s="176"/>
      <c r="H138" s="101"/>
      <c r="I138" s="101"/>
      <c r="J138" s="101"/>
      <c r="K138" s="101"/>
      <c r="L138" s="184">
        <v>0</v>
      </c>
    </row>
    <row r="139" spans="1:13" ht="12.75" x14ac:dyDescent="0.15">
      <c r="A139" s="29"/>
      <c r="B139" s="23" t="s">
        <v>492</v>
      </c>
      <c r="C139" s="17" t="s">
        <v>493</v>
      </c>
      <c r="D139" s="18"/>
      <c r="E139" s="18" t="s">
        <v>494</v>
      </c>
      <c r="F139" s="19"/>
      <c r="G139" s="14" t="s">
        <v>37</v>
      </c>
      <c r="H139" s="12" t="s">
        <v>263</v>
      </c>
      <c r="I139" s="86">
        <v>8</v>
      </c>
      <c r="J139" s="179">
        <v>0</v>
      </c>
      <c r="K139" s="127">
        <f>I139*J139</f>
        <v>0</v>
      </c>
      <c r="L139" s="126">
        <f t="shared" ref="L139:L151" si="21">$L$138</f>
        <v>0</v>
      </c>
      <c r="M139" s="32">
        <f t="shared" ref="M139:M149" si="22">K139*(1-L139)</f>
        <v>0</v>
      </c>
    </row>
    <row r="140" spans="1:13" ht="12.75" x14ac:dyDescent="0.15">
      <c r="A140" s="29"/>
      <c r="B140" s="23" t="s">
        <v>491</v>
      </c>
      <c r="C140" s="17"/>
      <c r="D140" s="18"/>
      <c r="E140" s="18"/>
      <c r="F140" s="19" t="s">
        <v>247</v>
      </c>
      <c r="G140" s="14" t="s">
        <v>37</v>
      </c>
      <c r="H140" s="12" t="s">
        <v>263</v>
      </c>
      <c r="I140" s="86">
        <v>6</v>
      </c>
      <c r="J140" s="179">
        <v>0</v>
      </c>
      <c r="K140" s="127">
        <f t="shared" ref="K140:K149" si="23">I140*J140</f>
        <v>0</v>
      </c>
      <c r="L140" s="126">
        <f t="shared" si="21"/>
        <v>0</v>
      </c>
      <c r="M140" s="32">
        <f t="shared" si="22"/>
        <v>0</v>
      </c>
    </row>
    <row r="141" spans="1:13" ht="12.75" x14ac:dyDescent="0.15">
      <c r="A141" s="29"/>
      <c r="B141" s="23" t="s">
        <v>485</v>
      </c>
      <c r="C141" s="17"/>
      <c r="D141" s="18" t="s">
        <v>486</v>
      </c>
      <c r="E141" s="18"/>
      <c r="F141" s="19" t="s">
        <v>487</v>
      </c>
      <c r="G141" s="14" t="s">
        <v>37</v>
      </c>
      <c r="H141" s="12" t="s">
        <v>263</v>
      </c>
      <c r="I141" s="86">
        <v>6</v>
      </c>
      <c r="J141" s="179">
        <v>0</v>
      </c>
      <c r="K141" s="127">
        <f t="shared" si="23"/>
        <v>0</v>
      </c>
      <c r="L141" s="126">
        <f t="shared" si="21"/>
        <v>0</v>
      </c>
      <c r="M141" s="32">
        <f t="shared" si="22"/>
        <v>0</v>
      </c>
    </row>
    <row r="142" spans="1:13" ht="12.75" x14ac:dyDescent="0.15">
      <c r="A142" s="29"/>
      <c r="B142" s="23" t="s">
        <v>481</v>
      </c>
      <c r="C142" s="17"/>
      <c r="D142" s="18" t="s">
        <v>479</v>
      </c>
      <c r="E142" s="18" t="s">
        <v>175</v>
      </c>
      <c r="F142" s="19"/>
      <c r="G142" s="14" t="s">
        <v>51</v>
      </c>
      <c r="H142" s="12" t="s">
        <v>263</v>
      </c>
      <c r="I142" s="86">
        <v>36</v>
      </c>
      <c r="J142" s="179">
        <v>0</v>
      </c>
      <c r="K142" s="127">
        <f t="shared" si="23"/>
        <v>0</v>
      </c>
      <c r="L142" s="126">
        <f t="shared" si="21"/>
        <v>0</v>
      </c>
      <c r="M142" s="32">
        <f t="shared" si="22"/>
        <v>0</v>
      </c>
    </row>
    <row r="143" spans="1:13" ht="12.75" x14ac:dyDescent="0.15">
      <c r="A143" s="29"/>
      <c r="B143" s="23" t="s">
        <v>495</v>
      </c>
      <c r="C143" s="17"/>
      <c r="D143" s="18" t="s">
        <v>479</v>
      </c>
      <c r="E143" s="18" t="s">
        <v>496</v>
      </c>
      <c r="F143" s="19"/>
      <c r="G143" s="14"/>
      <c r="H143" s="12" t="s">
        <v>263</v>
      </c>
      <c r="I143" s="86">
        <v>8</v>
      </c>
      <c r="J143" s="179">
        <v>0</v>
      </c>
      <c r="K143" s="127">
        <f t="shared" si="23"/>
        <v>0</v>
      </c>
      <c r="L143" s="126">
        <f t="shared" si="21"/>
        <v>0</v>
      </c>
      <c r="M143" s="32">
        <f t="shared" si="22"/>
        <v>0</v>
      </c>
    </row>
    <row r="144" spans="1:13" ht="12.75" x14ac:dyDescent="0.15">
      <c r="A144" s="29"/>
      <c r="B144" s="23" t="s">
        <v>482</v>
      </c>
      <c r="C144" s="17"/>
      <c r="D144" s="18"/>
      <c r="E144" s="18" t="s">
        <v>483</v>
      </c>
      <c r="F144" s="19"/>
      <c r="G144" s="14"/>
      <c r="H144" s="12" t="s">
        <v>263</v>
      </c>
      <c r="I144" s="86">
        <v>6</v>
      </c>
      <c r="J144" s="179">
        <v>0</v>
      </c>
      <c r="K144" s="127">
        <f t="shared" si="23"/>
        <v>0</v>
      </c>
      <c r="L144" s="126">
        <f t="shared" si="21"/>
        <v>0</v>
      </c>
      <c r="M144" s="32">
        <f t="shared" si="22"/>
        <v>0</v>
      </c>
    </row>
    <row r="145" spans="1:14" ht="12.75" x14ac:dyDescent="0.15">
      <c r="A145" s="29"/>
      <c r="B145" s="23" t="s">
        <v>478</v>
      </c>
      <c r="C145" s="17"/>
      <c r="D145" s="18" t="s">
        <v>479</v>
      </c>
      <c r="E145" s="18" t="s">
        <v>480</v>
      </c>
      <c r="F145" s="19"/>
      <c r="G145" s="14" t="s">
        <v>37</v>
      </c>
      <c r="H145" s="12" t="s">
        <v>263</v>
      </c>
      <c r="I145" s="86">
        <v>6</v>
      </c>
      <c r="J145" s="179">
        <v>0</v>
      </c>
      <c r="K145" s="127">
        <f t="shared" si="23"/>
        <v>0</v>
      </c>
      <c r="L145" s="126">
        <f t="shared" si="21"/>
        <v>0</v>
      </c>
      <c r="M145" s="32">
        <f t="shared" si="22"/>
        <v>0</v>
      </c>
    </row>
    <row r="146" spans="1:14" ht="12.75" x14ac:dyDescent="0.15">
      <c r="A146" s="29"/>
      <c r="B146" s="129" t="s">
        <v>576</v>
      </c>
      <c r="C146" s="130" t="s">
        <v>573</v>
      </c>
      <c r="D146" s="130"/>
      <c r="E146" s="130" t="s">
        <v>572</v>
      </c>
      <c r="F146" s="130" t="s">
        <v>574</v>
      </c>
      <c r="G146" s="130"/>
      <c r="H146" s="12" t="s">
        <v>263</v>
      </c>
      <c r="I146" s="86">
        <v>2</v>
      </c>
      <c r="J146" s="179">
        <v>0</v>
      </c>
      <c r="K146" s="127">
        <f t="shared" si="23"/>
        <v>0</v>
      </c>
      <c r="L146" s="126">
        <f t="shared" si="21"/>
        <v>0</v>
      </c>
      <c r="M146" s="32">
        <f t="shared" si="22"/>
        <v>0</v>
      </c>
    </row>
    <row r="147" spans="1:14" ht="12.75" x14ac:dyDescent="0.15">
      <c r="A147" s="29"/>
      <c r="B147" s="129" t="s">
        <v>575</v>
      </c>
      <c r="C147" s="130" t="s">
        <v>571</v>
      </c>
      <c r="D147" s="130"/>
      <c r="E147" s="130" t="s">
        <v>570</v>
      </c>
      <c r="F147" s="130"/>
      <c r="G147" s="130"/>
      <c r="H147" s="12" t="s">
        <v>263</v>
      </c>
      <c r="I147" s="86">
        <v>4</v>
      </c>
      <c r="J147" s="179">
        <v>0</v>
      </c>
      <c r="K147" s="127">
        <f>I147*J147</f>
        <v>0</v>
      </c>
      <c r="L147" s="126">
        <f t="shared" si="21"/>
        <v>0</v>
      </c>
      <c r="M147" s="32">
        <f t="shared" si="22"/>
        <v>0</v>
      </c>
    </row>
    <row r="148" spans="1:14" ht="12.75" x14ac:dyDescent="0.15">
      <c r="A148" s="29"/>
      <c r="B148" s="23" t="s">
        <v>488</v>
      </c>
      <c r="C148" s="17" t="s">
        <v>489</v>
      </c>
      <c r="D148" s="18"/>
      <c r="E148" s="18" t="s">
        <v>490</v>
      </c>
      <c r="F148" s="19" t="s">
        <v>247</v>
      </c>
      <c r="G148" s="14" t="s">
        <v>37</v>
      </c>
      <c r="H148" s="12" t="s">
        <v>263</v>
      </c>
      <c r="I148" s="86">
        <v>6</v>
      </c>
      <c r="J148" s="179">
        <v>0</v>
      </c>
      <c r="K148" s="127">
        <f t="shared" si="23"/>
        <v>0</v>
      </c>
      <c r="L148" s="126">
        <f t="shared" si="21"/>
        <v>0</v>
      </c>
      <c r="M148" s="32">
        <f t="shared" si="22"/>
        <v>0</v>
      </c>
    </row>
    <row r="149" spans="1:14" ht="12.75" x14ac:dyDescent="0.15">
      <c r="A149" s="29"/>
      <c r="B149" s="23" t="s">
        <v>484</v>
      </c>
      <c r="C149" s="17"/>
      <c r="D149" s="18" t="s">
        <v>479</v>
      </c>
      <c r="E149" s="18"/>
      <c r="F149" s="19"/>
      <c r="G149" s="14" t="s">
        <v>37</v>
      </c>
      <c r="H149" s="12" t="s">
        <v>263</v>
      </c>
      <c r="I149" s="86">
        <v>12</v>
      </c>
      <c r="J149" s="181">
        <v>0</v>
      </c>
      <c r="K149" s="147">
        <f t="shared" si="23"/>
        <v>0</v>
      </c>
      <c r="L149" s="136">
        <f t="shared" si="21"/>
        <v>0</v>
      </c>
      <c r="M149" s="32">
        <f t="shared" si="22"/>
        <v>0</v>
      </c>
    </row>
    <row r="150" spans="1:14" ht="12.75" x14ac:dyDescent="0.15">
      <c r="A150" s="29"/>
      <c r="B150" s="128" t="s">
        <v>497</v>
      </c>
      <c r="C150" s="128"/>
      <c r="D150" s="128" t="s">
        <v>498</v>
      </c>
      <c r="E150" s="128"/>
      <c r="F150" s="128" t="s">
        <v>499</v>
      </c>
      <c r="G150" s="14" t="s">
        <v>37</v>
      </c>
      <c r="H150" s="12" t="s">
        <v>263</v>
      </c>
      <c r="I150" s="86">
        <v>8</v>
      </c>
      <c r="J150" s="179">
        <v>0</v>
      </c>
      <c r="K150" s="127">
        <f t="shared" ref="K150:K151" si="24">I150*J150</f>
        <v>0</v>
      </c>
      <c r="L150" s="126">
        <f t="shared" si="21"/>
        <v>0</v>
      </c>
      <c r="M150" s="32">
        <f t="shared" ref="M150:M151" si="25">K150*(1-L150)</f>
        <v>0</v>
      </c>
    </row>
    <row r="151" spans="1:14" x14ac:dyDescent="0.15">
      <c r="A151" s="152"/>
      <c r="B151" s="129" t="s">
        <v>500</v>
      </c>
      <c r="C151" s="129"/>
      <c r="D151" s="129" t="s">
        <v>501</v>
      </c>
      <c r="E151" s="129"/>
      <c r="F151" s="129" t="s">
        <v>502</v>
      </c>
      <c r="G151" s="14" t="s">
        <v>37</v>
      </c>
      <c r="H151" s="12" t="s">
        <v>263</v>
      </c>
      <c r="I151" s="86">
        <v>12</v>
      </c>
      <c r="J151" s="181">
        <v>0</v>
      </c>
      <c r="K151" s="147">
        <f t="shared" si="24"/>
        <v>0</v>
      </c>
      <c r="L151" s="136">
        <f t="shared" si="21"/>
        <v>0</v>
      </c>
      <c r="M151" s="32">
        <f t="shared" si="25"/>
        <v>0</v>
      </c>
      <c r="N151" s="1"/>
    </row>
    <row r="152" spans="1:14" x14ac:dyDescent="0.15">
      <c r="I152" s="38"/>
      <c r="J152" s="62" t="s">
        <v>310</v>
      </c>
      <c r="K152" s="140">
        <f>SUM(K139:K151)</f>
        <v>0</v>
      </c>
      <c r="L152" s="140" t="s">
        <v>282</v>
      </c>
      <c r="M152" s="140">
        <f>SUM(M139:M151)</f>
        <v>0</v>
      </c>
    </row>
    <row r="153" spans="1:14" x14ac:dyDescent="0.15">
      <c r="J153" s="31"/>
      <c r="K153" s="31"/>
      <c r="L153" s="143" t="s">
        <v>282</v>
      </c>
      <c r="M153" s="31"/>
    </row>
    <row r="154" spans="1:14" ht="28.5" x14ac:dyDescent="0.15">
      <c r="A154" s="28" t="s">
        <v>2</v>
      </c>
      <c r="B154" s="96" t="s">
        <v>3</v>
      </c>
      <c r="C154" s="97" t="s">
        <v>4</v>
      </c>
      <c r="D154" s="97" t="s">
        <v>5</v>
      </c>
      <c r="E154" s="97" t="s">
        <v>283</v>
      </c>
      <c r="F154" s="97" t="s">
        <v>6</v>
      </c>
      <c r="G154" s="175" t="s">
        <v>7</v>
      </c>
      <c r="H154" s="98" t="s">
        <v>265</v>
      </c>
      <c r="I154" s="98" t="s">
        <v>266</v>
      </c>
      <c r="J154" s="98" t="s">
        <v>267</v>
      </c>
      <c r="K154" s="99" t="s">
        <v>268</v>
      </c>
      <c r="L154" s="5" t="s">
        <v>476</v>
      </c>
      <c r="M154" s="5" t="s">
        <v>504</v>
      </c>
    </row>
    <row r="155" spans="1:14" ht="12.75" customHeight="1" x14ac:dyDescent="0.15">
      <c r="A155" s="29"/>
      <c r="B155" s="100"/>
      <c r="C155" s="101"/>
      <c r="D155" s="101"/>
      <c r="E155" s="101"/>
      <c r="F155" s="101"/>
      <c r="G155" s="176"/>
      <c r="H155" s="101"/>
      <c r="I155" s="101"/>
      <c r="J155" s="101"/>
      <c r="K155" s="101"/>
      <c r="L155" s="184">
        <v>0</v>
      </c>
    </row>
    <row r="156" spans="1:14" ht="12.75" x14ac:dyDescent="0.15">
      <c r="A156" s="29"/>
      <c r="B156" s="91" t="s">
        <v>151</v>
      </c>
      <c r="C156" s="103" t="s">
        <v>298</v>
      </c>
      <c r="D156" s="106" t="s">
        <v>152</v>
      </c>
      <c r="E156" s="103"/>
      <c r="F156" s="103" t="s">
        <v>156</v>
      </c>
      <c r="G156" s="103" t="s">
        <v>153</v>
      </c>
      <c r="H156" s="11" t="s">
        <v>263</v>
      </c>
      <c r="I156" s="33">
        <v>8</v>
      </c>
      <c r="J156" s="179">
        <v>0</v>
      </c>
      <c r="K156" s="85">
        <f t="shared" ref="K156:K175" si="26">I156*J156</f>
        <v>0</v>
      </c>
      <c r="L156" s="126">
        <f t="shared" ref="L156:L184" si="27">$L$155</f>
        <v>0</v>
      </c>
      <c r="M156" s="32">
        <f t="shared" ref="M156:M175" si="28">K156*(1-L156)</f>
        <v>0</v>
      </c>
    </row>
    <row r="157" spans="1:14" ht="12.75" x14ac:dyDescent="0.15">
      <c r="A157" s="29"/>
      <c r="B157" s="91" t="s">
        <v>592</v>
      </c>
      <c r="C157" s="106" t="s">
        <v>591</v>
      </c>
      <c r="D157" s="106" t="s">
        <v>581</v>
      </c>
      <c r="E157" s="106" t="s">
        <v>518</v>
      </c>
      <c r="F157" s="106"/>
      <c r="G157" s="106"/>
      <c r="H157" s="11" t="s">
        <v>263</v>
      </c>
      <c r="I157" s="33">
        <v>3</v>
      </c>
      <c r="J157" s="179">
        <v>0</v>
      </c>
      <c r="K157" s="85">
        <f t="shared" si="26"/>
        <v>0</v>
      </c>
      <c r="L157" s="126">
        <f t="shared" si="27"/>
        <v>0</v>
      </c>
      <c r="M157" s="32">
        <f t="shared" si="28"/>
        <v>0</v>
      </c>
    </row>
    <row r="158" spans="1:14" ht="12.75" x14ac:dyDescent="0.15">
      <c r="A158" s="29"/>
      <c r="B158" s="91" t="s">
        <v>592</v>
      </c>
      <c r="C158" s="106" t="s">
        <v>585</v>
      </c>
      <c r="D158" s="106"/>
      <c r="E158" s="106" t="s">
        <v>518</v>
      </c>
      <c r="F158" s="106"/>
      <c r="G158" s="106" t="s">
        <v>590</v>
      </c>
      <c r="H158" s="11" t="s">
        <v>263</v>
      </c>
      <c r="I158" s="33">
        <v>1</v>
      </c>
      <c r="J158" s="179">
        <v>0</v>
      </c>
      <c r="K158" s="85">
        <f t="shared" si="26"/>
        <v>0</v>
      </c>
      <c r="L158" s="126">
        <f t="shared" si="27"/>
        <v>0</v>
      </c>
      <c r="M158" s="32">
        <f t="shared" si="28"/>
        <v>0</v>
      </c>
    </row>
    <row r="159" spans="1:14" ht="12.75" x14ac:dyDescent="0.15">
      <c r="A159" s="29"/>
      <c r="B159" s="91" t="s">
        <v>593</v>
      </c>
      <c r="C159" s="106" t="s">
        <v>583</v>
      </c>
      <c r="D159" s="106" t="s">
        <v>577</v>
      </c>
      <c r="E159" s="106"/>
      <c r="F159" s="106"/>
      <c r="G159" s="106"/>
      <c r="H159" s="11" t="s">
        <v>263</v>
      </c>
      <c r="I159" s="33">
        <v>40</v>
      </c>
      <c r="J159" s="179">
        <v>0</v>
      </c>
      <c r="K159" s="85">
        <f t="shared" si="26"/>
        <v>0</v>
      </c>
      <c r="L159" s="126">
        <f t="shared" si="27"/>
        <v>0</v>
      </c>
      <c r="M159" s="32">
        <f t="shared" si="28"/>
        <v>0</v>
      </c>
    </row>
    <row r="160" spans="1:14" ht="12.75" x14ac:dyDescent="0.15">
      <c r="A160" s="29"/>
      <c r="B160" s="91" t="s">
        <v>593</v>
      </c>
      <c r="C160" s="106" t="s">
        <v>584</v>
      </c>
      <c r="D160" s="106" t="s">
        <v>578</v>
      </c>
      <c r="E160" s="106"/>
      <c r="F160" s="106"/>
      <c r="G160" s="106"/>
      <c r="H160" s="11" t="s">
        <v>263</v>
      </c>
      <c r="I160" s="33">
        <v>315</v>
      </c>
      <c r="J160" s="179">
        <v>0</v>
      </c>
      <c r="K160" s="85">
        <f t="shared" si="26"/>
        <v>0</v>
      </c>
      <c r="L160" s="126">
        <f t="shared" si="27"/>
        <v>0</v>
      </c>
      <c r="M160" s="32">
        <f t="shared" si="28"/>
        <v>0</v>
      </c>
    </row>
    <row r="161" spans="1:13" ht="12.75" x14ac:dyDescent="0.15">
      <c r="A161" s="29"/>
      <c r="B161" s="91" t="s">
        <v>593</v>
      </c>
      <c r="C161" s="106" t="s">
        <v>585</v>
      </c>
      <c r="D161" s="106" t="s">
        <v>579</v>
      </c>
      <c r="E161" s="106"/>
      <c r="F161" s="106"/>
      <c r="G161" s="106"/>
      <c r="H161" s="11" t="s">
        <v>263</v>
      </c>
      <c r="I161" s="33">
        <v>498</v>
      </c>
      <c r="J161" s="179">
        <v>0</v>
      </c>
      <c r="K161" s="85">
        <f t="shared" si="26"/>
        <v>0</v>
      </c>
      <c r="L161" s="126">
        <f t="shared" si="27"/>
        <v>0</v>
      </c>
      <c r="M161" s="32">
        <f t="shared" si="28"/>
        <v>0</v>
      </c>
    </row>
    <row r="162" spans="1:13" ht="12.75" x14ac:dyDescent="0.15">
      <c r="A162" s="29"/>
      <c r="B162" s="91" t="s">
        <v>593</v>
      </c>
      <c r="C162" s="106" t="s">
        <v>585</v>
      </c>
      <c r="D162" s="106" t="s">
        <v>580</v>
      </c>
      <c r="E162" s="106"/>
      <c r="F162" s="106"/>
      <c r="G162" s="106"/>
      <c r="H162" s="11" t="s">
        <v>263</v>
      </c>
      <c r="I162" s="33">
        <v>217</v>
      </c>
      <c r="J162" s="179">
        <v>0</v>
      </c>
      <c r="K162" s="85">
        <f t="shared" si="26"/>
        <v>0</v>
      </c>
      <c r="L162" s="126">
        <f t="shared" si="27"/>
        <v>0</v>
      </c>
      <c r="M162" s="32">
        <f t="shared" si="28"/>
        <v>0</v>
      </c>
    </row>
    <row r="163" spans="1:13" ht="12.75" x14ac:dyDescent="0.15">
      <c r="A163" s="29"/>
      <c r="B163" s="91" t="s">
        <v>594</v>
      </c>
      <c r="C163" s="106" t="s">
        <v>586</v>
      </c>
      <c r="D163" s="106" t="s">
        <v>581</v>
      </c>
      <c r="E163" s="106"/>
      <c r="F163" s="106"/>
      <c r="G163" s="106"/>
      <c r="H163" s="11" t="s">
        <v>263</v>
      </c>
      <c r="I163" s="33">
        <v>145</v>
      </c>
      <c r="J163" s="179">
        <v>0</v>
      </c>
      <c r="K163" s="85">
        <f t="shared" si="26"/>
        <v>0</v>
      </c>
      <c r="L163" s="126">
        <f t="shared" si="27"/>
        <v>0</v>
      </c>
      <c r="M163" s="32">
        <f t="shared" si="28"/>
        <v>0</v>
      </c>
    </row>
    <row r="164" spans="1:13" ht="12.75" x14ac:dyDescent="0.15">
      <c r="A164" s="29"/>
      <c r="B164" s="91" t="s">
        <v>154</v>
      </c>
      <c r="C164" s="103"/>
      <c r="D164" s="106" t="s">
        <v>52</v>
      </c>
      <c r="E164" s="103"/>
      <c r="F164" s="103" t="s">
        <v>155</v>
      </c>
      <c r="G164" s="103" t="s">
        <v>71</v>
      </c>
      <c r="H164" s="11" t="s">
        <v>263</v>
      </c>
      <c r="I164" s="33">
        <v>4</v>
      </c>
      <c r="J164" s="179">
        <v>0</v>
      </c>
      <c r="K164" s="85">
        <f t="shared" si="26"/>
        <v>0</v>
      </c>
      <c r="L164" s="126">
        <f t="shared" si="27"/>
        <v>0</v>
      </c>
      <c r="M164" s="32">
        <f t="shared" si="28"/>
        <v>0</v>
      </c>
    </row>
    <row r="165" spans="1:13" ht="12.75" x14ac:dyDescent="0.15">
      <c r="A165" s="29"/>
      <c r="B165" s="91" t="s">
        <v>595</v>
      </c>
      <c r="C165" s="106" t="s">
        <v>588</v>
      </c>
      <c r="D165" s="106" t="s">
        <v>587</v>
      </c>
      <c r="E165" s="106" t="s">
        <v>589</v>
      </c>
      <c r="F165" s="106"/>
      <c r="G165" s="103" t="s">
        <v>153</v>
      </c>
      <c r="H165" s="11" t="s">
        <v>263</v>
      </c>
      <c r="I165" s="33">
        <v>3</v>
      </c>
      <c r="J165" s="179">
        <v>0</v>
      </c>
      <c r="K165" s="85">
        <f t="shared" si="26"/>
        <v>0</v>
      </c>
      <c r="L165" s="126">
        <f t="shared" si="27"/>
        <v>0</v>
      </c>
      <c r="M165" s="32">
        <f t="shared" si="28"/>
        <v>0</v>
      </c>
    </row>
    <row r="166" spans="1:13" ht="12.75" x14ac:dyDescent="0.15">
      <c r="A166" s="29"/>
      <c r="B166" s="23" t="s">
        <v>89</v>
      </c>
      <c r="C166" s="17" t="s">
        <v>461</v>
      </c>
      <c r="D166" s="18"/>
      <c r="E166" s="18" t="s">
        <v>223</v>
      </c>
      <c r="F166" s="19" t="s">
        <v>224</v>
      </c>
      <c r="G166" s="14" t="s">
        <v>222</v>
      </c>
      <c r="H166" s="11" t="s">
        <v>263</v>
      </c>
      <c r="I166" s="86">
        <v>24</v>
      </c>
      <c r="J166" s="179">
        <v>0</v>
      </c>
      <c r="K166" s="85">
        <f t="shared" si="26"/>
        <v>0</v>
      </c>
      <c r="L166" s="126">
        <f t="shared" si="27"/>
        <v>0</v>
      </c>
      <c r="M166" s="32">
        <f t="shared" si="28"/>
        <v>0</v>
      </c>
    </row>
    <row r="167" spans="1:13" ht="12.75" x14ac:dyDescent="0.15">
      <c r="A167" s="29"/>
      <c r="B167" s="23" t="s">
        <v>89</v>
      </c>
      <c r="C167" s="17" t="s">
        <v>297</v>
      </c>
      <c r="D167" s="18"/>
      <c r="E167" s="18" t="s">
        <v>223</v>
      </c>
      <c r="F167" s="19" t="s">
        <v>224</v>
      </c>
      <c r="G167" s="14" t="s">
        <v>222</v>
      </c>
      <c r="H167" s="11" t="s">
        <v>263</v>
      </c>
      <c r="I167" s="86">
        <v>24</v>
      </c>
      <c r="J167" s="179">
        <v>0</v>
      </c>
      <c r="K167" s="85">
        <f t="shared" si="26"/>
        <v>0</v>
      </c>
      <c r="L167" s="126">
        <f t="shared" si="27"/>
        <v>0</v>
      </c>
      <c r="M167" s="32">
        <f t="shared" si="28"/>
        <v>0</v>
      </c>
    </row>
    <row r="168" spans="1:13" ht="12.75" x14ac:dyDescent="0.15">
      <c r="A168" s="29"/>
      <c r="B168" s="22" t="s">
        <v>89</v>
      </c>
      <c r="C168" s="15" t="s">
        <v>298</v>
      </c>
      <c r="D168" s="18"/>
      <c r="E168" s="18" t="s">
        <v>223</v>
      </c>
      <c r="F168" s="19" t="s">
        <v>224</v>
      </c>
      <c r="G168" s="14" t="s">
        <v>222</v>
      </c>
      <c r="H168" s="11" t="s">
        <v>263</v>
      </c>
      <c r="I168" s="86">
        <v>24</v>
      </c>
      <c r="J168" s="179">
        <v>0</v>
      </c>
      <c r="K168" s="85">
        <f t="shared" si="26"/>
        <v>0</v>
      </c>
      <c r="L168" s="126">
        <f t="shared" si="27"/>
        <v>0</v>
      </c>
      <c r="M168" s="32">
        <f t="shared" si="28"/>
        <v>0</v>
      </c>
    </row>
    <row r="169" spans="1:13" ht="12.75" x14ac:dyDescent="0.15">
      <c r="A169" s="29"/>
      <c r="B169" s="22" t="s">
        <v>83</v>
      </c>
      <c r="C169" s="15" t="s">
        <v>84</v>
      </c>
      <c r="D169" s="18" t="s">
        <v>152</v>
      </c>
      <c r="E169" s="18"/>
      <c r="F169" s="19"/>
      <c r="G169" s="14" t="s">
        <v>37</v>
      </c>
      <c r="H169" s="11" t="s">
        <v>263</v>
      </c>
      <c r="I169" s="86">
        <v>6</v>
      </c>
      <c r="J169" s="179">
        <v>0</v>
      </c>
      <c r="K169" s="85">
        <f t="shared" si="26"/>
        <v>0</v>
      </c>
      <c r="L169" s="126">
        <f t="shared" si="27"/>
        <v>0</v>
      </c>
      <c r="M169" s="32">
        <f t="shared" si="28"/>
        <v>0</v>
      </c>
    </row>
    <row r="170" spans="1:13" ht="12.75" x14ac:dyDescent="0.15">
      <c r="A170" s="29"/>
      <c r="B170" s="23" t="s">
        <v>83</v>
      </c>
      <c r="C170" s="17" t="s">
        <v>85</v>
      </c>
      <c r="D170" s="18" t="s">
        <v>220</v>
      </c>
      <c r="E170" s="18"/>
      <c r="F170" s="19"/>
      <c r="G170" s="14" t="s">
        <v>37</v>
      </c>
      <c r="H170" s="11" t="s">
        <v>263</v>
      </c>
      <c r="I170" s="86">
        <v>6</v>
      </c>
      <c r="J170" s="179">
        <v>0</v>
      </c>
      <c r="K170" s="85">
        <f t="shared" si="26"/>
        <v>0</v>
      </c>
      <c r="L170" s="126">
        <f t="shared" si="27"/>
        <v>0</v>
      </c>
      <c r="M170" s="32">
        <f t="shared" si="28"/>
        <v>0</v>
      </c>
    </row>
    <row r="171" spans="1:13" ht="12.75" x14ac:dyDescent="0.15">
      <c r="A171" s="29"/>
      <c r="B171" s="23" t="s">
        <v>83</v>
      </c>
      <c r="C171" s="17" t="s">
        <v>86</v>
      </c>
      <c r="D171" s="18" t="s">
        <v>221</v>
      </c>
      <c r="E171" s="18"/>
      <c r="F171" s="19"/>
      <c r="G171" s="14" t="s">
        <v>37</v>
      </c>
      <c r="H171" s="11" t="s">
        <v>263</v>
      </c>
      <c r="I171" s="86">
        <v>6</v>
      </c>
      <c r="J171" s="179">
        <v>0</v>
      </c>
      <c r="K171" s="85">
        <f t="shared" si="26"/>
        <v>0</v>
      </c>
      <c r="L171" s="126">
        <f t="shared" si="27"/>
        <v>0</v>
      </c>
      <c r="M171" s="32">
        <f t="shared" si="28"/>
        <v>0</v>
      </c>
    </row>
    <row r="172" spans="1:13" ht="12.75" x14ac:dyDescent="0.15">
      <c r="A172" s="29"/>
      <c r="B172" s="22" t="s">
        <v>83</v>
      </c>
      <c r="C172" s="15" t="s">
        <v>88</v>
      </c>
      <c r="D172" s="18" t="s">
        <v>509</v>
      </c>
      <c r="E172" s="18"/>
      <c r="F172" s="19"/>
      <c r="G172" s="14" t="s">
        <v>37</v>
      </c>
      <c r="H172" s="11" t="s">
        <v>263</v>
      </c>
      <c r="I172" s="86">
        <v>12</v>
      </c>
      <c r="J172" s="179">
        <v>0</v>
      </c>
      <c r="K172" s="85">
        <f t="shared" si="26"/>
        <v>0</v>
      </c>
      <c r="L172" s="126">
        <f t="shared" si="27"/>
        <v>0</v>
      </c>
      <c r="M172" s="32">
        <f t="shared" si="28"/>
        <v>0</v>
      </c>
    </row>
    <row r="173" spans="1:13" ht="12.75" x14ac:dyDescent="0.15">
      <c r="A173" s="29"/>
      <c r="B173" s="25" t="s">
        <v>238</v>
      </c>
      <c r="C173" s="7"/>
      <c r="D173" s="7" t="s">
        <v>82</v>
      </c>
      <c r="E173" s="7"/>
      <c r="F173" s="7" t="s">
        <v>155</v>
      </c>
      <c r="G173" s="103" t="s">
        <v>71</v>
      </c>
      <c r="H173" s="11" t="s">
        <v>263</v>
      </c>
      <c r="I173" s="33">
        <v>12</v>
      </c>
      <c r="J173" s="179">
        <v>0</v>
      </c>
      <c r="K173" s="85">
        <f t="shared" si="26"/>
        <v>0</v>
      </c>
      <c r="L173" s="126">
        <f t="shared" si="27"/>
        <v>0</v>
      </c>
      <c r="M173" s="32">
        <f t="shared" si="28"/>
        <v>0</v>
      </c>
    </row>
    <row r="174" spans="1:13" ht="12.75" x14ac:dyDescent="0.15">
      <c r="A174" s="29"/>
      <c r="B174" s="25" t="s">
        <v>238</v>
      </c>
      <c r="C174" s="7"/>
      <c r="D174" s="7" t="s">
        <v>239</v>
      </c>
      <c r="E174" s="7"/>
      <c r="F174" s="7" t="s">
        <v>155</v>
      </c>
      <c r="G174" s="103" t="s">
        <v>153</v>
      </c>
      <c r="H174" s="11" t="s">
        <v>263</v>
      </c>
      <c r="I174" s="33">
        <v>8</v>
      </c>
      <c r="J174" s="179">
        <v>0</v>
      </c>
      <c r="K174" s="85">
        <f t="shared" si="26"/>
        <v>0</v>
      </c>
      <c r="L174" s="126">
        <f t="shared" si="27"/>
        <v>0</v>
      </c>
      <c r="M174" s="32">
        <f t="shared" si="28"/>
        <v>0</v>
      </c>
    </row>
    <row r="175" spans="1:13" ht="12.75" x14ac:dyDescent="0.15">
      <c r="A175" s="29"/>
      <c r="B175" s="104" t="s">
        <v>238</v>
      </c>
      <c r="C175" s="7"/>
      <c r="D175" s="103" t="s">
        <v>240</v>
      </c>
      <c r="E175" s="7"/>
      <c r="F175" s="7" t="s">
        <v>155</v>
      </c>
      <c r="G175" s="103" t="s">
        <v>153</v>
      </c>
      <c r="H175" s="11" t="s">
        <v>263</v>
      </c>
      <c r="I175" s="33">
        <v>6</v>
      </c>
      <c r="J175" s="181">
        <v>0</v>
      </c>
      <c r="K175" s="141">
        <f t="shared" si="26"/>
        <v>0</v>
      </c>
      <c r="L175" s="136">
        <f t="shared" si="27"/>
        <v>0</v>
      </c>
      <c r="M175" s="32">
        <f t="shared" si="28"/>
        <v>0</v>
      </c>
    </row>
    <row r="176" spans="1:13" x14ac:dyDescent="0.15">
      <c r="A176" s="152"/>
      <c r="B176" s="92" t="s">
        <v>148</v>
      </c>
      <c r="C176" s="22" t="s">
        <v>282</v>
      </c>
      <c r="D176" s="92" t="s">
        <v>43</v>
      </c>
      <c r="E176" s="24"/>
      <c r="F176" s="159"/>
      <c r="G176" s="24" t="s">
        <v>71</v>
      </c>
      <c r="H176" s="11" t="s">
        <v>263</v>
      </c>
      <c r="I176" s="34">
        <v>12</v>
      </c>
      <c r="J176" s="179">
        <v>0</v>
      </c>
      <c r="K176" s="85">
        <f t="shared" ref="K176:K184" si="29">I176*J176</f>
        <v>0</v>
      </c>
      <c r="L176" s="126">
        <f t="shared" si="27"/>
        <v>0</v>
      </c>
      <c r="M176" s="32">
        <f t="shared" ref="M176:M184" si="30">K176*(1-L176)</f>
        <v>0</v>
      </c>
    </row>
    <row r="177" spans="1:14" x14ac:dyDescent="0.15">
      <c r="A177" s="152"/>
      <c r="B177" s="92" t="s">
        <v>148</v>
      </c>
      <c r="C177" s="22" t="s">
        <v>282</v>
      </c>
      <c r="D177" s="92" t="s">
        <v>149</v>
      </c>
      <c r="E177" s="24"/>
      <c r="F177" s="159"/>
      <c r="G177" s="24" t="s">
        <v>71</v>
      </c>
      <c r="H177" s="11" t="s">
        <v>263</v>
      </c>
      <c r="I177" s="34">
        <v>12</v>
      </c>
      <c r="J177" s="179">
        <v>0</v>
      </c>
      <c r="K177" s="85">
        <f t="shared" si="29"/>
        <v>0</v>
      </c>
      <c r="L177" s="126">
        <f t="shared" si="27"/>
        <v>0</v>
      </c>
      <c r="M177" s="32">
        <f t="shared" si="30"/>
        <v>0</v>
      </c>
    </row>
    <row r="178" spans="1:14" ht="12.75" x14ac:dyDescent="0.15">
      <c r="A178" s="29"/>
      <c r="B178" s="91" t="s">
        <v>148</v>
      </c>
      <c r="C178" s="22" t="s">
        <v>282</v>
      </c>
      <c r="D178" s="91" t="s">
        <v>150</v>
      </c>
      <c r="E178" s="104"/>
      <c r="F178" s="104"/>
      <c r="G178" s="104" t="s">
        <v>71</v>
      </c>
      <c r="H178" s="11" t="s">
        <v>263</v>
      </c>
      <c r="I178" s="33">
        <v>12</v>
      </c>
      <c r="J178" s="179">
        <v>0</v>
      </c>
      <c r="K178" s="85">
        <f t="shared" si="29"/>
        <v>0</v>
      </c>
      <c r="L178" s="126">
        <f t="shared" si="27"/>
        <v>0</v>
      </c>
      <c r="M178" s="32">
        <f t="shared" si="30"/>
        <v>0</v>
      </c>
    </row>
    <row r="179" spans="1:14" ht="12.75" x14ac:dyDescent="0.15">
      <c r="A179" s="29"/>
      <c r="B179" s="91" t="s">
        <v>596</v>
      </c>
      <c r="C179" s="91"/>
      <c r="D179" s="91" t="s">
        <v>582</v>
      </c>
      <c r="E179" s="91"/>
      <c r="F179" s="91"/>
      <c r="G179" s="91"/>
      <c r="H179" s="11" t="s">
        <v>263</v>
      </c>
      <c r="I179" s="33">
        <v>166</v>
      </c>
      <c r="J179" s="179">
        <v>0</v>
      </c>
      <c r="K179" s="85">
        <f t="shared" si="29"/>
        <v>0</v>
      </c>
      <c r="L179" s="126">
        <f t="shared" si="27"/>
        <v>0</v>
      </c>
      <c r="M179" s="32">
        <f t="shared" si="30"/>
        <v>0</v>
      </c>
    </row>
    <row r="180" spans="1:14" ht="12.75" x14ac:dyDescent="0.15">
      <c r="A180" s="29"/>
      <c r="B180" s="23" t="s">
        <v>76</v>
      </c>
      <c r="C180" s="23" t="s">
        <v>87</v>
      </c>
      <c r="D180" s="156" t="s">
        <v>77</v>
      </c>
      <c r="E180" s="156"/>
      <c r="F180" s="159"/>
      <c r="G180" s="163" t="s">
        <v>37</v>
      </c>
      <c r="H180" s="11" t="s">
        <v>263</v>
      </c>
      <c r="I180" s="86">
        <v>6</v>
      </c>
      <c r="J180" s="179">
        <v>0</v>
      </c>
      <c r="K180" s="85">
        <f t="shared" si="29"/>
        <v>0</v>
      </c>
      <c r="L180" s="126">
        <f t="shared" si="27"/>
        <v>0</v>
      </c>
      <c r="M180" s="32">
        <f t="shared" si="30"/>
        <v>0</v>
      </c>
    </row>
    <row r="181" spans="1:14" ht="12.75" x14ac:dyDescent="0.15">
      <c r="A181" s="29"/>
      <c r="B181" s="22" t="s">
        <v>78</v>
      </c>
      <c r="C181" s="22" t="s">
        <v>296</v>
      </c>
      <c r="D181" s="158" t="s">
        <v>80</v>
      </c>
      <c r="E181" s="158"/>
      <c r="F181" s="162"/>
      <c r="G181" s="161" t="s">
        <v>37</v>
      </c>
      <c r="H181" s="11" t="s">
        <v>263</v>
      </c>
      <c r="I181" s="84">
        <v>8</v>
      </c>
      <c r="J181" s="179">
        <v>0</v>
      </c>
      <c r="K181" s="85">
        <f t="shared" si="29"/>
        <v>0</v>
      </c>
      <c r="L181" s="126">
        <f t="shared" si="27"/>
        <v>0</v>
      </c>
      <c r="M181" s="32">
        <f t="shared" si="30"/>
        <v>0</v>
      </c>
    </row>
    <row r="182" spans="1:14" ht="12.75" x14ac:dyDescent="0.15">
      <c r="A182" s="29"/>
      <c r="B182" s="23" t="s">
        <v>81</v>
      </c>
      <c r="C182" s="23" t="s">
        <v>460</v>
      </c>
      <c r="D182" s="156" t="s">
        <v>149</v>
      </c>
      <c r="E182" s="156"/>
      <c r="F182" s="159"/>
      <c r="G182" s="163" t="s">
        <v>37</v>
      </c>
      <c r="H182" s="11" t="s">
        <v>263</v>
      </c>
      <c r="I182" s="86">
        <v>6</v>
      </c>
      <c r="J182" s="179">
        <v>0</v>
      </c>
      <c r="K182" s="85">
        <f t="shared" si="29"/>
        <v>0</v>
      </c>
      <c r="L182" s="126">
        <f t="shared" si="27"/>
        <v>0</v>
      </c>
      <c r="M182" s="32">
        <f t="shared" si="30"/>
        <v>0</v>
      </c>
    </row>
    <row r="183" spans="1:14" ht="12.75" x14ac:dyDescent="0.15">
      <c r="A183" s="29"/>
      <c r="B183" s="23" t="s">
        <v>90</v>
      </c>
      <c r="C183" s="23" t="s">
        <v>299</v>
      </c>
      <c r="D183" s="156"/>
      <c r="E183" s="156"/>
      <c r="F183" s="159"/>
      <c r="G183" s="163" t="s">
        <v>37</v>
      </c>
      <c r="H183" s="11" t="s">
        <v>263</v>
      </c>
      <c r="I183" s="86">
        <v>6</v>
      </c>
      <c r="J183" s="179">
        <v>0</v>
      </c>
      <c r="K183" s="85">
        <f t="shared" si="29"/>
        <v>0</v>
      </c>
      <c r="L183" s="126">
        <f t="shared" si="27"/>
        <v>0</v>
      </c>
      <c r="M183" s="32">
        <f t="shared" si="30"/>
        <v>0</v>
      </c>
    </row>
    <row r="184" spans="1:14" ht="12.75" x14ac:dyDescent="0.15">
      <c r="A184" s="29"/>
      <c r="B184" s="24" t="s">
        <v>90</v>
      </c>
      <c r="C184" s="24" t="s">
        <v>300</v>
      </c>
      <c r="D184" s="24"/>
      <c r="E184" s="24"/>
      <c r="F184" s="159"/>
      <c r="G184" s="24" t="s">
        <v>243</v>
      </c>
      <c r="H184" s="11" t="s">
        <v>263</v>
      </c>
      <c r="I184" s="34">
        <v>6</v>
      </c>
      <c r="J184" s="181">
        <v>0</v>
      </c>
      <c r="K184" s="141">
        <f t="shared" si="29"/>
        <v>0</v>
      </c>
      <c r="L184" s="136">
        <f t="shared" si="27"/>
        <v>0</v>
      </c>
      <c r="M184" s="32">
        <f t="shared" si="30"/>
        <v>0</v>
      </c>
    </row>
    <row r="185" spans="1:14" x14ac:dyDescent="0.15">
      <c r="I185" s="38"/>
      <c r="J185" s="62" t="s">
        <v>311</v>
      </c>
      <c r="K185" s="140">
        <f>SUM(K156:K184)</f>
        <v>0</v>
      </c>
      <c r="L185" s="140" t="s">
        <v>282</v>
      </c>
      <c r="M185" s="140">
        <f>SUM(M156:M184)</f>
        <v>0</v>
      </c>
    </row>
    <row r="187" spans="1:14" ht="28.5" x14ac:dyDescent="0.15">
      <c r="A187" s="28" t="s">
        <v>168</v>
      </c>
      <c r="B187" s="96" t="s">
        <v>3</v>
      </c>
      <c r="C187" s="97" t="s">
        <v>4</v>
      </c>
      <c r="D187" s="97" t="s">
        <v>5</v>
      </c>
      <c r="E187" s="97" t="s">
        <v>283</v>
      </c>
      <c r="F187" s="97" t="s">
        <v>6</v>
      </c>
      <c r="G187" s="175" t="s">
        <v>7</v>
      </c>
      <c r="H187" s="98" t="s">
        <v>265</v>
      </c>
      <c r="I187" s="98" t="s">
        <v>266</v>
      </c>
      <c r="J187" s="98" t="s">
        <v>267</v>
      </c>
      <c r="K187" s="99" t="s">
        <v>268</v>
      </c>
      <c r="L187" s="5" t="s">
        <v>476</v>
      </c>
      <c r="M187" s="5" t="s">
        <v>504</v>
      </c>
    </row>
    <row r="188" spans="1:14" ht="12.75" x14ac:dyDescent="0.15">
      <c r="A188" s="29"/>
      <c r="B188" s="100"/>
      <c r="C188" s="101"/>
      <c r="D188" s="101"/>
      <c r="E188" s="101"/>
      <c r="F188" s="101"/>
      <c r="G188" s="176"/>
      <c r="H188" s="101"/>
      <c r="I188" s="101"/>
      <c r="J188" s="101"/>
      <c r="K188" s="101"/>
      <c r="L188" s="184">
        <v>0</v>
      </c>
    </row>
    <row r="189" spans="1:14" ht="12.75" x14ac:dyDescent="0.15">
      <c r="A189" s="29"/>
      <c r="B189" s="22" t="s">
        <v>233</v>
      </c>
      <c r="C189" s="15" t="s">
        <v>234</v>
      </c>
      <c r="D189" s="18"/>
      <c r="E189" s="18"/>
      <c r="F189" s="20" t="s">
        <v>235</v>
      </c>
      <c r="G189" s="14" t="s">
        <v>122</v>
      </c>
      <c r="H189" s="11" t="s">
        <v>263</v>
      </c>
      <c r="I189" s="86">
        <v>36</v>
      </c>
      <c r="J189" s="179">
        <v>0</v>
      </c>
      <c r="K189" s="85">
        <f t="shared" ref="K189:K222" si="31">I189*J189</f>
        <v>0</v>
      </c>
      <c r="L189" s="126">
        <f t="shared" ref="L189:L220" si="32">$L$188</f>
        <v>0</v>
      </c>
      <c r="M189" s="32">
        <f t="shared" ref="M189:M222" si="33">K189*(1-L189)</f>
        <v>0</v>
      </c>
      <c r="N189" s="1"/>
    </row>
    <row r="190" spans="1:14" ht="12.75" x14ac:dyDescent="0.15">
      <c r="A190" s="29"/>
      <c r="B190" s="91" t="s">
        <v>174</v>
      </c>
      <c r="C190" s="103"/>
      <c r="D190" s="106" t="s">
        <v>244</v>
      </c>
      <c r="E190" s="103"/>
      <c r="F190" s="103" t="s">
        <v>245</v>
      </c>
      <c r="G190" s="103" t="s">
        <v>458</v>
      </c>
      <c r="H190" s="11" t="s">
        <v>263</v>
      </c>
      <c r="I190" s="86">
        <v>18</v>
      </c>
      <c r="J190" s="179">
        <v>0</v>
      </c>
      <c r="K190" s="85">
        <f t="shared" si="31"/>
        <v>0</v>
      </c>
      <c r="L190" s="126">
        <f t="shared" si="32"/>
        <v>0</v>
      </c>
      <c r="M190" s="32">
        <f t="shared" si="33"/>
        <v>0</v>
      </c>
    </row>
    <row r="191" spans="1:14" ht="12.75" x14ac:dyDescent="0.15">
      <c r="A191" s="29"/>
      <c r="B191" s="104" t="s">
        <v>174</v>
      </c>
      <c r="C191" s="103"/>
      <c r="D191" s="103" t="s">
        <v>246</v>
      </c>
      <c r="E191" s="103"/>
      <c r="F191" s="103" t="s">
        <v>245</v>
      </c>
      <c r="G191" s="103" t="s">
        <v>458</v>
      </c>
      <c r="H191" s="11" t="s">
        <v>263</v>
      </c>
      <c r="I191" s="84">
        <v>18</v>
      </c>
      <c r="J191" s="179">
        <v>0</v>
      </c>
      <c r="K191" s="85">
        <f t="shared" si="31"/>
        <v>0</v>
      </c>
      <c r="L191" s="126">
        <f t="shared" si="32"/>
        <v>0</v>
      </c>
      <c r="M191" s="32">
        <f t="shared" si="33"/>
        <v>0</v>
      </c>
    </row>
    <row r="192" spans="1:14" ht="12.75" x14ac:dyDescent="0.15">
      <c r="A192" s="29"/>
      <c r="B192" s="91" t="s">
        <v>601</v>
      </c>
      <c r="C192" s="106" t="s">
        <v>600</v>
      </c>
      <c r="D192" s="106"/>
      <c r="E192" s="106"/>
      <c r="F192" s="106"/>
      <c r="G192" s="106"/>
      <c r="H192" s="11" t="s">
        <v>263</v>
      </c>
      <c r="I192" s="86">
        <v>11</v>
      </c>
      <c r="J192" s="179">
        <v>0</v>
      </c>
      <c r="K192" s="85">
        <f t="shared" si="31"/>
        <v>0</v>
      </c>
      <c r="L192" s="126">
        <f t="shared" si="32"/>
        <v>0</v>
      </c>
      <c r="M192" s="32">
        <f t="shared" si="33"/>
        <v>0</v>
      </c>
    </row>
    <row r="193" spans="1:14" ht="11.25" customHeight="1" x14ac:dyDescent="0.15">
      <c r="A193" s="29"/>
      <c r="B193" s="22" t="s">
        <v>248</v>
      </c>
      <c r="C193" s="15" t="s">
        <v>33</v>
      </c>
      <c r="D193" s="18"/>
      <c r="E193" s="18"/>
      <c r="F193" s="19" t="s">
        <v>464</v>
      </c>
      <c r="G193" s="14" t="s">
        <v>37</v>
      </c>
      <c r="H193" s="11" t="s">
        <v>263</v>
      </c>
      <c r="I193" s="86">
        <v>24</v>
      </c>
      <c r="J193" s="179">
        <v>0</v>
      </c>
      <c r="K193" s="85">
        <f t="shared" si="31"/>
        <v>0</v>
      </c>
      <c r="L193" s="126">
        <f t="shared" si="32"/>
        <v>0</v>
      </c>
      <c r="M193" s="32">
        <f t="shared" si="33"/>
        <v>0</v>
      </c>
    </row>
    <row r="194" spans="1:14" ht="11.25" customHeight="1" x14ac:dyDescent="0.15">
      <c r="A194" s="29"/>
      <c r="B194" s="91" t="s">
        <v>614</v>
      </c>
      <c r="C194" s="106"/>
      <c r="D194" s="106" t="s">
        <v>606</v>
      </c>
      <c r="E194" s="106"/>
      <c r="F194" s="106" t="s">
        <v>598</v>
      </c>
      <c r="G194" s="106" t="s">
        <v>122</v>
      </c>
      <c r="H194" s="11" t="s">
        <v>263</v>
      </c>
      <c r="I194" s="86">
        <v>2586</v>
      </c>
      <c r="J194" s="179">
        <v>0</v>
      </c>
      <c r="K194" s="85">
        <f t="shared" si="31"/>
        <v>0</v>
      </c>
      <c r="L194" s="126">
        <f t="shared" si="32"/>
        <v>0</v>
      </c>
      <c r="M194" s="32">
        <f t="shared" si="33"/>
        <v>0</v>
      </c>
    </row>
    <row r="195" spans="1:14" ht="11.25" customHeight="1" x14ac:dyDescent="0.15">
      <c r="A195" s="29"/>
      <c r="B195" s="104" t="s">
        <v>258</v>
      </c>
      <c r="C195" s="15" t="s">
        <v>255</v>
      </c>
      <c r="D195" s="103"/>
      <c r="E195" s="103"/>
      <c r="F195" s="103"/>
      <c r="G195" s="103" t="s">
        <v>459</v>
      </c>
      <c r="H195" s="11" t="s">
        <v>263</v>
      </c>
      <c r="I195" s="86">
        <v>12</v>
      </c>
      <c r="J195" s="179">
        <v>0</v>
      </c>
      <c r="K195" s="85">
        <f t="shared" si="31"/>
        <v>0</v>
      </c>
      <c r="L195" s="126">
        <f t="shared" si="32"/>
        <v>0</v>
      </c>
      <c r="M195" s="32">
        <f t="shared" si="33"/>
        <v>0</v>
      </c>
    </row>
    <row r="196" spans="1:14" ht="11.25" customHeight="1" x14ac:dyDescent="0.15">
      <c r="A196" s="29"/>
      <c r="B196" s="91" t="s">
        <v>258</v>
      </c>
      <c r="C196" s="15" t="s">
        <v>254</v>
      </c>
      <c r="D196" s="103"/>
      <c r="E196" s="103"/>
      <c r="F196" s="103"/>
      <c r="G196" s="103"/>
      <c r="H196" s="11" t="s">
        <v>263</v>
      </c>
      <c r="I196" s="86">
        <v>12</v>
      </c>
      <c r="J196" s="179">
        <v>0</v>
      </c>
      <c r="K196" s="85">
        <f t="shared" si="31"/>
        <v>0</v>
      </c>
      <c r="L196" s="126">
        <f t="shared" si="32"/>
        <v>0</v>
      </c>
      <c r="M196" s="32">
        <f t="shared" si="33"/>
        <v>0</v>
      </c>
    </row>
    <row r="197" spans="1:14" ht="11.25" customHeight="1" x14ac:dyDescent="0.15">
      <c r="A197" s="29"/>
      <c r="B197" s="91" t="s">
        <v>258</v>
      </c>
      <c r="C197" s="106" t="s">
        <v>608</v>
      </c>
      <c r="D197" s="106" t="s">
        <v>615</v>
      </c>
      <c r="E197" s="106"/>
      <c r="F197" s="106" t="s">
        <v>599</v>
      </c>
      <c r="G197" s="106" t="s">
        <v>541</v>
      </c>
      <c r="H197" s="11" t="s">
        <v>263</v>
      </c>
      <c r="I197" s="86">
        <v>5</v>
      </c>
      <c r="J197" s="179">
        <v>0</v>
      </c>
      <c r="K197" s="85">
        <f t="shared" si="31"/>
        <v>0</v>
      </c>
      <c r="L197" s="126">
        <f t="shared" si="32"/>
        <v>0</v>
      </c>
      <c r="M197" s="32">
        <f t="shared" si="33"/>
        <v>0</v>
      </c>
    </row>
    <row r="198" spans="1:14" ht="11.25" customHeight="1" x14ac:dyDescent="0.15">
      <c r="A198" s="29"/>
      <c r="B198" s="91" t="s">
        <v>258</v>
      </c>
      <c r="C198" s="106" t="s">
        <v>609</v>
      </c>
      <c r="D198" s="106" t="s">
        <v>615</v>
      </c>
      <c r="E198" s="106"/>
      <c r="F198" s="106" t="s">
        <v>599</v>
      </c>
      <c r="G198" s="106" t="s">
        <v>541</v>
      </c>
      <c r="H198" s="11" t="s">
        <v>263</v>
      </c>
      <c r="I198" s="84">
        <v>5</v>
      </c>
      <c r="J198" s="179">
        <v>0</v>
      </c>
      <c r="K198" s="85">
        <f t="shared" si="31"/>
        <v>0</v>
      </c>
      <c r="L198" s="126">
        <f t="shared" si="32"/>
        <v>0</v>
      </c>
      <c r="M198" s="32">
        <f t="shared" si="33"/>
        <v>0</v>
      </c>
    </row>
    <row r="199" spans="1:14" ht="12.75" x14ac:dyDescent="0.15">
      <c r="A199" s="29"/>
      <c r="B199" s="91" t="s">
        <v>73</v>
      </c>
      <c r="C199" s="106" t="s">
        <v>74</v>
      </c>
      <c r="D199" s="103"/>
      <c r="E199" s="103"/>
      <c r="F199" s="103" t="s">
        <v>75</v>
      </c>
      <c r="G199" s="103" t="s">
        <v>173</v>
      </c>
      <c r="H199" s="11" t="s">
        <v>263</v>
      </c>
      <c r="I199" s="86">
        <v>48</v>
      </c>
      <c r="J199" s="179">
        <v>0</v>
      </c>
      <c r="K199" s="85">
        <f t="shared" si="31"/>
        <v>0</v>
      </c>
      <c r="L199" s="126">
        <f t="shared" si="32"/>
        <v>0</v>
      </c>
      <c r="M199" s="32">
        <f t="shared" si="33"/>
        <v>0</v>
      </c>
      <c r="N199" s="1"/>
    </row>
    <row r="200" spans="1:14" ht="12.75" x14ac:dyDescent="0.15">
      <c r="A200" s="29"/>
      <c r="B200" s="104" t="s">
        <v>73</v>
      </c>
      <c r="C200" s="103" t="s">
        <v>188</v>
      </c>
      <c r="D200" s="103"/>
      <c r="E200" s="103"/>
      <c r="F200" s="103"/>
      <c r="G200" s="103" t="s">
        <v>217</v>
      </c>
      <c r="H200" s="11" t="s">
        <v>263</v>
      </c>
      <c r="I200" s="86">
        <v>36</v>
      </c>
      <c r="J200" s="179">
        <v>0</v>
      </c>
      <c r="K200" s="85">
        <f t="shared" si="31"/>
        <v>0</v>
      </c>
      <c r="L200" s="126">
        <f t="shared" si="32"/>
        <v>0</v>
      </c>
      <c r="M200" s="32">
        <f t="shared" si="33"/>
        <v>0</v>
      </c>
    </row>
    <row r="201" spans="1:14" ht="12.75" x14ac:dyDescent="0.15">
      <c r="A201" s="29"/>
      <c r="B201" s="104" t="s">
        <v>73</v>
      </c>
      <c r="C201" s="103" t="s">
        <v>214</v>
      </c>
      <c r="D201" s="103"/>
      <c r="E201" s="103"/>
      <c r="F201" s="103"/>
      <c r="G201" s="103" t="s">
        <v>217</v>
      </c>
      <c r="H201" s="11" t="s">
        <v>263</v>
      </c>
      <c r="I201" s="86">
        <v>36</v>
      </c>
      <c r="J201" s="179">
        <v>0</v>
      </c>
      <c r="K201" s="85">
        <f t="shared" si="31"/>
        <v>0</v>
      </c>
      <c r="L201" s="126">
        <f t="shared" si="32"/>
        <v>0</v>
      </c>
      <c r="M201" s="32">
        <f t="shared" si="33"/>
        <v>0</v>
      </c>
    </row>
    <row r="202" spans="1:14" ht="12.75" x14ac:dyDescent="0.15">
      <c r="A202" s="29"/>
      <c r="B202" s="104" t="s">
        <v>73</v>
      </c>
      <c r="C202" s="15" t="s">
        <v>215</v>
      </c>
      <c r="D202" s="103"/>
      <c r="E202" s="103"/>
      <c r="F202" s="103"/>
      <c r="G202" s="103" t="s">
        <v>217</v>
      </c>
      <c r="H202" s="11" t="s">
        <v>263</v>
      </c>
      <c r="I202" s="86">
        <v>12</v>
      </c>
      <c r="J202" s="179">
        <v>0</v>
      </c>
      <c r="K202" s="85">
        <f t="shared" si="31"/>
        <v>0</v>
      </c>
      <c r="L202" s="126">
        <f t="shared" si="32"/>
        <v>0</v>
      </c>
      <c r="M202" s="32">
        <f t="shared" si="33"/>
        <v>0</v>
      </c>
    </row>
    <row r="203" spans="1:14" ht="12.75" x14ac:dyDescent="0.15">
      <c r="A203" s="29"/>
      <c r="B203" s="104" t="s">
        <v>73</v>
      </c>
      <c r="C203" s="15" t="s">
        <v>216</v>
      </c>
      <c r="D203" s="103"/>
      <c r="E203" s="103"/>
      <c r="F203" s="103"/>
      <c r="G203" s="103" t="s">
        <v>217</v>
      </c>
      <c r="H203" s="11" t="s">
        <v>263</v>
      </c>
      <c r="I203" s="84">
        <v>12</v>
      </c>
      <c r="J203" s="179">
        <v>0</v>
      </c>
      <c r="K203" s="85">
        <f t="shared" si="31"/>
        <v>0</v>
      </c>
      <c r="L203" s="126">
        <f t="shared" si="32"/>
        <v>0</v>
      </c>
      <c r="M203" s="32">
        <f t="shared" si="33"/>
        <v>0</v>
      </c>
    </row>
    <row r="204" spans="1:14" ht="12.75" x14ac:dyDescent="0.15">
      <c r="A204" s="29"/>
      <c r="B204" s="91" t="s">
        <v>617</v>
      </c>
      <c r="C204" s="106" t="s">
        <v>611</v>
      </c>
      <c r="D204" s="106"/>
      <c r="E204" s="106" t="s">
        <v>603</v>
      </c>
      <c r="F204" s="106"/>
      <c r="G204" s="106"/>
      <c r="H204" s="11" t="s">
        <v>263</v>
      </c>
      <c r="I204" s="86">
        <v>6</v>
      </c>
      <c r="J204" s="179">
        <v>0</v>
      </c>
      <c r="K204" s="85">
        <f t="shared" si="31"/>
        <v>0</v>
      </c>
      <c r="L204" s="126">
        <f t="shared" si="32"/>
        <v>0</v>
      </c>
      <c r="M204" s="32">
        <f t="shared" si="33"/>
        <v>0</v>
      </c>
    </row>
    <row r="205" spans="1:14" ht="12.75" x14ac:dyDescent="0.15">
      <c r="A205" s="29"/>
      <c r="B205" s="91" t="s">
        <v>617</v>
      </c>
      <c r="C205" s="106" t="s">
        <v>612</v>
      </c>
      <c r="D205" s="106"/>
      <c r="E205" s="106" t="s">
        <v>603</v>
      </c>
      <c r="F205" s="106"/>
      <c r="G205" s="106"/>
      <c r="H205" s="11" t="s">
        <v>263</v>
      </c>
      <c r="I205" s="86">
        <v>12</v>
      </c>
      <c r="J205" s="179">
        <v>0</v>
      </c>
      <c r="K205" s="85">
        <f t="shared" si="31"/>
        <v>0</v>
      </c>
      <c r="L205" s="126">
        <f t="shared" si="32"/>
        <v>0</v>
      </c>
      <c r="M205" s="32">
        <f t="shared" si="33"/>
        <v>0</v>
      </c>
      <c r="N205" s="1"/>
    </row>
    <row r="206" spans="1:14" ht="12.75" x14ac:dyDescent="0.15">
      <c r="A206" s="29"/>
      <c r="B206" s="91" t="s">
        <v>617</v>
      </c>
      <c r="C206" s="106" t="s">
        <v>613</v>
      </c>
      <c r="D206" s="106"/>
      <c r="E206" s="106" t="s">
        <v>603</v>
      </c>
      <c r="F206" s="106"/>
      <c r="G206" s="106"/>
      <c r="H206" s="11" t="s">
        <v>263</v>
      </c>
      <c r="I206" s="86">
        <v>29</v>
      </c>
      <c r="J206" s="179">
        <v>0</v>
      </c>
      <c r="K206" s="85">
        <f t="shared" si="31"/>
        <v>0</v>
      </c>
      <c r="L206" s="126">
        <f t="shared" si="32"/>
        <v>0</v>
      </c>
      <c r="M206" s="32">
        <f t="shared" si="33"/>
        <v>0</v>
      </c>
    </row>
    <row r="207" spans="1:14" ht="12.75" x14ac:dyDescent="0.15">
      <c r="A207" s="29"/>
      <c r="B207" s="91" t="s">
        <v>616</v>
      </c>
      <c r="C207" s="106" t="s">
        <v>610</v>
      </c>
      <c r="D207" s="106"/>
      <c r="E207" s="106" t="s">
        <v>518</v>
      </c>
      <c r="F207" s="106"/>
      <c r="G207" s="106" t="s">
        <v>119</v>
      </c>
      <c r="H207" s="11" t="s">
        <v>263</v>
      </c>
      <c r="I207" s="86">
        <v>48</v>
      </c>
      <c r="J207" s="179">
        <v>0</v>
      </c>
      <c r="K207" s="85">
        <f t="shared" si="31"/>
        <v>0</v>
      </c>
      <c r="L207" s="126">
        <f t="shared" si="32"/>
        <v>0</v>
      </c>
      <c r="M207" s="32">
        <f t="shared" si="33"/>
        <v>0</v>
      </c>
    </row>
    <row r="208" spans="1:14" ht="12.75" x14ac:dyDescent="0.15">
      <c r="A208" s="29"/>
      <c r="B208" s="91" t="s">
        <v>618</v>
      </c>
      <c r="C208" s="106" t="s">
        <v>622</v>
      </c>
      <c r="D208" s="106" t="s">
        <v>619</v>
      </c>
      <c r="E208" s="106" t="s">
        <v>602</v>
      </c>
      <c r="F208" s="106"/>
      <c r="G208" s="106" t="s">
        <v>37</v>
      </c>
      <c r="H208" s="11" t="s">
        <v>263</v>
      </c>
      <c r="I208" s="84">
        <v>13</v>
      </c>
      <c r="J208" s="179">
        <v>0</v>
      </c>
      <c r="K208" s="85">
        <f t="shared" si="31"/>
        <v>0</v>
      </c>
      <c r="L208" s="126">
        <f t="shared" si="32"/>
        <v>0</v>
      </c>
      <c r="M208" s="32">
        <f t="shared" si="33"/>
        <v>0</v>
      </c>
    </row>
    <row r="209" spans="1:14" s="67" customFormat="1" ht="12.75" x14ac:dyDescent="0.15">
      <c r="A209" s="29"/>
      <c r="B209" s="91" t="s">
        <v>618</v>
      </c>
      <c r="C209" s="106" t="s">
        <v>623</v>
      </c>
      <c r="D209" s="106" t="s">
        <v>620</v>
      </c>
      <c r="E209" s="106" t="s">
        <v>602</v>
      </c>
      <c r="F209" s="106"/>
      <c r="G209" s="106" t="s">
        <v>37</v>
      </c>
      <c r="H209" s="11" t="s">
        <v>263</v>
      </c>
      <c r="I209" s="86">
        <v>3</v>
      </c>
      <c r="J209" s="179">
        <v>0</v>
      </c>
      <c r="K209" s="85">
        <f t="shared" si="31"/>
        <v>0</v>
      </c>
      <c r="L209" s="126">
        <f t="shared" si="32"/>
        <v>0</v>
      </c>
      <c r="M209" s="32">
        <f t="shared" si="33"/>
        <v>0</v>
      </c>
    </row>
    <row r="210" spans="1:14" s="67" customFormat="1" ht="12.75" x14ac:dyDescent="0.15">
      <c r="A210" s="29"/>
      <c r="B210" s="91" t="s">
        <v>618</v>
      </c>
      <c r="C210" s="106" t="s">
        <v>624</v>
      </c>
      <c r="D210" s="106" t="s">
        <v>619</v>
      </c>
      <c r="E210" s="106" t="s">
        <v>602</v>
      </c>
      <c r="F210" s="106"/>
      <c r="G210" s="106" t="s">
        <v>37</v>
      </c>
      <c r="H210" s="11" t="s">
        <v>263</v>
      </c>
      <c r="I210" s="86">
        <v>9</v>
      </c>
      <c r="J210" s="179">
        <v>0</v>
      </c>
      <c r="K210" s="85">
        <f t="shared" si="31"/>
        <v>0</v>
      </c>
      <c r="L210" s="126">
        <f t="shared" si="32"/>
        <v>0</v>
      </c>
      <c r="M210" s="32">
        <f t="shared" si="33"/>
        <v>0</v>
      </c>
    </row>
    <row r="211" spans="1:14" s="67" customFormat="1" ht="12.75" x14ac:dyDescent="0.15">
      <c r="A211" s="29"/>
      <c r="B211" s="91" t="s">
        <v>630</v>
      </c>
      <c r="C211" s="106" t="s">
        <v>625</v>
      </c>
      <c r="D211" s="106"/>
      <c r="E211" s="106" t="s">
        <v>602</v>
      </c>
      <c r="F211" s="106"/>
      <c r="G211" s="106" t="s">
        <v>37</v>
      </c>
      <c r="H211" s="11" t="s">
        <v>263</v>
      </c>
      <c r="I211" s="86">
        <v>2</v>
      </c>
      <c r="J211" s="179">
        <v>0</v>
      </c>
      <c r="K211" s="85">
        <f t="shared" si="31"/>
        <v>0</v>
      </c>
      <c r="L211" s="126">
        <f t="shared" si="32"/>
        <v>0</v>
      </c>
      <c r="M211" s="32">
        <f t="shared" si="33"/>
        <v>0</v>
      </c>
    </row>
    <row r="212" spans="1:14" s="67" customFormat="1" ht="12.75" x14ac:dyDescent="0.15">
      <c r="A212" s="29"/>
      <c r="B212" s="91" t="s">
        <v>631</v>
      </c>
      <c r="C212" s="106" t="s">
        <v>626</v>
      </c>
      <c r="D212" s="106"/>
      <c r="E212" s="106" t="s">
        <v>602</v>
      </c>
      <c r="F212" s="106"/>
      <c r="G212" s="106" t="s">
        <v>37</v>
      </c>
      <c r="H212" s="11" t="s">
        <v>263</v>
      </c>
      <c r="I212" s="86">
        <v>1</v>
      </c>
      <c r="J212" s="179">
        <v>0</v>
      </c>
      <c r="K212" s="85">
        <f t="shared" si="31"/>
        <v>0</v>
      </c>
      <c r="L212" s="126">
        <f t="shared" si="32"/>
        <v>0</v>
      </c>
      <c r="M212" s="32">
        <f t="shared" si="33"/>
        <v>0</v>
      </c>
    </row>
    <row r="213" spans="1:14" s="67" customFormat="1" ht="12.75" x14ac:dyDescent="0.15">
      <c r="A213" s="29"/>
      <c r="B213" s="91" t="s">
        <v>632</v>
      </c>
      <c r="C213" s="106" t="s">
        <v>627</v>
      </c>
      <c r="D213" s="106"/>
      <c r="E213" s="106" t="s">
        <v>604</v>
      </c>
      <c r="F213" s="106"/>
      <c r="G213" s="106" t="s">
        <v>37</v>
      </c>
      <c r="H213" s="11" t="s">
        <v>263</v>
      </c>
      <c r="I213" s="84">
        <v>1</v>
      </c>
      <c r="J213" s="179">
        <v>0</v>
      </c>
      <c r="K213" s="85">
        <f t="shared" si="31"/>
        <v>0</v>
      </c>
      <c r="L213" s="126">
        <f t="shared" si="32"/>
        <v>0</v>
      </c>
      <c r="M213" s="32">
        <f t="shared" si="33"/>
        <v>0</v>
      </c>
    </row>
    <row r="214" spans="1:14" s="67" customFormat="1" ht="12.75" x14ac:dyDescent="0.15">
      <c r="A214" s="29"/>
      <c r="B214" s="23" t="s">
        <v>218</v>
      </c>
      <c r="C214" s="17" t="s">
        <v>33</v>
      </c>
      <c r="D214" s="18"/>
      <c r="E214" s="18"/>
      <c r="F214" s="19" t="s">
        <v>275</v>
      </c>
      <c r="G214" s="14" t="s">
        <v>37</v>
      </c>
      <c r="H214" s="11" t="s">
        <v>263</v>
      </c>
      <c r="I214" s="86">
        <v>6</v>
      </c>
      <c r="J214" s="179">
        <v>0</v>
      </c>
      <c r="K214" s="85">
        <f t="shared" si="31"/>
        <v>0</v>
      </c>
      <c r="L214" s="126">
        <f t="shared" si="32"/>
        <v>0</v>
      </c>
      <c r="M214" s="32">
        <f t="shared" si="33"/>
        <v>0</v>
      </c>
    </row>
    <row r="215" spans="1:14" ht="12.75" x14ac:dyDescent="0.15">
      <c r="A215" s="29"/>
      <c r="B215" s="23" t="s">
        <v>218</v>
      </c>
      <c r="C215" s="17" t="s">
        <v>33</v>
      </c>
      <c r="D215" s="18"/>
      <c r="E215" s="18"/>
      <c r="F215" s="19" t="s">
        <v>276</v>
      </c>
      <c r="G215" s="14" t="s">
        <v>37</v>
      </c>
      <c r="H215" s="11" t="s">
        <v>263</v>
      </c>
      <c r="I215" s="84">
        <v>6</v>
      </c>
      <c r="J215" s="179">
        <v>0</v>
      </c>
      <c r="K215" s="85">
        <f>I215*J215</f>
        <v>0</v>
      </c>
      <c r="L215" s="126">
        <f t="shared" si="32"/>
        <v>0</v>
      </c>
      <c r="M215" s="32">
        <f t="shared" si="33"/>
        <v>0</v>
      </c>
      <c r="N215" s="1"/>
    </row>
    <row r="216" spans="1:14" ht="12.75" x14ac:dyDescent="0.15">
      <c r="A216" s="29"/>
      <c r="B216" s="91" t="s">
        <v>633</v>
      </c>
      <c r="C216" s="106" t="s">
        <v>629</v>
      </c>
      <c r="D216" s="106"/>
      <c r="E216" s="106"/>
      <c r="F216" s="106" t="s">
        <v>628</v>
      </c>
      <c r="G216" s="106" t="s">
        <v>541</v>
      </c>
      <c r="H216" s="11" t="s">
        <v>263</v>
      </c>
      <c r="I216" s="86">
        <v>3</v>
      </c>
      <c r="J216" s="179">
        <v>0</v>
      </c>
      <c r="K216" s="85">
        <f t="shared" si="31"/>
        <v>0</v>
      </c>
      <c r="L216" s="126">
        <f t="shared" si="32"/>
        <v>0</v>
      </c>
      <c r="M216" s="32">
        <f t="shared" si="33"/>
        <v>0</v>
      </c>
    </row>
    <row r="217" spans="1:14" ht="12.75" x14ac:dyDescent="0.15">
      <c r="A217" s="29"/>
      <c r="B217" s="91" t="s">
        <v>650</v>
      </c>
      <c r="C217" s="106" t="s">
        <v>636</v>
      </c>
      <c r="D217" s="106" t="s">
        <v>621</v>
      </c>
      <c r="E217" s="106" t="s">
        <v>518</v>
      </c>
      <c r="F217" s="106" t="s">
        <v>635</v>
      </c>
      <c r="G217" s="106" t="s">
        <v>122</v>
      </c>
      <c r="H217" s="11" t="s">
        <v>263</v>
      </c>
      <c r="I217" s="86">
        <v>8</v>
      </c>
      <c r="J217" s="179">
        <v>0</v>
      </c>
      <c r="K217" s="85">
        <f t="shared" si="31"/>
        <v>0</v>
      </c>
      <c r="L217" s="126">
        <f t="shared" si="32"/>
        <v>0</v>
      </c>
      <c r="M217" s="32">
        <f t="shared" si="33"/>
        <v>0</v>
      </c>
    </row>
    <row r="218" spans="1:14" ht="12.75" x14ac:dyDescent="0.15">
      <c r="A218" s="29"/>
      <c r="B218" s="91" t="s">
        <v>651</v>
      </c>
      <c r="C218" s="106"/>
      <c r="D218" s="106" t="s">
        <v>619</v>
      </c>
      <c r="E218" s="106"/>
      <c r="F218" s="106"/>
      <c r="G218" s="106" t="s">
        <v>37</v>
      </c>
      <c r="H218" s="11" t="s">
        <v>263</v>
      </c>
      <c r="I218" s="86">
        <v>3</v>
      </c>
      <c r="J218" s="179">
        <v>0</v>
      </c>
      <c r="K218" s="85">
        <f t="shared" si="31"/>
        <v>0</v>
      </c>
      <c r="L218" s="126">
        <f t="shared" si="32"/>
        <v>0</v>
      </c>
      <c r="M218" s="32">
        <f t="shared" si="33"/>
        <v>0</v>
      </c>
    </row>
    <row r="219" spans="1:14" ht="12.75" x14ac:dyDescent="0.15">
      <c r="A219" s="29"/>
      <c r="B219" s="91" t="s">
        <v>651</v>
      </c>
      <c r="C219" s="106"/>
      <c r="D219" s="106" t="s">
        <v>620</v>
      </c>
      <c r="E219" s="106"/>
      <c r="F219" s="106"/>
      <c r="G219" s="106" t="s">
        <v>37</v>
      </c>
      <c r="H219" s="11" t="s">
        <v>263</v>
      </c>
      <c r="I219" s="84">
        <v>2</v>
      </c>
      <c r="J219" s="179">
        <v>0</v>
      </c>
      <c r="K219" s="85">
        <f t="shared" si="31"/>
        <v>0</v>
      </c>
      <c r="L219" s="126">
        <f t="shared" si="32"/>
        <v>0</v>
      </c>
      <c r="M219" s="32">
        <f t="shared" si="33"/>
        <v>0</v>
      </c>
    </row>
    <row r="220" spans="1:14" ht="12.75" x14ac:dyDescent="0.15">
      <c r="A220" s="29"/>
      <c r="B220" s="91" t="s">
        <v>651</v>
      </c>
      <c r="C220" s="106"/>
      <c r="D220" s="106" t="s">
        <v>634</v>
      </c>
      <c r="E220" s="106"/>
      <c r="F220" s="106"/>
      <c r="G220" s="106" t="s">
        <v>37</v>
      </c>
      <c r="H220" s="11" t="s">
        <v>263</v>
      </c>
      <c r="I220" s="86">
        <v>12</v>
      </c>
      <c r="J220" s="179">
        <v>0</v>
      </c>
      <c r="K220" s="85">
        <f t="shared" si="31"/>
        <v>0</v>
      </c>
      <c r="L220" s="126">
        <f t="shared" si="32"/>
        <v>0</v>
      </c>
      <c r="M220" s="32">
        <f t="shared" si="33"/>
        <v>0</v>
      </c>
    </row>
    <row r="221" spans="1:14" ht="12.75" x14ac:dyDescent="0.15">
      <c r="A221" s="29"/>
      <c r="B221" s="22" t="s">
        <v>301</v>
      </c>
      <c r="C221" s="15" t="s">
        <v>33</v>
      </c>
      <c r="D221" s="16" t="s">
        <v>24</v>
      </c>
      <c r="E221" s="16" t="s">
        <v>189</v>
      </c>
      <c r="F221" s="20" t="s">
        <v>42</v>
      </c>
      <c r="G221" s="13" t="s">
        <v>34</v>
      </c>
      <c r="H221" s="11" t="s">
        <v>263</v>
      </c>
      <c r="I221" s="86">
        <v>720</v>
      </c>
      <c r="J221" s="179">
        <v>0</v>
      </c>
      <c r="K221" s="85">
        <f t="shared" si="31"/>
        <v>0</v>
      </c>
      <c r="L221" s="126">
        <f t="shared" ref="L221:L256" si="34">$L$188</f>
        <v>0</v>
      </c>
      <c r="M221" s="32">
        <f t="shared" si="33"/>
        <v>0</v>
      </c>
    </row>
    <row r="222" spans="1:14" ht="12.75" x14ac:dyDescent="0.15">
      <c r="A222" s="29"/>
      <c r="B222" s="22" t="s">
        <v>302</v>
      </c>
      <c r="C222" s="15" t="s">
        <v>40</v>
      </c>
      <c r="D222" s="18" t="s">
        <v>24</v>
      </c>
      <c r="E222" s="18" t="s">
        <v>189</v>
      </c>
      <c r="F222" s="20" t="s">
        <v>41</v>
      </c>
      <c r="G222" s="14" t="s">
        <v>34</v>
      </c>
      <c r="H222" s="11" t="s">
        <v>263</v>
      </c>
      <c r="I222" s="86">
        <v>360</v>
      </c>
      <c r="J222" s="181">
        <v>0</v>
      </c>
      <c r="K222" s="141">
        <f t="shared" si="31"/>
        <v>0</v>
      </c>
      <c r="L222" s="136">
        <f t="shared" si="34"/>
        <v>0</v>
      </c>
      <c r="M222" s="32">
        <f t="shared" si="33"/>
        <v>0</v>
      </c>
    </row>
    <row r="223" spans="1:14" s="67" customFormat="1" ht="12.75" x14ac:dyDescent="0.15">
      <c r="A223" s="29"/>
      <c r="B223" s="22" t="s">
        <v>249</v>
      </c>
      <c r="C223" s="22" t="s">
        <v>255</v>
      </c>
      <c r="D223" s="156"/>
      <c r="E223" s="156"/>
      <c r="F223" s="159" t="s">
        <v>250</v>
      </c>
      <c r="G223" s="163" t="s">
        <v>37</v>
      </c>
      <c r="H223" s="11" t="s">
        <v>263</v>
      </c>
      <c r="I223" s="86">
        <v>12</v>
      </c>
      <c r="J223" s="179">
        <v>0</v>
      </c>
      <c r="K223" s="85">
        <f t="shared" ref="K223:K232" si="35">I223*J223</f>
        <v>0</v>
      </c>
      <c r="L223" s="126">
        <f t="shared" si="34"/>
        <v>0</v>
      </c>
      <c r="M223" s="32">
        <f t="shared" ref="M223:M240" si="36">K223*(1-L223)</f>
        <v>0</v>
      </c>
    </row>
    <row r="224" spans="1:14" ht="12.75" x14ac:dyDescent="0.15">
      <c r="A224" s="29"/>
      <c r="B224" s="22" t="s">
        <v>249</v>
      </c>
      <c r="C224" s="22" t="s">
        <v>256</v>
      </c>
      <c r="D224" s="156"/>
      <c r="E224" s="156"/>
      <c r="F224" s="159" t="s">
        <v>250</v>
      </c>
      <c r="G224" s="163" t="s">
        <v>37</v>
      </c>
      <c r="H224" s="11" t="s">
        <v>263</v>
      </c>
      <c r="I224" s="84">
        <v>12</v>
      </c>
      <c r="J224" s="179">
        <v>0</v>
      </c>
      <c r="K224" s="85">
        <f t="shared" si="35"/>
        <v>0</v>
      </c>
      <c r="L224" s="126">
        <f t="shared" si="34"/>
        <v>0</v>
      </c>
      <c r="M224" s="32">
        <f t="shared" si="36"/>
        <v>0</v>
      </c>
    </row>
    <row r="225" spans="1:13" ht="12.75" x14ac:dyDescent="0.15">
      <c r="A225" s="29"/>
      <c r="B225" s="22" t="s">
        <v>179</v>
      </c>
      <c r="C225" s="22" t="s">
        <v>33</v>
      </c>
      <c r="D225" s="158"/>
      <c r="E225" s="158"/>
      <c r="F225" s="162" t="s">
        <v>180</v>
      </c>
      <c r="G225" s="161" t="s">
        <v>37</v>
      </c>
      <c r="H225" s="11" t="s">
        <v>263</v>
      </c>
      <c r="I225" s="84">
        <v>24</v>
      </c>
      <c r="J225" s="179">
        <v>0</v>
      </c>
      <c r="K225" s="85">
        <f t="shared" si="35"/>
        <v>0</v>
      </c>
      <c r="L225" s="126">
        <f t="shared" si="34"/>
        <v>0</v>
      </c>
      <c r="M225" s="32">
        <f t="shared" si="36"/>
        <v>0</v>
      </c>
    </row>
    <row r="226" spans="1:13" ht="12.75" x14ac:dyDescent="0.15">
      <c r="A226" s="29"/>
      <c r="B226" s="22" t="s">
        <v>179</v>
      </c>
      <c r="C226" s="22" t="s">
        <v>176</v>
      </c>
      <c r="D226" s="156"/>
      <c r="E226" s="156"/>
      <c r="F226" s="159" t="s">
        <v>181</v>
      </c>
      <c r="G226" s="163" t="s">
        <v>37</v>
      </c>
      <c r="H226" s="11" t="s">
        <v>263</v>
      </c>
      <c r="I226" s="86">
        <v>24</v>
      </c>
      <c r="J226" s="179">
        <v>0</v>
      </c>
      <c r="K226" s="85">
        <f t="shared" si="35"/>
        <v>0</v>
      </c>
      <c r="L226" s="126">
        <f t="shared" si="34"/>
        <v>0</v>
      </c>
      <c r="M226" s="32">
        <f t="shared" si="36"/>
        <v>0</v>
      </c>
    </row>
    <row r="227" spans="1:13" ht="12.75" x14ac:dyDescent="0.15">
      <c r="A227" s="29"/>
      <c r="B227" s="22" t="s">
        <v>179</v>
      </c>
      <c r="C227" s="22" t="s">
        <v>177</v>
      </c>
      <c r="D227" s="156"/>
      <c r="E227" s="156"/>
      <c r="F227" s="159" t="s">
        <v>181</v>
      </c>
      <c r="G227" s="163" t="s">
        <v>37</v>
      </c>
      <c r="H227" s="11" t="s">
        <v>263</v>
      </c>
      <c r="I227" s="86">
        <v>36</v>
      </c>
      <c r="J227" s="179">
        <v>0</v>
      </c>
      <c r="K227" s="85">
        <f t="shared" si="35"/>
        <v>0</v>
      </c>
      <c r="L227" s="126">
        <f t="shared" si="34"/>
        <v>0</v>
      </c>
      <c r="M227" s="32">
        <f t="shared" si="36"/>
        <v>0</v>
      </c>
    </row>
    <row r="228" spans="1:13" ht="12.75" x14ac:dyDescent="0.15">
      <c r="A228" s="29"/>
      <c r="B228" s="22" t="s">
        <v>179</v>
      </c>
      <c r="C228" s="22" t="s">
        <v>178</v>
      </c>
      <c r="D228" s="156"/>
      <c r="E228" s="156"/>
      <c r="F228" s="159" t="s">
        <v>181</v>
      </c>
      <c r="G228" s="163" t="s">
        <v>37</v>
      </c>
      <c r="H228" s="11" t="s">
        <v>263</v>
      </c>
      <c r="I228" s="86">
        <v>36</v>
      </c>
      <c r="J228" s="179">
        <v>0</v>
      </c>
      <c r="K228" s="85">
        <f t="shared" si="35"/>
        <v>0</v>
      </c>
      <c r="L228" s="126">
        <f t="shared" si="34"/>
        <v>0</v>
      </c>
      <c r="M228" s="32">
        <f t="shared" si="36"/>
        <v>0</v>
      </c>
    </row>
    <row r="229" spans="1:13" ht="12.75" x14ac:dyDescent="0.15">
      <c r="A229" s="29"/>
      <c r="B229" s="91" t="s">
        <v>652</v>
      </c>
      <c r="C229" s="91" t="s">
        <v>637</v>
      </c>
      <c r="D229" s="91" t="s">
        <v>620</v>
      </c>
      <c r="E229" s="91"/>
      <c r="F229" s="91"/>
      <c r="G229" s="91" t="s">
        <v>545</v>
      </c>
      <c r="H229" s="11" t="s">
        <v>263</v>
      </c>
      <c r="I229" s="86">
        <v>4</v>
      </c>
      <c r="J229" s="179">
        <v>0</v>
      </c>
      <c r="K229" s="85">
        <f t="shared" si="35"/>
        <v>0</v>
      </c>
      <c r="L229" s="126">
        <f t="shared" si="34"/>
        <v>0</v>
      </c>
      <c r="M229" s="32">
        <f t="shared" si="36"/>
        <v>0</v>
      </c>
    </row>
    <row r="230" spans="1:13" ht="12.75" x14ac:dyDescent="0.15">
      <c r="A230" s="29"/>
      <c r="B230" s="91" t="s">
        <v>653</v>
      </c>
      <c r="C230" s="91" t="s">
        <v>641</v>
      </c>
      <c r="D230" s="91" t="s">
        <v>619</v>
      </c>
      <c r="E230" s="91" t="s">
        <v>514</v>
      </c>
      <c r="F230" s="91"/>
      <c r="G230" s="91" t="s">
        <v>119</v>
      </c>
      <c r="H230" s="11" t="s">
        <v>263</v>
      </c>
      <c r="I230" s="84">
        <v>12</v>
      </c>
      <c r="J230" s="179">
        <v>0</v>
      </c>
      <c r="K230" s="85">
        <f t="shared" si="35"/>
        <v>0</v>
      </c>
      <c r="L230" s="126">
        <f t="shared" si="34"/>
        <v>0</v>
      </c>
      <c r="M230" s="32">
        <f t="shared" si="36"/>
        <v>0</v>
      </c>
    </row>
    <row r="231" spans="1:13" ht="12.75" x14ac:dyDescent="0.15">
      <c r="A231" s="29"/>
      <c r="B231" s="91" t="s">
        <v>653</v>
      </c>
      <c r="C231" s="91" t="s">
        <v>641</v>
      </c>
      <c r="D231" s="91" t="s">
        <v>619</v>
      </c>
      <c r="E231" s="91" t="s">
        <v>518</v>
      </c>
      <c r="F231" s="91"/>
      <c r="G231" s="91" t="s">
        <v>119</v>
      </c>
      <c r="H231" s="11" t="s">
        <v>263</v>
      </c>
      <c r="I231" s="86">
        <v>12</v>
      </c>
      <c r="J231" s="179">
        <v>0</v>
      </c>
      <c r="K231" s="85">
        <f t="shared" si="35"/>
        <v>0</v>
      </c>
      <c r="L231" s="126">
        <f t="shared" si="34"/>
        <v>0</v>
      </c>
      <c r="M231" s="32">
        <f t="shared" si="36"/>
        <v>0</v>
      </c>
    </row>
    <row r="232" spans="1:13" ht="12.75" x14ac:dyDescent="0.15">
      <c r="A232" s="29"/>
      <c r="B232" s="91" t="s">
        <v>653</v>
      </c>
      <c r="C232" s="91" t="s">
        <v>642</v>
      </c>
      <c r="D232" s="91" t="s">
        <v>619</v>
      </c>
      <c r="E232" s="91" t="s">
        <v>514</v>
      </c>
      <c r="F232" s="91"/>
      <c r="G232" s="91" t="s">
        <v>119</v>
      </c>
      <c r="H232" s="11" t="s">
        <v>263</v>
      </c>
      <c r="I232" s="86">
        <v>4</v>
      </c>
      <c r="J232" s="179">
        <v>0</v>
      </c>
      <c r="K232" s="85">
        <f t="shared" si="35"/>
        <v>0</v>
      </c>
      <c r="L232" s="126">
        <f t="shared" si="34"/>
        <v>0</v>
      </c>
      <c r="M232" s="32">
        <f t="shared" si="36"/>
        <v>0</v>
      </c>
    </row>
    <row r="233" spans="1:13" ht="12.75" x14ac:dyDescent="0.15">
      <c r="A233" s="29"/>
      <c r="B233" s="91" t="s">
        <v>653</v>
      </c>
      <c r="C233" s="91" t="s">
        <v>642</v>
      </c>
      <c r="D233" s="91" t="s">
        <v>620</v>
      </c>
      <c r="E233" s="91" t="s">
        <v>518</v>
      </c>
      <c r="F233" s="91"/>
      <c r="G233" s="91" t="s">
        <v>119</v>
      </c>
      <c r="H233" s="11" t="s">
        <v>263</v>
      </c>
      <c r="I233" s="86">
        <v>12</v>
      </c>
      <c r="J233" s="179">
        <v>0</v>
      </c>
      <c r="K233" s="85">
        <f>I233*J233</f>
        <v>0</v>
      </c>
      <c r="L233" s="126">
        <f t="shared" si="34"/>
        <v>0</v>
      </c>
      <c r="M233" s="32">
        <f t="shared" si="36"/>
        <v>0</v>
      </c>
    </row>
    <row r="234" spans="1:13" ht="12.75" x14ac:dyDescent="0.15">
      <c r="A234" s="29"/>
      <c r="B234" s="23" t="s">
        <v>253</v>
      </c>
      <c r="C234" s="164" t="s">
        <v>254</v>
      </c>
      <c r="D234" s="156"/>
      <c r="E234" s="156"/>
      <c r="F234" s="159" t="s">
        <v>259</v>
      </c>
      <c r="G234" s="159" t="s">
        <v>260</v>
      </c>
      <c r="H234" s="11" t="s">
        <v>263</v>
      </c>
      <c r="I234" s="86">
        <v>24</v>
      </c>
      <c r="J234" s="179">
        <v>0</v>
      </c>
      <c r="K234" s="85">
        <f t="shared" ref="K234:K240" si="37">I234*J234</f>
        <v>0</v>
      </c>
      <c r="L234" s="126">
        <f t="shared" si="34"/>
        <v>0</v>
      </c>
      <c r="M234" s="32">
        <f t="shared" si="36"/>
        <v>0</v>
      </c>
    </row>
    <row r="235" spans="1:13" ht="12.75" x14ac:dyDescent="0.15">
      <c r="A235" s="29"/>
      <c r="B235" s="23" t="s">
        <v>305</v>
      </c>
      <c r="C235" s="23"/>
      <c r="D235" s="156" t="s">
        <v>219</v>
      </c>
      <c r="E235" s="156" t="s">
        <v>303</v>
      </c>
      <c r="F235" s="159"/>
      <c r="G235" s="163" t="s">
        <v>44</v>
      </c>
      <c r="H235" s="11" t="s">
        <v>263</v>
      </c>
      <c r="I235" s="86">
        <v>72</v>
      </c>
      <c r="J235" s="179">
        <v>0</v>
      </c>
      <c r="K235" s="85">
        <f t="shared" si="37"/>
        <v>0</v>
      </c>
      <c r="L235" s="126">
        <f t="shared" si="34"/>
        <v>0</v>
      </c>
      <c r="M235" s="32">
        <f t="shared" si="36"/>
        <v>0</v>
      </c>
    </row>
    <row r="236" spans="1:13" ht="12.75" x14ac:dyDescent="0.15">
      <c r="A236" s="29"/>
      <c r="B236" s="23" t="s">
        <v>305</v>
      </c>
      <c r="C236" s="23"/>
      <c r="D236" s="156" t="s">
        <v>45</v>
      </c>
      <c r="E236" s="156" t="s">
        <v>303</v>
      </c>
      <c r="F236" s="159"/>
      <c r="G236" s="163" t="s">
        <v>44</v>
      </c>
      <c r="H236" s="11" t="s">
        <v>263</v>
      </c>
      <c r="I236" s="84">
        <v>36</v>
      </c>
      <c r="J236" s="179">
        <v>0</v>
      </c>
      <c r="K236" s="85">
        <f t="shared" si="37"/>
        <v>0</v>
      </c>
      <c r="L236" s="126">
        <f t="shared" si="34"/>
        <v>0</v>
      </c>
      <c r="M236" s="32">
        <f t="shared" si="36"/>
        <v>0</v>
      </c>
    </row>
    <row r="237" spans="1:13" ht="12.75" x14ac:dyDescent="0.15">
      <c r="A237" s="29"/>
      <c r="B237" s="23" t="s">
        <v>305</v>
      </c>
      <c r="C237" s="23"/>
      <c r="D237" s="156" t="s">
        <v>219</v>
      </c>
      <c r="E237" s="156" t="s">
        <v>304</v>
      </c>
      <c r="F237" s="159"/>
      <c r="G237" s="163" t="s">
        <v>44</v>
      </c>
      <c r="H237" s="11" t="s">
        <v>263</v>
      </c>
      <c r="I237" s="86">
        <v>72</v>
      </c>
      <c r="J237" s="179">
        <v>0</v>
      </c>
      <c r="K237" s="85">
        <f t="shared" si="37"/>
        <v>0</v>
      </c>
      <c r="L237" s="126">
        <f t="shared" si="34"/>
        <v>0</v>
      </c>
      <c r="M237" s="32">
        <f t="shared" si="36"/>
        <v>0</v>
      </c>
    </row>
    <row r="238" spans="1:13" ht="12.75" x14ac:dyDescent="0.15">
      <c r="A238" s="29"/>
      <c r="B238" s="23" t="s">
        <v>305</v>
      </c>
      <c r="C238" s="23"/>
      <c r="D238" s="156" t="s">
        <v>45</v>
      </c>
      <c r="E238" s="156" t="s">
        <v>304</v>
      </c>
      <c r="F238" s="159"/>
      <c r="G238" s="163" t="s">
        <v>44</v>
      </c>
      <c r="H238" s="11" t="s">
        <v>263</v>
      </c>
      <c r="I238" s="86">
        <v>36</v>
      </c>
      <c r="J238" s="179">
        <v>0</v>
      </c>
      <c r="K238" s="85">
        <f t="shared" si="37"/>
        <v>0</v>
      </c>
      <c r="L238" s="126">
        <f t="shared" si="34"/>
        <v>0</v>
      </c>
      <c r="M238" s="32">
        <f t="shared" si="36"/>
        <v>0</v>
      </c>
    </row>
    <row r="239" spans="1:13" ht="12.75" x14ac:dyDescent="0.15">
      <c r="A239" s="29"/>
      <c r="B239" s="91" t="s">
        <v>654</v>
      </c>
      <c r="C239" s="91" t="s">
        <v>638</v>
      </c>
      <c r="D239" s="91" t="s">
        <v>620</v>
      </c>
      <c r="E239" s="91"/>
      <c r="F239" s="91" t="s">
        <v>599</v>
      </c>
      <c r="G239" s="91"/>
      <c r="H239" s="11" t="s">
        <v>263</v>
      </c>
      <c r="I239" s="84">
        <v>2</v>
      </c>
      <c r="J239" s="179">
        <v>0</v>
      </c>
      <c r="K239" s="85">
        <f t="shared" si="37"/>
        <v>0</v>
      </c>
      <c r="L239" s="126">
        <f t="shared" si="34"/>
        <v>0</v>
      </c>
      <c r="M239" s="32">
        <f t="shared" si="36"/>
        <v>0</v>
      </c>
    </row>
    <row r="240" spans="1:13" ht="12.75" x14ac:dyDescent="0.15">
      <c r="A240" s="29"/>
      <c r="B240" s="91" t="s">
        <v>654</v>
      </c>
      <c r="C240" s="91" t="s">
        <v>639</v>
      </c>
      <c r="D240" s="91"/>
      <c r="E240" s="91"/>
      <c r="F240" s="91" t="s">
        <v>599</v>
      </c>
      <c r="G240" s="91"/>
      <c r="H240" s="11" t="s">
        <v>263</v>
      </c>
      <c r="I240" s="86">
        <v>7</v>
      </c>
      <c r="J240" s="181">
        <v>0</v>
      </c>
      <c r="K240" s="141">
        <f t="shared" si="37"/>
        <v>0</v>
      </c>
      <c r="L240" s="136">
        <f t="shared" si="34"/>
        <v>0</v>
      </c>
      <c r="M240" s="32">
        <f t="shared" si="36"/>
        <v>0</v>
      </c>
    </row>
    <row r="241" spans="1:14" ht="12.75" x14ac:dyDescent="0.15">
      <c r="A241" s="29"/>
      <c r="B241" s="91" t="s">
        <v>655</v>
      </c>
      <c r="C241" s="91" t="s">
        <v>640</v>
      </c>
      <c r="D241" s="91" t="s">
        <v>619</v>
      </c>
      <c r="E241" s="91"/>
      <c r="F241" s="91"/>
      <c r="G241" s="91" t="s">
        <v>605</v>
      </c>
      <c r="H241" s="11" t="s">
        <v>263</v>
      </c>
      <c r="I241" s="86">
        <v>13</v>
      </c>
      <c r="J241" s="179">
        <v>0</v>
      </c>
      <c r="K241" s="85">
        <f t="shared" ref="K241:K248" si="38">I241*J241</f>
        <v>0</v>
      </c>
      <c r="L241" s="126">
        <f t="shared" si="34"/>
        <v>0</v>
      </c>
      <c r="M241" s="32">
        <f t="shared" ref="M241:M256" si="39">K241*(1-L241)</f>
        <v>0</v>
      </c>
      <c r="N241" s="1"/>
    </row>
    <row r="242" spans="1:14" ht="12.75" x14ac:dyDescent="0.15">
      <c r="A242" s="29"/>
      <c r="B242" s="91" t="s">
        <v>656</v>
      </c>
      <c r="C242" s="91" t="s">
        <v>607</v>
      </c>
      <c r="D242" s="91"/>
      <c r="E242" s="91"/>
      <c r="F242" s="91"/>
      <c r="G242" s="91" t="s">
        <v>122</v>
      </c>
      <c r="H242" s="11" t="s">
        <v>263</v>
      </c>
      <c r="I242" s="86">
        <v>240</v>
      </c>
      <c r="J242" s="179">
        <v>0</v>
      </c>
      <c r="K242" s="85">
        <f t="shared" si="38"/>
        <v>0</v>
      </c>
      <c r="L242" s="126">
        <f t="shared" si="34"/>
        <v>0</v>
      </c>
      <c r="M242" s="32">
        <f t="shared" si="39"/>
        <v>0</v>
      </c>
    </row>
    <row r="243" spans="1:14" ht="12.75" x14ac:dyDescent="0.15">
      <c r="A243" s="29"/>
      <c r="B243" s="91" t="s">
        <v>657</v>
      </c>
      <c r="C243" s="91" t="s">
        <v>643</v>
      </c>
      <c r="D243" s="91"/>
      <c r="E243" s="91"/>
      <c r="F243" s="91"/>
      <c r="G243" s="91" t="s">
        <v>597</v>
      </c>
      <c r="H243" s="11" t="s">
        <v>263</v>
      </c>
      <c r="I243" s="86">
        <v>7</v>
      </c>
      <c r="J243" s="179">
        <v>0</v>
      </c>
      <c r="K243" s="85">
        <f t="shared" si="38"/>
        <v>0</v>
      </c>
      <c r="L243" s="126">
        <f t="shared" si="34"/>
        <v>0</v>
      </c>
      <c r="M243" s="32">
        <f t="shared" si="39"/>
        <v>0</v>
      </c>
    </row>
    <row r="244" spans="1:14" ht="12.75" x14ac:dyDescent="0.15">
      <c r="A244" s="29"/>
      <c r="B244" s="91" t="s">
        <v>657</v>
      </c>
      <c r="C244" s="91" t="s">
        <v>644</v>
      </c>
      <c r="D244" s="91"/>
      <c r="E244" s="91"/>
      <c r="F244" s="91"/>
      <c r="G244" s="91" t="s">
        <v>597</v>
      </c>
      <c r="H244" s="11" t="s">
        <v>263</v>
      </c>
      <c r="I244" s="84">
        <v>24</v>
      </c>
      <c r="J244" s="179">
        <v>0</v>
      </c>
      <c r="K244" s="85">
        <f t="shared" si="38"/>
        <v>0</v>
      </c>
      <c r="L244" s="126">
        <f t="shared" si="34"/>
        <v>0</v>
      </c>
      <c r="M244" s="32">
        <f t="shared" si="39"/>
        <v>0</v>
      </c>
    </row>
    <row r="245" spans="1:14" ht="12.75" x14ac:dyDescent="0.15">
      <c r="A245" s="29"/>
      <c r="B245" s="24" t="s">
        <v>209</v>
      </c>
      <c r="C245" s="24" t="s">
        <v>211</v>
      </c>
      <c r="D245" s="24" t="s">
        <v>24</v>
      </c>
      <c r="E245" s="24"/>
      <c r="F245" s="159" t="s">
        <v>72</v>
      </c>
      <c r="G245" s="24" t="s">
        <v>71</v>
      </c>
      <c r="H245" s="11" t="s">
        <v>263</v>
      </c>
      <c r="I245" s="84">
        <v>36</v>
      </c>
      <c r="J245" s="179">
        <v>0</v>
      </c>
      <c r="K245" s="85">
        <f t="shared" si="38"/>
        <v>0</v>
      </c>
      <c r="L245" s="126">
        <f t="shared" si="34"/>
        <v>0</v>
      </c>
      <c r="M245" s="32">
        <f t="shared" si="39"/>
        <v>0</v>
      </c>
    </row>
    <row r="246" spans="1:14" ht="12.75" x14ac:dyDescent="0.15">
      <c r="A246" s="29"/>
      <c r="B246" s="24" t="s">
        <v>210</v>
      </c>
      <c r="C246" s="24" t="s">
        <v>212</v>
      </c>
      <c r="D246" s="24" t="s">
        <v>24</v>
      </c>
      <c r="E246" s="24"/>
      <c r="F246" s="159" t="s">
        <v>72</v>
      </c>
      <c r="G246" s="24" t="s">
        <v>71</v>
      </c>
      <c r="H246" s="11" t="s">
        <v>263</v>
      </c>
      <c r="I246" s="86">
        <v>36</v>
      </c>
      <c r="J246" s="179">
        <v>0</v>
      </c>
      <c r="K246" s="85">
        <f t="shared" si="38"/>
        <v>0</v>
      </c>
      <c r="L246" s="126">
        <f t="shared" si="34"/>
        <v>0</v>
      </c>
      <c r="M246" s="32">
        <f t="shared" si="39"/>
        <v>0</v>
      </c>
    </row>
    <row r="247" spans="1:14" ht="12.75" x14ac:dyDescent="0.15">
      <c r="A247" s="29"/>
      <c r="B247" s="24" t="s">
        <v>210</v>
      </c>
      <c r="C247" s="24" t="s">
        <v>213</v>
      </c>
      <c r="D247" s="24" t="s">
        <v>24</v>
      </c>
      <c r="E247" s="24"/>
      <c r="F247" s="159" t="s">
        <v>72</v>
      </c>
      <c r="G247" s="24" t="s">
        <v>71</v>
      </c>
      <c r="H247" s="11" t="s">
        <v>263</v>
      </c>
      <c r="I247" s="86">
        <v>36</v>
      </c>
      <c r="J247" s="179">
        <v>0</v>
      </c>
      <c r="K247" s="85">
        <f t="shared" si="38"/>
        <v>0</v>
      </c>
      <c r="L247" s="126">
        <f t="shared" si="34"/>
        <v>0</v>
      </c>
      <c r="M247" s="32">
        <f t="shared" si="39"/>
        <v>0</v>
      </c>
    </row>
    <row r="248" spans="1:14" ht="12.75" x14ac:dyDescent="0.15">
      <c r="A248" s="29"/>
      <c r="B248" s="22" t="s">
        <v>49</v>
      </c>
      <c r="C248" s="22" t="s">
        <v>46</v>
      </c>
      <c r="D248" s="156" t="s">
        <v>24</v>
      </c>
      <c r="E248" s="156"/>
      <c r="F248" s="159" t="s">
        <v>47</v>
      </c>
      <c r="G248" s="163" t="s">
        <v>37</v>
      </c>
      <c r="H248" s="11" t="s">
        <v>263</v>
      </c>
      <c r="I248" s="86">
        <v>36</v>
      </c>
      <c r="J248" s="179">
        <v>0</v>
      </c>
      <c r="K248" s="85">
        <f t="shared" si="38"/>
        <v>0</v>
      </c>
      <c r="L248" s="126">
        <f t="shared" si="34"/>
        <v>0</v>
      </c>
      <c r="M248" s="32">
        <f t="shared" si="39"/>
        <v>0</v>
      </c>
    </row>
    <row r="249" spans="1:14" ht="12.75" x14ac:dyDescent="0.15">
      <c r="A249" s="29"/>
      <c r="B249" s="22" t="s">
        <v>48</v>
      </c>
      <c r="C249" s="22" t="s">
        <v>50</v>
      </c>
      <c r="D249" s="156" t="s">
        <v>24</v>
      </c>
      <c r="E249" s="156"/>
      <c r="F249" s="159" t="s">
        <v>47</v>
      </c>
      <c r="G249" s="163" t="s">
        <v>37</v>
      </c>
      <c r="H249" s="11" t="s">
        <v>263</v>
      </c>
      <c r="I249" s="86">
        <v>36</v>
      </c>
      <c r="J249" s="179">
        <v>0</v>
      </c>
      <c r="K249" s="85">
        <f>I249*J249</f>
        <v>0</v>
      </c>
      <c r="L249" s="126">
        <f t="shared" si="34"/>
        <v>0</v>
      </c>
      <c r="M249" s="32">
        <f t="shared" si="39"/>
        <v>0</v>
      </c>
    </row>
    <row r="250" spans="1:14" ht="12.75" x14ac:dyDescent="0.15">
      <c r="A250" s="29"/>
      <c r="B250" s="91" t="s">
        <v>658</v>
      </c>
      <c r="C250" s="91" t="s">
        <v>645</v>
      </c>
      <c r="D250" s="91" t="s">
        <v>619</v>
      </c>
      <c r="E250" s="91"/>
      <c r="F250" s="91"/>
      <c r="G250" s="91"/>
      <c r="H250" s="11" t="s">
        <v>263</v>
      </c>
      <c r="I250" s="86">
        <v>2</v>
      </c>
      <c r="J250" s="179">
        <v>0</v>
      </c>
      <c r="K250" s="85">
        <f t="shared" ref="K250:K256" si="40">I250*J250</f>
        <v>0</v>
      </c>
      <c r="L250" s="126">
        <f t="shared" si="34"/>
        <v>0</v>
      </c>
      <c r="M250" s="32">
        <f t="shared" si="39"/>
        <v>0</v>
      </c>
    </row>
    <row r="251" spans="1:14" ht="12.75" x14ac:dyDescent="0.15">
      <c r="A251" s="29"/>
      <c r="B251" s="91" t="s">
        <v>659</v>
      </c>
      <c r="C251" s="91" t="s">
        <v>648</v>
      </c>
      <c r="D251" s="91"/>
      <c r="E251" s="91"/>
      <c r="F251" s="91" t="s">
        <v>646</v>
      </c>
      <c r="G251" s="91" t="s">
        <v>37</v>
      </c>
      <c r="H251" s="11" t="s">
        <v>263</v>
      </c>
      <c r="I251" s="86">
        <v>6</v>
      </c>
      <c r="J251" s="179">
        <v>0</v>
      </c>
      <c r="K251" s="85">
        <f t="shared" si="40"/>
        <v>0</v>
      </c>
      <c r="L251" s="126">
        <f t="shared" si="34"/>
        <v>0</v>
      </c>
      <c r="M251" s="32">
        <f t="shared" si="39"/>
        <v>0</v>
      </c>
    </row>
    <row r="252" spans="1:14" ht="12.75" x14ac:dyDescent="0.15">
      <c r="A252" s="29"/>
      <c r="B252" s="91" t="s">
        <v>170</v>
      </c>
      <c r="C252" s="91" t="s">
        <v>171</v>
      </c>
      <c r="D252" s="104"/>
      <c r="E252" s="104"/>
      <c r="F252" s="104"/>
      <c r="G252" s="104" t="s">
        <v>172</v>
      </c>
      <c r="H252" s="11" t="s">
        <v>263</v>
      </c>
      <c r="I252" s="84">
        <v>12</v>
      </c>
      <c r="J252" s="179">
        <v>0</v>
      </c>
      <c r="K252" s="85">
        <f t="shared" si="40"/>
        <v>0</v>
      </c>
      <c r="L252" s="126">
        <f t="shared" si="34"/>
        <v>0</v>
      </c>
      <c r="M252" s="32">
        <f t="shared" si="39"/>
        <v>0</v>
      </c>
    </row>
    <row r="253" spans="1:14" ht="12.75" x14ac:dyDescent="0.15">
      <c r="A253" s="29"/>
      <c r="B253" s="91" t="s">
        <v>660</v>
      </c>
      <c r="C253" s="91" t="s">
        <v>647</v>
      </c>
      <c r="D253" s="91" t="s">
        <v>620</v>
      </c>
      <c r="E253" s="91"/>
      <c r="F253" s="91" t="s">
        <v>599</v>
      </c>
      <c r="G253" s="91" t="s">
        <v>541</v>
      </c>
      <c r="H253" s="11" t="s">
        <v>263</v>
      </c>
      <c r="I253" s="86">
        <v>8</v>
      </c>
      <c r="J253" s="179">
        <v>0</v>
      </c>
      <c r="K253" s="85">
        <f t="shared" si="40"/>
        <v>0</v>
      </c>
      <c r="L253" s="126">
        <f t="shared" si="34"/>
        <v>0</v>
      </c>
      <c r="M253" s="32">
        <f t="shared" si="39"/>
        <v>0</v>
      </c>
    </row>
    <row r="254" spans="1:14" ht="12.75" x14ac:dyDescent="0.15">
      <c r="A254" s="29"/>
      <c r="B254" s="104" t="s">
        <v>206</v>
      </c>
      <c r="C254" s="104" t="s">
        <v>207</v>
      </c>
      <c r="D254" s="104" t="s">
        <v>24</v>
      </c>
      <c r="E254" s="104"/>
      <c r="F254" s="104"/>
      <c r="G254" s="104" t="s">
        <v>71</v>
      </c>
      <c r="H254" s="11" t="s">
        <v>263</v>
      </c>
      <c r="I254" s="86">
        <v>24</v>
      </c>
      <c r="J254" s="179">
        <v>0</v>
      </c>
      <c r="K254" s="85">
        <f t="shared" si="40"/>
        <v>0</v>
      </c>
      <c r="L254" s="126">
        <f t="shared" si="34"/>
        <v>0</v>
      </c>
      <c r="M254" s="32">
        <f t="shared" si="39"/>
        <v>0</v>
      </c>
    </row>
    <row r="255" spans="1:14" ht="12.75" x14ac:dyDescent="0.15">
      <c r="A255" s="29"/>
      <c r="B255" s="104" t="s">
        <v>205</v>
      </c>
      <c r="C255" s="104" t="s">
        <v>208</v>
      </c>
      <c r="D255" s="104" t="s">
        <v>24</v>
      </c>
      <c r="E255" s="104"/>
      <c r="F255" s="104"/>
      <c r="G255" s="104" t="s">
        <v>71</v>
      </c>
      <c r="H255" s="11" t="s">
        <v>263</v>
      </c>
      <c r="I255" s="86">
        <v>24</v>
      </c>
      <c r="J255" s="179">
        <v>0</v>
      </c>
      <c r="K255" s="85">
        <f t="shared" si="40"/>
        <v>0</v>
      </c>
      <c r="L255" s="126">
        <f t="shared" si="34"/>
        <v>0</v>
      </c>
      <c r="M255" s="32">
        <f t="shared" si="39"/>
        <v>0</v>
      </c>
    </row>
    <row r="256" spans="1:14" ht="12.75" x14ac:dyDescent="0.15">
      <c r="A256" s="29"/>
      <c r="B256" s="91" t="s">
        <v>661</v>
      </c>
      <c r="C256" s="91" t="s">
        <v>649</v>
      </c>
      <c r="D256" s="91"/>
      <c r="E256" s="91" t="s">
        <v>604</v>
      </c>
      <c r="F256" s="91"/>
      <c r="G256" s="91" t="s">
        <v>37</v>
      </c>
      <c r="H256" s="11" t="s">
        <v>263</v>
      </c>
      <c r="I256" s="84">
        <v>1</v>
      </c>
      <c r="J256" s="181">
        <v>0</v>
      </c>
      <c r="K256" s="141">
        <f t="shared" si="40"/>
        <v>0</v>
      </c>
      <c r="L256" s="136">
        <f t="shared" si="34"/>
        <v>0</v>
      </c>
      <c r="M256" s="32">
        <f t="shared" si="39"/>
        <v>0</v>
      </c>
    </row>
    <row r="257" spans="1:14" ht="22.5" x14ac:dyDescent="0.15">
      <c r="A257" s="31"/>
      <c r="I257" s="38"/>
      <c r="J257" s="146" t="s">
        <v>312</v>
      </c>
      <c r="K257" s="145">
        <f>SUM(K189:K256)</f>
        <v>0</v>
      </c>
      <c r="L257" s="62"/>
      <c r="M257" s="145">
        <f>SUM(M189:M256)</f>
        <v>0</v>
      </c>
    </row>
    <row r="258" spans="1:14" x14ac:dyDescent="0.15">
      <c r="A258" s="58" t="s">
        <v>318</v>
      </c>
    </row>
    <row r="259" spans="1:14" ht="28.5" x14ac:dyDescent="0.15">
      <c r="A259" s="28" t="s">
        <v>261</v>
      </c>
      <c r="B259" s="96" t="s">
        <v>3</v>
      </c>
      <c r="C259" s="97" t="s">
        <v>4</v>
      </c>
      <c r="D259" s="97" t="s">
        <v>5</v>
      </c>
      <c r="E259" s="97" t="s">
        <v>283</v>
      </c>
      <c r="F259" s="97" t="s">
        <v>6</v>
      </c>
      <c r="G259" s="175" t="s">
        <v>7</v>
      </c>
      <c r="H259" s="98" t="s">
        <v>262</v>
      </c>
      <c r="I259" s="98" t="s">
        <v>266</v>
      </c>
      <c r="J259" s="98" t="s">
        <v>267</v>
      </c>
      <c r="K259" s="99" t="s">
        <v>268</v>
      </c>
      <c r="L259" s="5" t="s">
        <v>476</v>
      </c>
      <c r="M259" s="5" t="s">
        <v>504</v>
      </c>
    </row>
    <row r="260" spans="1:14" ht="12.75" x14ac:dyDescent="0.15">
      <c r="A260" s="29"/>
      <c r="B260" s="100"/>
      <c r="C260" s="101"/>
      <c r="D260" s="101"/>
      <c r="E260" s="101"/>
      <c r="F260" s="101"/>
      <c r="G260" s="176"/>
      <c r="H260" s="101"/>
      <c r="I260" s="101"/>
      <c r="J260" s="101"/>
      <c r="K260" s="101"/>
      <c r="L260" s="184">
        <v>0</v>
      </c>
      <c r="N260" s="1"/>
    </row>
    <row r="261" spans="1:14" ht="12.75" x14ac:dyDescent="0.15">
      <c r="A261" s="29"/>
      <c r="B261" s="25" t="s">
        <v>319</v>
      </c>
      <c r="C261" s="7" t="s">
        <v>320</v>
      </c>
      <c r="D261" s="7" t="s">
        <v>24</v>
      </c>
      <c r="E261" s="7" t="s">
        <v>514</v>
      </c>
      <c r="F261" s="103" t="s">
        <v>342</v>
      </c>
      <c r="G261" s="103" t="s">
        <v>321</v>
      </c>
      <c r="H261" s="11" t="s">
        <v>263</v>
      </c>
      <c r="I261" s="84">
        <v>264</v>
      </c>
      <c r="J261" s="179">
        <v>0</v>
      </c>
      <c r="K261" s="85">
        <f>I261*J261</f>
        <v>0</v>
      </c>
      <c r="L261" s="126">
        <f t="shared" ref="L261:L266" si="41">$L$260</f>
        <v>0</v>
      </c>
      <c r="M261" s="32">
        <f t="shared" ref="M261:M266" si="42">K261*(1-L261)</f>
        <v>0</v>
      </c>
    </row>
    <row r="262" spans="1:14" ht="12.75" x14ac:dyDescent="0.15">
      <c r="A262" s="29"/>
      <c r="B262" s="25" t="s">
        <v>322</v>
      </c>
      <c r="C262" s="7" t="s">
        <v>323</v>
      </c>
      <c r="D262" s="7" t="s">
        <v>24</v>
      </c>
      <c r="E262" s="103" t="s">
        <v>514</v>
      </c>
      <c r="F262" s="7" t="s">
        <v>342</v>
      </c>
      <c r="G262" s="103" t="s">
        <v>321</v>
      </c>
      <c r="H262" s="11" t="s">
        <v>263</v>
      </c>
      <c r="I262" s="84">
        <v>360</v>
      </c>
      <c r="J262" s="179">
        <v>0</v>
      </c>
      <c r="K262" s="85">
        <f t="shared" ref="K262:K266" si="43">I262*J262</f>
        <v>0</v>
      </c>
      <c r="L262" s="126">
        <f t="shared" si="41"/>
        <v>0</v>
      </c>
      <c r="M262" s="32">
        <f t="shared" si="42"/>
        <v>0</v>
      </c>
    </row>
    <row r="263" spans="1:14" ht="12.75" x14ac:dyDescent="0.15">
      <c r="A263" s="29"/>
      <c r="B263" s="25" t="s">
        <v>324</v>
      </c>
      <c r="C263" s="7" t="s">
        <v>325</v>
      </c>
      <c r="D263" s="7" t="s">
        <v>24</v>
      </c>
      <c r="E263" s="103" t="s">
        <v>514</v>
      </c>
      <c r="F263" s="103" t="s">
        <v>342</v>
      </c>
      <c r="G263" s="103" t="s">
        <v>321</v>
      </c>
      <c r="H263" s="11" t="s">
        <v>263</v>
      </c>
      <c r="I263" s="84">
        <v>132</v>
      </c>
      <c r="J263" s="179">
        <v>0</v>
      </c>
      <c r="K263" s="85">
        <f t="shared" si="43"/>
        <v>0</v>
      </c>
      <c r="L263" s="126">
        <f t="shared" si="41"/>
        <v>0</v>
      </c>
      <c r="M263" s="32">
        <f t="shared" si="42"/>
        <v>0</v>
      </c>
    </row>
    <row r="264" spans="1:14" s="67" customFormat="1" ht="12.75" customHeight="1" x14ac:dyDescent="0.15">
      <c r="A264" s="29"/>
      <c r="B264" s="104" t="s">
        <v>466</v>
      </c>
      <c r="C264" s="106" t="s">
        <v>282</v>
      </c>
      <c r="D264" s="103" t="s">
        <v>326</v>
      </c>
      <c r="E264" s="103" t="s">
        <v>514</v>
      </c>
      <c r="F264" s="103" t="s">
        <v>342</v>
      </c>
      <c r="G264" s="103" t="s">
        <v>321</v>
      </c>
      <c r="H264" s="11" t="s">
        <v>263</v>
      </c>
      <c r="I264" s="84">
        <v>180</v>
      </c>
      <c r="J264" s="179">
        <v>0</v>
      </c>
      <c r="K264" s="85">
        <f t="shared" si="43"/>
        <v>0</v>
      </c>
      <c r="L264" s="126">
        <f t="shared" si="41"/>
        <v>0</v>
      </c>
      <c r="M264" s="32">
        <f t="shared" si="42"/>
        <v>0</v>
      </c>
    </row>
    <row r="265" spans="1:14" s="67" customFormat="1" ht="12.75" x14ac:dyDescent="0.15">
      <c r="A265" s="29"/>
      <c r="B265" s="104" t="s">
        <v>467</v>
      </c>
      <c r="C265" s="106" t="s">
        <v>282</v>
      </c>
      <c r="D265" s="103" t="s">
        <v>24</v>
      </c>
      <c r="E265" s="103" t="s">
        <v>514</v>
      </c>
      <c r="F265" s="103" t="s">
        <v>342</v>
      </c>
      <c r="G265" s="103" t="s">
        <v>321</v>
      </c>
      <c r="H265" s="11" t="s">
        <v>263</v>
      </c>
      <c r="I265" s="84">
        <v>120</v>
      </c>
      <c r="J265" s="179">
        <v>0</v>
      </c>
      <c r="K265" s="85">
        <f t="shared" si="43"/>
        <v>0</v>
      </c>
      <c r="L265" s="126">
        <f t="shared" si="41"/>
        <v>0</v>
      </c>
      <c r="M265" s="32">
        <f t="shared" si="42"/>
        <v>0</v>
      </c>
    </row>
    <row r="266" spans="1:14" s="67" customFormat="1" ht="12.75" x14ac:dyDescent="0.15">
      <c r="A266" s="29"/>
      <c r="B266" s="104" t="s">
        <v>468</v>
      </c>
      <c r="C266" s="106" t="s">
        <v>282</v>
      </c>
      <c r="D266" s="103" t="s">
        <v>327</v>
      </c>
      <c r="E266" s="103" t="s">
        <v>514</v>
      </c>
      <c r="F266" s="103" t="s">
        <v>342</v>
      </c>
      <c r="G266" s="103" t="s">
        <v>328</v>
      </c>
      <c r="H266" s="11" t="s">
        <v>263</v>
      </c>
      <c r="I266" s="84">
        <v>144</v>
      </c>
      <c r="J266" s="181">
        <v>0</v>
      </c>
      <c r="K266" s="141">
        <f t="shared" si="43"/>
        <v>0</v>
      </c>
      <c r="L266" s="136">
        <f t="shared" si="41"/>
        <v>0</v>
      </c>
      <c r="M266" s="32">
        <f t="shared" si="42"/>
        <v>0</v>
      </c>
    </row>
    <row r="267" spans="1:14" s="67" customFormat="1" ht="22.5" x14ac:dyDescent="0.15">
      <c r="A267" s="31"/>
      <c r="B267" s="2"/>
      <c r="C267" s="2"/>
      <c r="D267" s="2"/>
      <c r="E267" s="2"/>
      <c r="F267" s="2"/>
      <c r="G267" s="174"/>
      <c r="H267" s="2"/>
      <c r="I267" s="38"/>
      <c r="J267" s="146" t="s">
        <v>447</v>
      </c>
      <c r="K267" s="140">
        <f>SUM(K261:K266)</f>
        <v>0</v>
      </c>
      <c r="L267" s="62"/>
      <c r="M267" s="140">
        <f>SUM(M261:M266)</f>
        <v>0</v>
      </c>
    </row>
    <row r="268" spans="1:14" s="67" customFormat="1" x14ac:dyDescent="0.15">
      <c r="A268" s="31"/>
      <c r="B268" s="2"/>
      <c r="C268" s="2"/>
      <c r="D268" s="2"/>
      <c r="E268" s="2"/>
      <c r="F268" s="2"/>
      <c r="G268" s="174"/>
      <c r="H268" s="2"/>
      <c r="I268" s="2"/>
      <c r="J268" s="142"/>
      <c r="K268" s="143"/>
      <c r="L268" s="31"/>
      <c r="M268" s="31"/>
    </row>
    <row r="269" spans="1:14" s="67" customFormat="1" ht="28.5" x14ac:dyDescent="0.15">
      <c r="A269" s="30" t="s">
        <v>0</v>
      </c>
      <c r="B269" s="96" t="s">
        <v>3</v>
      </c>
      <c r="C269" s="97" t="s">
        <v>4</v>
      </c>
      <c r="D269" s="97" t="s">
        <v>5</v>
      </c>
      <c r="E269" s="97" t="s">
        <v>283</v>
      </c>
      <c r="F269" s="97" t="s">
        <v>6</v>
      </c>
      <c r="G269" s="175" t="s">
        <v>7</v>
      </c>
      <c r="H269" s="98" t="s">
        <v>262</v>
      </c>
      <c r="I269" s="98" t="s">
        <v>266</v>
      </c>
      <c r="J269" s="98" t="s">
        <v>267</v>
      </c>
      <c r="K269" s="99" t="s">
        <v>268</v>
      </c>
      <c r="L269" s="5" t="s">
        <v>476</v>
      </c>
      <c r="M269" s="5" t="s">
        <v>504</v>
      </c>
    </row>
    <row r="270" spans="1:14" s="67" customFormat="1" ht="12.75" x14ac:dyDescent="0.15">
      <c r="A270" s="29"/>
      <c r="B270" s="100"/>
      <c r="C270" s="101"/>
      <c r="D270" s="101"/>
      <c r="E270" s="101"/>
      <c r="F270" s="101"/>
      <c r="G270" s="176"/>
      <c r="H270" s="101"/>
      <c r="I270" s="101"/>
      <c r="J270" s="101"/>
      <c r="K270" s="102" t="s">
        <v>282</v>
      </c>
      <c r="L270" s="184">
        <v>0</v>
      </c>
      <c r="M270" s="2"/>
    </row>
    <row r="271" spans="1:14" s="67" customFormat="1" ht="12.75" x14ac:dyDescent="0.15">
      <c r="A271" s="29"/>
      <c r="B271" s="62" t="s">
        <v>354</v>
      </c>
      <c r="C271" s="107" t="s">
        <v>282</v>
      </c>
      <c r="D271" s="69" t="s">
        <v>333</v>
      </c>
      <c r="E271" s="69"/>
      <c r="F271" s="70" t="s">
        <v>342</v>
      </c>
      <c r="G271" s="71" t="s">
        <v>355</v>
      </c>
      <c r="H271" s="11" t="s">
        <v>263</v>
      </c>
      <c r="I271" s="84">
        <v>15240</v>
      </c>
      <c r="J271" s="179">
        <v>0</v>
      </c>
      <c r="K271" s="85">
        <f>I271*J271</f>
        <v>0</v>
      </c>
      <c r="L271" s="126">
        <f>$L$270</f>
        <v>0</v>
      </c>
      <c r="M271" s="32">
        <f t="shared" ref="M271:M272" si="44">K271*(1-L271)</f>
        <v>0</v>
      </c>
    </row>
    <row r="272" spans="1:14" s="67" customFormat="1" ht="12.75" x14ac:dyDescent="0.15">
      <c r="A272" s="29"/>
      <c r="B272" s="62" t="s">
        <v>356</v>
      </c>
      <c r="C272" s="68"/>
      <c r="D272" s="68" t="s">
        <v>357</v>
      </c>
      <c r="E272" s="68" t="s">
        <v>175</v>
      </c>
      <c r="F272" s="70" t="s">
        <v>358</v>
      </c>
      <c r="G272" s="68" t="s">
        <v>359</v>
      </c>
      <c r="H272" s="11" t="s">
        <v>263</v>
      </c>
      <c r="I272" s="84">
        <v>80</v>
      </c>
      <c r="J272" s="181">
        <v>0</v>
      </c>
      <c r="K272" s="141">
        <f t="shared" ref="K272" si="45">I272*J272</f>
        <v>0</v>
      </c>
      <c r="L272" s="136">
        <f>$L$270</f>
        <v>0</v>
      </c>
      <c r="M272" s="32">
        <f t="shared" si="44"/>
        <v>0</v>
      </c>
    </row>
    <row r="273" spans="1:14" s="67" customFormat="1" x14ac:dyDescent="0.15">
      <c r="A273" s="31"/>
      <c r="B273" s="2"/>
      <c r="C273" s="2"/>
      <c r="D273" s="2"/>
      <c r="E273" s="2"/>
      <c r="F273" s="2"/>
      <c r="G273" s="174"/>
      <c r="H273" s="2"/>
      <c r="I273" s="38"/>
      <c r="J273" s="146" t="s">
        <v>448</v>
      </c>
      <c r="K273" s="140">
        <f>SUM(K271:K272)</f>
        <v>0</v>
      </c>
      <c r="L273" s="62"/>
      <c r="M273" s="140">
        <f>SUM(M271:M272)</f>
        <v>0</v>
      </c>
    </row>
    <row r="274" spans="1:14" s="67" customFormat="1" x14ac:dyDescent="0.15">
      <c r="A274" s="31"/>
      <c r="B274" s="2"/>
      <c r="C274" s="2"/>
      <c r="D274" s="2"/>
      <c r="E274" s="2"/>
      <c r="F274" s="2"/>
      <c r="G274" s="174"/>
      <c r="H274" s="2"/>
      <c r="I274" s="2"/>
      <c r="J274" s="142"/>
      <c r="K274" s="143"/>
      <c r="L274" s="31"/>
      <c r="M274" s="31"/>
    </row>
    <row r="275" spans="1:14" s="67" customFormat="1" ht="28.5" x14ac:dyDescent="0.15">
      <c r="A275" s="28" t="s">
        <v>1</v>
      </c>
      <c r="B275" s="96" t="s">
        <v>3</v>
      </c>
      <c r="C275" s="97" t="s">
        <v>4</v>
      </c>
      <c r="D275" s="97" t="s">
        <v>5</v>
      </c>
      <c r="E275" s="97" t="s">
        <v>283</v>
      </c>
      <c r="F275" s="97" t="s">
        <v>6</v>
      </c>
      <c r="G275" s="175" t="s">
        <v>7</v>
      </c>
      <c r="H275" s="98" t="s">
        <v>265</v>
      </c>
      <c r="I275" s="98" t="s">
        <v>266</v>
      </c>
      <c r="J275" s="98" t="s">
        <v>267</v>
      </c>
      <c r="K275" s="99" t="s">
        <v>268</v>
      </c>
      <c r="L275" s="5" t="s">
        <v>476</v>
      </c>
      <c r="M275" s="5" t="s">
        <v>504</v>
      </c>
    </row>
    <row r="276" spans="1:14" s="67" customFormat="1" ht="12.75" x14ac:dyDescent="0.15">
      <c r="A276" s="29"/>
      <c r="B276" s="100"/>
      <c r="C276" s="101"/>
      <c r="D276" s="101"/>
      <c r="E276" s="101"/>
      <c r="F276" s="101"/>
      <c r="G276" s="176"/>
      <c r="H276" s="101"/>
      <c r="I276" s="101"/>
      <c r="J276" s="101"/>
      <c r="K276" s="102" t="s">
        <v>282</v>
      </c>
      <c r="L276" s="184">
        <v>0</v>
      </c>
      <c r="M276" s="2"/>
    </row>
    <row r="277" spans="1:14" s="67" customFormat="1" ht="12.75" x14ac:dyDescent="0.15">
      <c r="A277" s="64"/>
      <c r="B277" s="73" t="s">
        <v>360</v>
      </c>
      <c r="C277" s="74" t="s">
        <v>361</v>
      </c>
      <c r="D277" s="75" t="s">
        <v>24</v>
      </c>
      <c r="E277" s="75"/>
      <c r="F277" s="76" t="s">
        <v>362</v>
      </c>
      <c r="G277" s="177" t="s">
        <v>363</v>
      </c>
      <c r="H277" s="66" t="s">
        <v>263</v>
      </c>
      <c r="I277" s="87">
        <v>7680</v>
      </c>
      <c r="J277" s="180">
        <v>0</v>
      </c>
      <c r="K277" s="66">
        <f>I277*J277</f>
        <v>0</v>
      </c>
      <c r="L277" s="126">
        <f t="shared" ref="L277:L282" si="46">$L$276</f>
        <v>0</v>
      </c>
      <c r="M277" s="32">
        <f t="shared" ref="M277:M282" si="47">K277*(1-L277)</f>
        <v>0</v>
      </c>
      <c r="N277" s="139"/>
    </row>
    <row r="278" spans="1:14" ht="12.75" x14ac:dyDescent="0.15">
      <c r="A278" s="64"/>
      <c r="B278" s="73" t="s">
        <v>27</v>
      </c>
      <c r="C278" s="74" t="s">
        <v>361</v>
      </c>
      <c r="D278" s="75" t="s">
        <v>24</v>
      </c>
      <c r="E278" s="75"/>
      <c r="F278" s="76" t="s">
        <v>364</v>
      </c>
      <c r="G278" s="177" t="s">
        <v>363</v>
      </c>
      <c r="H278" s="66" t="s">
        <v>263</v>
      </c>
      <c r="I278" s="88">
        <v>7680</v>
      </c>
      <c r="J278" s="180">
        <v>0</v>
      </c>
      <c r="K278" s="66">
        <f t="shared" ref="K278:K282" si="48">I278*J278</f>
        <v>0</v>
      </c>
      <c r="L278" s="126">
        <f t="shared" si="46"/>
        <v>0</v>
      </c>
      <c r="M278" s="32">
        <f t="shared" si="47"/>
        <v>0</v>
      </c>
    </row>
    <row r="279" spans="1:14" ht="12.75" x14ac:dyDescent="0.15">
      <c r="A279" s="64"/>
      <c r="B279" s="73" t="s">
        <v>365</v>
      </c>
      <c r="C279" s="74" t="s">
        <v>366</v>
      </c>
      <c r="D279" s="75" t="s">
        <v>24</v>
      </c>
      <c r="E279" s="75"/>
      <c r="F279" s="76"/>
      <c r="G279" s="94" t="s">
        <v>363</v>
      </c>
      <c r="H279" s="66" t="s">
        <v>263</v>
      </c>
      <c r="I279" s="88">
        <v>7680</v>
      </c>
      <c r="J279" s="180">
        <v>0</v>
      </c>
      <c r="K279" s="66">
        <f t="shared" si="48"/>
        <v>0</v>
      </c>
      <c r="L279" s="126">
        <f t="shared" si="46"/>
        <v>0</v>
      </c>
      <c r="M279" s="32">
        <f t="shared" si="47"/>
        <v>0</v>
      </c>
    </row>
    <row r="280" spans="1:14" ht="12.75" x14ac:dyDescent="0.15">
      <c r="A280" s="64"/>
      <c r="B280" s="73" t="s">
        <v>28</v>
      </c>
      <c r="C280" s="74" t="s">
        <v>367</v>
      </c>
      <c r="D280" s="75" t="s">
        <v>24</v>
      </c>
      <c r="E280" s="75"/>
      <c r="F280" s="76"/>
      <c r="G280" s="177" t="s">
        <v>363</v>
      </c>
      <c r="H280" s="77" t="s">
        <v>263</v>
      </c>
      <c r="I280" s="88">
        <v>7680</v>
      </c>
      <c r="J280" s="180">
        <v>0</v>
      </c>
      <c r="K280" s="66">
        <f t="shared" si="48"/>
        <v>0</v>
      </c>
      <c r="L280" s="126">
        <f t="shared" si="46"/>
        <v>0</v>
      </c>
      <c r="M280" s="32">
        <f t="shared" si="47"/>
        <v>0</v>
      </c>
    </row>
    <row r="281" spans="1:14" ht="12.75" x14ac:dyDescent="0.15">
      <c r="A281" s="64"/>
      <c r="B281" s="73" t="s">
        <v>368</v>
      </c>
      <c r="C281" s="74" t="s">
        <v>369</v>
      </c>
      <c r="D281" s="75" t="s">
        <v>24</v>
      </c>
      <c r="E281" s="75"/>
      <c r="F281" s="76"/>
      <c r="G281" s="94" t="s">
        <v>456</v>
      </c>
      <c r="H281" s="66" t="s">
        <v>263</v>
      </c>
      <c r="I281" s="88">
        <v>864</v>
      </c>
      <c r="J281" s="180">
        <v>0</v>
      </c>
      <c r="K281" s="66">
        <f t="shared" si="48"/>
        <v>0</v>
      </c>
      <c r="L281" s="126">
        <f t="shared" si="46"/>
        <v>0</v>
      </c>
      <c r="M281" s="32">
        <f t="shared" si="47"/>
        <v>0</v>
      </c>
    </row>
    <row r="282" spans="1:14" ht="12.75" x14ac:dyDescent="0.15">
      <c r="A282" s="64"/>
      <c r="B282" s="73" t="s">
        <v>67</v>
      </c>
      <c r="C282" s="74" t="s">
        <v>370</v>
      </c>
      <c r="D282" s="75" t="s">
        <v>24</v>
      </c>
      <c r="E282" s="75"/>
      <c r="F282" s="76"/>
      <c r="G282" s="94" t="s">
        <v>456</v>
      </c>
      <c r="H282" s="66" t="s">
        <v>263</v>
      </c>
      <c r="I282" s="88">
        <v>12000</v>
      </c>
      <c r="J282" s="182">
        <v>0</v>
      </c>
      <c r="K282" s="135">
        <f t="shared" si="48"/>
        <v>0</v>
      </c>
      <c r="L282" s="136">
        <f t="shared" si="46"/>
        <v>0</v>
      </c>
      <c r="M282" s="32">
        <f t="shared" si="47"/>
        <v>0</v>
      </c>
    </row>
    <row r="283" spans="1:14" x14ac:dyDescent="0.15">
      <c r="A283" s="31"/>
      <c r="I283" s="38"/>
      <c r="J283" s="146" t="s">
        <v>449</v>
      </c>
      <c r="K283" s="140">
        <f>SUM(K277:K282)</f>
        <v>0</v>
      </c>
      <c r="L283" s="62"/>
      <c r="M283" s="140">
        <f>SUM(M277:M282)</f>
        <v>0</v>
      </c>
    </row>
    <row r="284" spans="1:14" x14ac:dyDescent="0.15">
      <c r="A284" s="31"/>
      <c r="J284" s="142"/>
      <c r="K284" s="143"/>
      <c r="L284" s="31"/>
      <c r="M284" s="31"/>
    </row>
    <row r="285" spans="1:14" ht="28.5" x14ac:dyDescent="0.15">
      <c r="A285" s="28" t="s">
        <v>167</v>
      </c>
      <c r="B285" s="96" t="s">
        <v>3</v>
      </c>
      <c r="C285" s="97" t="s">
        <v>4</v>
      </c>
      <c r="D285" s="97" t="s">
        <v>5</v>
      </c>
      <c r="E285" s="97" t="s">
        <v>283</v>
      </c>
      <c r="F285" s="97" t="s">
        <v>6</v>
      </c>
      <c r="G285" s="175" t="s">
        <v>7</v>
      </c>
      <c r="H285" s="98" t="s">
        <v>265</v>
      </c>
      <c r="I285" s="98" t="s">
        <v>266</v>
      </c>
      <c r="J285" s="98" t="s">
        <v>267</v>
      </c>
      <c r="K285" s="99" t="s">
        <v>268</v>
      </c>
      <c r="L285" s="5" t="s">
        <v>476</v>
      </c>
      <c r="M285" s="5" t="s">
        <v>504</v>
      </c>
    </row>
    <row r="286" spans="1:14" s="67" customFormat="1" ht="12.75" x14ac:dyDescent="0.15">
      <c r="A286" s="29"/>
      <c r="B286" s="100"/>
      <c r="C286" s="101"/>
      <c r="D286" s="101"/>
      <c r="E286" s="101"/>
      <c r="F286" s="101"/>
      <c r="G286" s="176"/>
      <c r="H286" s="101"/>
      <c r="I286" s="101"/>
      <c r="J286" s="101"/>
      <c r="K286" s="101"/>
      <c r="L286" s="184">
        <v>0</v>
      </c>
      <c r="M286" s="2"/>
    </row>
    <row r="287" spans="1:14" ht="12.75" x14ac:dyDescent="0.15">
      <c r="A287" s="29"/>
      <c r="B287" s="62" t="s">
        <v>25</v>
      </c>
      <c r="C287" s="72" t="s">
        <v>371</v>
      </c>
      <c r="D287" s="69" t="s">
        <v>24</v>
      </c>
      <c r="E287" s="69"/>
      <c r="F287" s="70" t="s">
        <v>372</v>
      </c>
      <c r="G287" s="71" t="s">
        <v>379</v>
      </c>
      <c r="H287" s="11" t="s">
        <v>263</v>
      </c>
      <c r="I287" s="122">
        <v>100</v>
      </c>
      <c r="J287" s="179">
        <v>0</v>
      </c>
      <c r="K287" s="85">
        <f>I287*J287</f>
        <v>0</v>
      </c>
      <c r="L287" s="126">
        <f t="shared" ref="L287:L308" si="49">$L$286</f>
        <v>0</v>
      </c>
      <c r="M287" s="32">
        <f t="shared" ref="M287:M308" si="50">K287*(1-L287)</f>
        <v>0</v>
      </c>
    </row>
    <row r="288" spans="1:14" ht="12.75" x14ac:dyDescent="0.15">
      <c r="A288" s="29"/>
      <c r="B288" s="62" t="s">
        <v>108</v>
      </c>
      <c r="C288" s="72" t="s">
        <v>374</v>
      </c>
      <c r="D288" s="69" t="s">
        <v>24</v>
      </c>
      <c r="E288" s="69"/>
      <c r="F288" s="70" t="s">
        <v>372</v>
      </c>
      <c r="G288" s="71" t="s">
        <v>379</v>
      </c>
      <c r="H288" s="11" t="s">
        <v>263</v>
      </c>
      <c r="I288" s="122">
        <v>130</v>
      </c>
      <c r="J288" s="179">
        <v>0</v>
      </c>
      <c r="K288" s="85">
        <f t="shared" ref="K288:K308" si="51">I288*J288</f>
        <v>0</v>
      </c>
      <c r="L288" s="126">
        <f t="shared" si="49"/>
        <v>0</v>
      </c>
      <c r="M288" s="32">
        <f t="shared" si="50"/>
        <v>0</v>
      </c>
    </row>
    <row r="289" spans="1:14" ht="12.75" x14ac:dyDescent="0.15">
      <c r="A289" s="29"/>
      <c r="B289" s="62" t="s">
        <v>375</v>
      </c>
      <c r="C289" s="72" t="s">
        <v>346</v>
      </c>
      <c r="D289" s="69" t="s">
        <v>24</v>
      </c>
      <c r="E289" s="69"/>
      <c r="F289" s="70" t="s">
        <v>372</v>
      </c>
      <c r="G289" s="71" t="s">
        <v>379</v>
      </c>
      <c r="H289" s="11" t="s">
        <v>263</v>
      </c>
      <c r="I289" s="122">
        <v>85</v>
      </c>
      <c r="J289" s="179">
        <v>0</v>
      </c>
      <c r="K289" s="85">
        <f t="shared" si="51"/>
        <v>0</v>
      </c>
      <c r="L289" s="126">
        <f t="shared" si="49"/>
        <v>0</v>
      </c>
      <c r="M289" s="32">
        <f t="shared" si="50"/>
        <v>0</v>
      </c>
    </row>
    <row r="290" spans="1:14" ht="12.75" x14ac:dyDescent="0.15">
      <c r="A290" s="29"/>
      <c r="B290" s="62" t="s">
        <v>376</v>
      </c>
      <c r="C290" s="72" t="s">
        <v>377</v>
      </c>
      <c r="D290" s="62" t="s">
        <v>24</v>
      </c>
      <c r="E290" s="69"/>
      <c r="F290" s="70"/>
      <c r="G290" s="71" t="s">
        <v>379</v>
      </c>
      <c r="H290" s="11" t="s">
        <v>263</v>
      </c>
      <c r="I290" s="122">
        <v>150</v>
      </c>
      <c r="J290" s="179">
        <v>0</v>
      </c>
      <c r="K290" s="85">
        <f t="shared" si="51"/>
        <v>0</v>
      </c>
      <c r="L290" s="126">
        <f t="shared" si="49"/>
        <v>0</v>
      </c>
      <c r="M290" s="32">
        <f t="shared" si="50"/>
        <v>0</v>
      </c>
    </row>
    <row r="291" spans="1:14" ht="12.75" x14ac:dyDescent="0.15">
      <c r="A291" s="64"/>
      <c r="B291" s="89" t="s">
        <v>455</v>
      </c>
      <c r="C291" s="74"/>
      <c r="D291" s="73" t="s">
        <v>24</v>
      </c>
      <c r="E291" s="75"/>
      <c r="F291" s="76" t="s">
        <v>372</v>
      </c>
      <c r="G291" s="177" t="s">
        <v>37</v>
      </c>
      <c r="H291" s="77" t="s">
        <v>263</v>
      </c>
      <c r="I291" s="123">
        <v>300</v>
      </c>
      <c r="J291" s="180">
        <v>0</v>
      </c>
      <c r="K291" s="66">
        <f t="shared" si="51"/>
        <v>0</v>
      </c>
      <c r="L291" s="126">
        <f t="shared" si="49"/>
        <v>0</v>
      </c>
      <c r="M291" s="32">
        <f t="shared" si="50"/>
        <v>0</v>
      </c>
    </row>
    <row r="292" spans="1:14" ht="12.75" x14ac:dyDescent="0.15">
      <c r="A292" s="29"/>
      <c r="B292" s="62" t="s">
        <v>378</v>
      </c>
      <c r="C292" s="105" t="s">
        <v>469</v>
      </c>
      <c r="D292" s="69" t="s">
        <v>24</v>
      </c>
      <c r="E292" s="69"/>
      <c r="F292" s="70" t="s">
        <v>372</v>
      </c>
      <c r="G292" s="71" t="s">
        <v>379</v>
      </c>
      <c r="H292" s="14" t="s">
        <v>263</v>
      </c>
      <c r="I292" s="122">
        <v>530</v>
      </c>
      <c r="J292" s="179">
        <v>0</v>
      </c>
      <c r="K292" s="85">
        <f t="shared" si="51"/>
        <v>0</v>
      </c>
      <c r="L292" s="126">
        <f t="shared" si="49"/>
        <v>0</v>
      </c>
      <c r="M292" s="32">
        <f t="shared" si="50"/>
        <v>0</v>
      </c>
    </row>
    <row r="293" spans="1:14" ht="12.75" x14ac:dyDescent="0.15">
      <c r="A293" s="29"/>
      <c r="B293" s="62" t="s">
        <v>139</v>
      </c>
      <c r="C293" s="72" t="s">
        <v>380</v>
      </c>
      <c r="D293" s="69" t="s">
        <v>24</v>
      </c>
      <c r="E293" s="69"/>
      <c r="F293" s="70" t="s">
        <v>372</v>
      </c>
      <c r="G293" s="71" t="s">
        <v>37</v>
      </c>
      <c r="H293" s="11" t="s">
        <v>263</v>
      </c>
      <c r="I293" s="122">
        <v>230</v>
      </c>
      <c r="J293" s="179">
        <v>0</v>
      </c>
      <c r="K293" s="85">
        <f t="shared" si="51"/>
        <v>0</v>
      </c>
      <c r="L293" s="126">
        <f t="shared" si="49"/>
        <v>0</v>
      </c>
      <c r="M293" s="32">
        <f t="shared" si="50"/>
        <v>0</v>
      </c>
      <c r="N293" s="1"/>
    </row>
    <row r="294" spans="1:14" ht="12.75" x14ac:dyDescent="0.15">
      <c r="A294" s="29"/>
      <c r="B294" s="62" t="s">
        <v>381</v>
      </c>
      <c r="C294" s="72" t="s">
        <v>382</v>
      </c>
      <c r="D294" s="69" t="s">
        <v>24</v>
      </c>
      <c r="E294" s="69"/>
      <c r="F294" s="78" t="s">
        <v>372</v>
      </c>
      <c r="G294" s="71" t="s">
        <v>373</v>
      </c>
      <c r="H294" s="11" t="s">
        <v>263</v>
      </c>
      <c r="I294" s="122">
        <v>100</v>
      </c>
      <c r="J294" s="179">
        <v>0</v>
      </c>
      <c r="K294" s="85">
        <f t="shared" si="51"/>
        <v>0</v>
      </c>
      <c r="L294" s="126">
        <f t="shared" si="49"/>
        <v>0</v>
      </c>
      <c r="M294" s="32">
        <f t="shared" si="50"/>
        <v>0</v>
      </c>
    </row>
    <row r="295" spans="1:14" ht="12.75" x14ac:dyDescent="0.15">
      <c r="A295" s="29"/>
      <c r="B295" s="62" t="s">
        <v>146</v>
      </c>
      <c r="C295" s="72" t="s">
        <v>382</v>
      </c>
      <c r="D295" s="69" t="s">
        <v>24</v>
      </c>
      <c r="E295" s="69"/>
      <c r="F295" s="70" t="s">
        <v>383</v>
      </c>
      <c r="G295" s="71"/>
      <c r="H295" s="11" t="s">
        <v>263</v>
      </c>
      <c r="I295" s="122">
        <v>60</v>
      </c>
      <c r="J295" s="179">
        <v>0</v>
      </c>
      <c r="K295" s="85">
        <f t="shared" si="51"/>
        <v>0</v>
      </c>
      <c r="L295" s="126">
        <f t="shared" si="49"/>
        <v>0</v>
      </c>
      <c r="M295" s="32">
        <f t="shared" si="50"/>
        <v>0</v>
      </c>
    </row>
    <row r="296" spans="1:14" ht="12.75" x14ac:dyDescent="0.15">
      <c r="A296" s="29"/>
      <c r="B296" s="62" t="s">
        <v>384</v>
      </c>
      <c r="C296" s="72" t="s">
        <v>385</v>
      </c>
      <c r="D296" s="69" t="s">
        <v>24</v>
      </c>
      <c r="E296" s="69"/>
      <c r="F296" s="70" t="s">
        <v>372</v>
      </c>
      <c r="G296" s="71" t="s">
        <v>379</v>
      </c>
      <c r="H296" s="11" t="s">
        <v>263</v>
      </c>
      <c r="I296" s="122">
        <v>80</v>
      </c>
      <c r="J296" s="179">
        <v>0</v>
      </c>
      <c r="K296" s="85">
        <f t="shared" si="51"/>
        <v>0</v>
      </c>
      <c r="L296" s="126">
        <f t="shared" si="49"/>
        <v>0</v>
      </c>
      <c r="M296" s="32">
        <f t="shared" si="50"/>
        <v>0</v>
      </c>
      <c r="N296" s="1"/>
    </row>
    <row r="297" spans="1:14" ht="12.75" x14ac:dyDescent="0.15">
      <c r="A297" s="29"/>
      <c r="B297" s="62" t="s">
        <v>386</v>
      </c>
      <c r="C297" s="72" t="s">
        <v>387</v>
      </c>
      <c r="D297" s="69" t="s">
        <v>24</v>
      </c>
      <c r="E297" s="69"/>
      <c r="F297" s="69" t="s">
        <v>128</v>
      </c>
      <c r="G297" s="70" t="s">
        <v>153</v>
      </c>
      <c r="H297" s="11" t="s">
        <v>263</v>
      </c>
      <c r="I297" s="122">
        <v>120</v>
      </c>
      <c r="J297" s="179">
        <v>0</v>
      </c>
      <c r="K297" s="85">
        <f t="shared" si="51"/>
        <v>0</v>
      </c>
      <c r="L297" s="126">
        <f t="shared" si="49"/>
        <v>0</v>
      </c>
      <c r="M297" s="32">
        <f t="shared" si="50"/>
        <v>0</v>
      </c>
      <c r="N297" s="1"/>
    </row>
    <row r="298" spans="1:14" ht="12.75" x14ac:dyDescent="0.15">
      <c r="A298" s="29"/>
      <c r="B298" s="62" t="s">
        <v>91</v>
      </c>
      <c r="C298" s="72" t="s">
        <v>388</v>
      </c>
      <c r="D298" s="69" t="s">
        <v>24</v>
      </c>
      <c r="E298" s="69"/>
      <c r="F298" s="70"/>
      <c r="G298" s="71" t="s">
        <v>379</v>
      </c>
      <c r="H298" s="11" t="s">
        <v>263</v>
      </c>
      <c r="I298" s="122">
        <v>60</v>
      </c>
      <c r="J298" s="179">
        <v>0</v>
      </c>
      <c r="K298" s="85">
        <f t="shared" si="51"/>
        <v>0</v>
      </c>
      <c r="L298" s="126">
        <f t="shared" si="49"/>
        <v>0</v>
      </c>
      <c r="M298" s="32">
        <f t="shared" si="50"/>
        <v>0</v>
      </c>
    </row>
    <row r="299" spans="1:14" ht="12.75" x14ac:dyDescent="0.15">
      <c r="A299" s="29"/>
      <c r="B299" s="62" t="s">
        <v>389</v>
      </c>
      <c r="C299" s="72" t="s">
        <v>390</v>
      </c>
      <c r="D299" s="69" t="s">
        <v>24</v>
      </c>
      <c r="E299" s="69" t="s">
        <v>662</v>
      </c>
      <c r="F299" s="78"/>
      <c r="G299" s="78" t="s">
        <v>391</v>
      </c>
      <c r="H299" s="11" t="s">
        <v>263</v>
      </c>
      <c r="I299" s="122">
        <v>80</v>
      </c>
      <c r="J299" s="179">
        <v>0</v>
      </c>
      <c r="K299" s="85">
        <f t="shared" si="51"/>
        <v>0</v>
      </c>
      <c r="L299" s="126">
        <f t="shared" si="49"/>
        <v>0</v>
      </c>
      <c r="M299" s="32">
        <f t="shared" si="50"/>
        <v>0</v>
      </c>
    </row>
    <row r="300" spans="1:14" ht="12.75" x14ac:dyDescent="0.15">
      <c r="A300" s="29"/>
      <c r="B300" s="62" t="s">
        <v>392</v>
      </c>
      <c r="C300" s="72" t="s">
        <v>393</v>
      </c>
      <c r="D300" s="69" t="s">
        <v>24</v>
      </c>
      <c r="E300" s="69" t="s">
        <v>514</v>
      </c>
      <c r="F300" s="70"/>
      <c r="G300" s="78" t="s">
        <v>391</v>
      </c>
      <c r="H300" s="11" t="s">
        <v>263</v>
      </c>
      <c r="I300" s="122">
        <v>180</v>
      </c>
      <c r="J300" s="179">
        <v>0</v>
      </c>
      <c r="K300" s="85">
        <f t="shared" si="51"/>
        <v>0</v>
      </c>
      <c r="L300" s="126">
        <f t="shared" si="49"/>
        <v>0</v>
      </c>
      <c r="M300" s="32">
        <f t="shared" si="50"/>
        <v>0</v>
      </c>
    </row>
    <row r="301" spans="1:14" ht="12.75" x14ac:dyDescent="0.15">
      <c r="A301" s="29"/>
      <c r="B301" s="62" t="s">
        <v>394</v>
      </c>
      <c r="C301" s="72" t="s">
        <v>395</v>
      </c>
      <c r="D301" s="69" t="s">
        <v>24</v>
      </c>
      <c r="E301" s="69"/>
      <c r="F301" s="70"/>
      <c r="G301" s="71" t="s">
        <v>379</v>
      </c>
      <c r="H301" s="11" t="s">
        <v>263</v>
      </c>
      <c r="I301" s="122">
        <v>140</v>
      </c>
      <c r="J301" s="179">
        <v>0</v>
      </c>
      <c r="K301" s="85">
        <f t="shared" si="51"/>
        <v>0</v>
      </c>
      <c r="L301" s="126">
        <f t="shared" si="49"/>
        <v>0</v>
      </c>
      <c r="M301" s="32">
        <f t="shared" si="50"/>
        <v>0</v>
      </c>
    </row>
    <row r="302" spans="1:14" ht="12.75" x14ac:dyDescent="0.15">
      <c r="A302" s="29"/>
      <c r="B302" s="62" t="s">
        <v>39</v>
      </c>
      <c r="C302" s="72" t="s">
        <v>396</v>
      </c>
      <c r="D302" s="69" t="s">
        <v>24</v>
      </c>
      <c r="E302" s="69"/>
      <c r="F302" s="70"/>
      <c r="G302" s="71" t="s">
        <v>37</v>
      </c>
      <c r="H302" s="11" t="s">
        <v>263</v>
      </c>
      <c r="I302" s="122">
        <v>30</v>
      </c>
      <c r="J302" s="179">
        <v>0</v>
      </c>
      <c r="K302" s="85">
        <f t="shared" si="51"/>
        <v>0</v>
      </c>
      <c r="L302" s="126">
        <f t="shared" si="49"/>
        <v>0</v>
      </c>
      <c r="M302" s="32">
        <f t="shared" si="50"/>
        <v>0</v>
      </c>
    </row>
    <row r="303" spans="1:14" ht="12.75" x14ac:dyDescent="0.15">
      <c r="A303" s="29"/>
      <c r="B303" s="62" t="s">
        <v>226</v>
      </c>
      <c r="C303" s="72" t="s">
        <v>395</v>
      </c>
      <c r="D303" s="69" t="s">
        <v>24</v>
      </c>
      <c r="E303" s="69" t="s">
        <v>514</v>
      </c>
      <c r="F303" s="78"/>
      <c r="G303" s="78" t="s">
        <v>391</v>
      </c>
      <c r="H303" s="11" t="s">
        <v>263</v>
      </c>
      <c r="I303" s="122">
        <v>80</v>
      </c>
      <c r="J303" s="179">
        <v>0</v>
      </c>
      <c r="K303" s="85">
        <f t="shared" si="51"/>
        <v>0</v>
      </c>
      <c r="L303" s="126">
        <f t="shared" si="49"/>
        <v>0</v>
      </c>
      <c r="M303" s="32">
        <f t="shared" si="50"/>
        <v>0</v>
      </c>
    </row>
    <row r="304" spans="1:14" ht="12.75" x14ac:dyDescent="0.15">
      <c r="A304" s="29"/>
      <c r="B304" s="62" t="s">
        <v>351</v>
      </c>
      <c r="C304" s="72" t="s">
        <v>397</v>
      </c>
      <c r="D304" s="69" t="s">
        <v>24</v>
      </c>
      <c r="E304" s="69"/>
      <c r="F304" s="60" t="s">
        <v>353</v>
      </c>
      <c r="G304" s="71" t="s">
        <v>37</v>
      </c>
      <c r="H304" s="11" t="s">
        <v>263</v>
      </c>
      <c r="I304" s="122">
        <v>80</v>
      </c>
      <c r="J304" s="179">
        <v>0</v>
      </c>
      <c r="K304" s="85">
        <f t="shared" si="51"/>
        <v>0</v>
      </c>
      <c r="L304" s="126">
        <f t="shared" si="49"/>
        <v>0</v>
      </c>
      <c r="M304" s="32">
        <f t="shared" si="50"/>
        <v>0</v>
      </c>
    </row>
    <row r="305" spans="1:13" ht="12.75" x14ac:dyDescent="0.15">
      <c r="A305" s="29"/>
      <c r="B305" s="62" t="s">
        <v>351</v>
      </c>
      <c r="C305" s="72" t="s">
        <v>352</v>
      </c>
      <c r="D305" s="69" t="s">
        <v>24</v>
      </c>
      <c r="E305" s="69"/>
      <c r="F305" s="60" t="s">
        <v>353</v>
      </c>
      <c r="G305" s="71" t="s">
        <v>37</v>
      </c>
      <c r="H305" s="11" t="s">
        <v>263</v>
      </c>
      <c r="I305" s="122">
        <v>60</v>
      </c>
      <c r="J305" s="179">
        <v>0</v>
      </c>
      <c r="K305" s="85">
        <f t="shared" si="51"/>
        <v>0</v>
      </c>
      <c r="L305" s="126">
        <f t="shared" si="49"/>
        <v>0</v>
      </c>
      <c r="M305" s="32">
        <f t="shared" si="50"/>
        <v>0</v>
      </c>
    </row>
    <row r="306" spans="1:13" ht="12.75" x14ac:dyDescent="0.15">
      <c r="A306" s="29"/>
      <c r="B306" s="62" t="s">
        <v>398</v>
      </c>
      <c r="C306" s="72"/>
      <c r="D306" s="69" t="s">
        <v>24</v>
      </c>
      <c r="E306" s="69"/>
      <c r="F306" s="70" t="s">
        <v>399</v>
      </c>
      <c r="G306" s="71" t="s">
        <v>122</v>
      </c>
      <c r="H306" s="11" t="s">
        <v>263</v>
      </c>
      <c r="I306" s="122">
        <v>120</v>
      </c>
      <c r="J306" s="179">
        <v>0</v>
      </c>
      <c r="K306" s="85">
        <f t="shared" si="51"/>
        <v>0</v>
      </c>
      <c r="L306" s="126">
        <f t="shared" si="49"/>
        <v>0</v>
      </c>
      <c r="M306" s="32">
        <f t="shared" si="50"/>
        <v>0</v>
      </c>
    </row>
    <row r="307" spans="1:13" ht="12.75" x14ac:dyDescent="0.15">
      <c r="A307" s="29"/>
      <c r="B307" s="62" t="s">
        <v>112</v>
      </c>
      <c r="C307" s="72"/>
      <c r="D307" s="69" t="s">
        <v>24</v>
      </c>
      <c r="E307" s="69"/>
      <c r="F307" s="70"/>
      <c r="G307" s="71" t="s">
        <v>400</v>
      </c>
      <c r="H307" s="11" t="s">
        <v>263</v>
      </c>
      <c r="I307" s="122">
        <v>120</v>
      </c>
      <c r="J307" s="179">
        <v>0</v>
      </c>
      <c r="K307" s="85">
        <f t="shared" si="51"/>
        <v>0</v>
      </c>
      <c r="L307" s="126">
        <f t="shared" si="49"/>
        <v>0</v>
      </c>
      <c r="M307" s="32">
        <f t="shared" si="50"/>
        <v>0</v>
      </c>
    </row>
    <row r="308" spans="1:13" ht="12.75" x14ac:dyDescent="0.15">
      <c r="A308" s="29"/>
      <c r="B308" s="62" t="s">
        <v>90</v>
      </c>
      <c r="C308" s="59" t="s">
        <v>415</v>
      </c>
      <c r="D308" s="59" t="s">
        <v>24</v>
      </c>
      <c r="E308" s="59"/>
      <c r="F308" s="59"/>
      <c r="G308" s="90" t="s">
        <v>153</v>
      </c>
      <c r="H308" s="11" t="s">
        <v>263</v>
      </c>
      <c r="I308" s="122">
        <v>80</v>
      </c>
      <c r="J308" s="181">
        <v>0</v>
      </c>
      <c r="K308" s="141">
        <f t="shared" si="51"/>
        <v>0</v>
      </c>
      <c r="L308" s="136">
        <f t="shared" si="49"/>
        <v>0</v>
      </c>
      <c r="M308" s="32">
        <f t="shared" si="50"/>
        <v>0</v>
      </c>
    </row>
    <row r="309" spans="1:13" ht="33.75" x14ac:dyDescent="0.15">
      <c r="A309" s="31"/>
      <c r="I309" s="38"/>
      <c r="J309" s="146" t="s">
        <v>450</v>
      </c>
      <c r="K309" s="145">
        <f>SUM(K287:K308)</f>
        <v>0</v>
      </c>
      <c r="L309" s="62"/>
      <c r="M309" s="145">
        <f>SUM(M287:M308)</f>
        <v>0</v>
      </c>
    </row>
    <row r="310" spans="1:13" x14ac:dyDescent="0.15">
      <c r="A310" s="31"/>
      <c r="J310" s="142"/>
      <c r="K310" s="143"/>
      <c r="L310" s="31"/>
      <c r="M310" s="31"/>
    </row>
    <row r="311" spans="1:13" ht="28.5" x14ac:dyDescent="0.15">
      <c r="A311" s="28" t="s">
        <v>2</v>
      </c>
      <c r="B311" s="96" t="s">
        <v>3</v>
      </c>
      <c r="C311" s="97" t="s">
        <v>4</v>
      </c>
      <c r="D311" s="97" t="s">
        <v>5</v>
      </c>
      <c r="E311" s="97" t="s">
        <v>283</v>
      </c>
      <c r="F311" s="97" t="s">
        <v>6</v>
      </c>
      <c r="G311" s="175" t="s">
        <v>7</v>
      </c>
      <c r="H311" s="98" t="s">
        <v>265</v>
      </c>
      <c r="I311" s="98" t="s">
        <v>266</v>
      </c>
      <c r="J311" s="98" t="s">
        <v>267</v>
      </c>
      <c r="K311" s="99" t="s">
        <v>268</v>
      </c>
      <c r="L311" s="5" t="s">
        <v>476</v>
      </c>
      <c r="M311" s="5" t="s">
        <v>504</v>
      </c>
    </row>
    <row r="312" spans="1:13" ht="12.75" x14ac:dyDescent="0.15">
      <c r="A312" s="29"/>
      <c r="B312" s="100"/>
      <c r="C312" s="101"/>
      <c r="D312" s="101"/>
      <c r="E312" s="101"/>
      <c r="F312" s="101"/>
      <c r="G312" s="176"/>
      <c r="H312" s="101"/>
      <c r="I312" s="101"/>
      <c r="J312" s="101"/>
      <c r="K312" s="101"/>
      <c r="L312" s="184">
        <v>0</v>
      </c>
    </row>
    <row r="313" spans="1:13" ht="12.75" x14ac:dyDescent="0.15">
      <c r="A313" s="29"/>
      <c r="B313" s="62" t="s">
        <v>402</v>
      </c>
      <c r="C313" s="63" t="s">
        <v>403</v>
      </c>
      <c r="D313" s="69" t="s">
        <v>404</v>
      </c>
      <c r="E313" s="69"/>
      <c r="F313" s="70"/>
      <c r="G313" s="71"/>
      <c r="H313" s="11" t="s">
        <v>263</v>
      </c>
      <c r="I313" s="122">
        <v>110</v>
      </c>
      <c r="J313" s="179">
        <v>0</v>
      </c>
      <c r="K313" s="85">
        <f t="shared" ref="K313:K328" si="52">I313*J313</f>
        <v>0</v>
      </c>
      <c r="L313" s="126">
        <f t="shared" ref="L313:L328" si="53">$L$312</f>
        <v>0</v>
      </c>
      <c r="M313" s="32">
        <f t="shared" ref="M313:M328" si="54">K313*(1-L313)</f>
        <v>0</v>
      </c>
    </row>
    <row r="314" spans="1:13" ht="12.75" x14ac:dyDescent="0.15">
      <c r="A314" s="29"/>
      <c r="B314" s="62" t="s">
        <v>402</v>
      </c>
      <c r="C314" s="63" t="s">
        <v>405</v>
      </c>
      <c r="D314" s="69" t="s">
        <v>406</v>
      </c>
      <c r="E314" s="69"/>
      <c r="F314" s="70"/>
      <c r="G314" s="71"/>
      <c r="H314" s="11" t="s">
        <v>263</v>
      </c>
      <c r="I314" s="122">
        <v>260</v>
      </c>
      <c r="J314" s="179">
        <v>0</v>
      </c>
      <c r="K314" s="85">
        <f t="shared" si="52"/>
        <v>0</v>
      </c>
      <c r="L314" s="126">
        <f t="shared" si="53"/>
        <v>0</v>
      </c>
      <c r="M314" s="32">
        <f t="shared" si="54"/>
        <v>0</v>
      </c>
    </row>
    <row r="315" spans="1:13" ht="12.75" x14ac:dyDescent="0.15">
      <c r="A315" s="29"/>
      <c r="B315" s="62" t="s">
        <v>402</v>
      </c>
      <c r="C315" s="63" t="s">
        <v>323</v>
      </c>
      <c r="D315" s="69" t="s">
        <v>407</v>
      </c>
      <c r="E315" s="69"/>
      <c r="F315" s="70"/>
      <c r="G315" s="71"/>
      <c r="H315" s="11" t="s">
        <v>263</v>
      </c>
      <c r="I315" s="122">
        <v>175</v>
      </c>
      <c r="J315" s="179">
        <v>0</v>
      </c>
      <c r="K315" s="85">
        <f t="shared" si="52"/>
        <v>0</v>
      </c>
      <c r="L315" s="126">
        <f t="shared" si="53"/>
        <v>0</v>
      </c>
      <c r="M315" s="32">
        <f t="shared" si="54"/>
        <v>0</v>
      </c>
    </row>
    <row r="316" spans="1:13" ht="12.75" x14ac:dyDescent="0.15">
      <c r="A316" s="29"/>
      <c r="B316" s="62" t="s">
        <v>402</v>
      </c>
      <c r="C316" s="63" t="s">
        <v>323</v>
      </c>
      <c r="D316" s="69" t="s">
        <v>408</v>
      </c>
      <c r="E316" s="69"/>
      <c r="F316" s="70"/>
      <c r="G316" s="71"/>
      <c r="H316" s="11" t="s">
        <v>263</v>
      </c>
      <c r="I316" s="122">
        <v>320</v>
      </c>
      <c r="J316" s="179">
        <v>0</v>
      </c>
      <c r="K316" s="85">
        <f t="shared" si="52"/>
        <v>0</v>
      </c>
      <c r="L316" s="126">
        <f t="shared" si="53"/>
        <v>0</v>
      </c>
      <c r="M316" s="32">
        <f t="shared" si="54"/>
        <v>0</v>
      </c>
    </row>
    <row r="317" spans="1:13" ht="12.75" x14ac:dyDescent="0.15">
      <c r="A317" s="29"/>
      <c r="B317" s="62" t="s">
        <v>409</v>
      </c>
      <c r="C317" s="63" t="s">
        <v>410</v>
      </c>
      <c r="D317" s="69" t="s">
        <v>411</v>
      </c>
      <c r="E317" s="69"/>
      <c r="F317" s="70"/>
      <c r="G317" s="71"/>
      <c r="H317" s="11" t="s">
        <v>263</v>
      </c>
      <c r="I317" s="122">
        <v>195</v>
      </c>
      <c r="J317" s="179">
        <v>0</v>
      </c>
      <c r="K317" s="85">
        <f t="shared" si="52"/>
        <v>0</v>
      </c>
      <c r="L317" s="126">
        <f t="shared" si="53"/>
        <v>0</v>
      </c>
      <c r="M317" s="32">
        <f t="shared" si="54"/>
        <v>0</v>
      </c>
    </row>
    <row r="318" spans="1:13" ht="12.75" x14ac:dyDescent="0.15">
      <c r="A318" s="29"/>
      <c r="B318" s="62" t="s">
        <v>412</v>
      </c>
      <c r="C318" s="63" t="s">
        <v>403</v>
      </c>
      <c r="D318" s="69" t="s">
        <v>404</v>
      </c>
      <c r="E318" s="69"/>
      <c r="F318" s="70"/>
      <c r="G318" s="71"/>
      <c r="H318" s="11" t="s">
        <v>263</v>
      </c>
      <c r="I318" s="122">
        <v>180</v>
      </c>
      <c r="J318" s="179">
        <v>0</v>
      </c>
      <c r="K318" s="85">
        <f t="shared" si="52"/>
        <v>0</v>
      </c>
      <c r="L318" s="126">
        <f t="shared" si="53"/>
        <v>0</v>
      </c>
      <c r="M318" s="32">
        <f t="shared" si="54"/>
        <v>0</v>
      </c>
    </row>
    <row r="319" spans="1:13" ht="12.75" x14ac:dyDescent="0.15">
      <c r="A319" s="29"/>
      <c r="B319" s="62" t="s">
        <v>413</v>
      </c>
      <c r="C319" s="63" t="s">
        <v>323</v>
      </c>
      <c r="D319" s="108" t="s">
        <v>470</v>
      </c>
      <c r="E319" s="69"/>
      <c r="F319" s="70"/>
      <c r="G319" s="71"/>
      <c r="H319" s="11" t="s">
        <v>263</v>
      </c>
      <c r="I319" s="122">
        <v>90</v>
      </c>
      <c r="J319" s="179">
        <v>0</v>
      </c>
      <c r="K319" s="85">
        <f t="shared" si="52"/>
        <v>0</v>
      </c>
      <c r="L319" s="126">
        <f t="shared" si="53"/>
        <v>0</v>
      </c>
      <c r="M319" s="32">
        <f t="shared" si="54"/>
        <v>0</v>
      </c>
    </row>
    <row r="320" spans="1:13" ht="12.75" x14ac:dyDescent="0.15">
      <c r="A320" s="29"/>
      <c r="B320" s="62" t="s">
        <v>414</v>
      </c>
      <c r="C320" s="63" t="s">
        <v>415</v>
      </c>
      <c r="D320" s="108" t="s">
        <v>406</v>
      </c>
      <c r="E320" s="69"/>
      <c r="F320" s="70"/>
      <c r="G320" s="71"/>
      <c r="H320" s="11" t="s">
        <v>263</v>
      </c>
      <c r="I320" s="122">
        <v>235</v>
      </c>
      <c r="J320" s="179">
        <v>0</v>
      </c>
      <c r="K320" s="85">
        <f t="shared" si="52"/>
        <v>0</v>
      </c>
      <c r="L320" s="126">
        <f t="shared" si="53"/>
        <v>0</v>
      </c>
      <c r="M320" s="32">
        <f t="shared" si="54"/>
        <v>0</v>
      </c>
    </row>
    <row r="321" spans="1:13" ht="12.75" x14ac:dyDescent="0.15">
      <c r="A321" s="29"/>
      <c r="B321" s="62" t="s">
        <v>416</v>
      </c>
      <c r="C321" s="63" t="s">
        <v>410</v>
      </c>
      <c r="D321" s="62" t="s">
        <v>417</v>
      </c>
      <c r="E321" s="62"/>
      <c r="F321" s="62" t="s">
        <v>224</v>
      </c>
      <c r="G321" s="59"/>
      <c r="H321" s="11" t="s">
        <v>263</v>
      </c>
      <c r="I321" s="122">
        <v>385</v>
      </c>
      <c r="J321" s="179">
        <v>0</v>
      </c>
      <c r="K321" s="85">
        <f t="shared" si="52"/>
        <v>0</v>
      </c>
      <c r="L321" s="126">
        <f t="shared" si="53"/>
        <v>0</v>
      </c>
      <c r="M321" s="32">
        <f t="shared" si="54"/>
        <v>0</v>
      </c>
    </row>
    <row r="322" spans="1:13" ht="12.75" x14ac:dyDescent="0.15">
      <c r="A322" s="29"/>
      <c r="B322" s="80" t="s">
        <v>89</v>
      </c>
      <c r="C322" s="72" t="s">
        <v>418</v>
      </c>
      <c r="D322" s="69"/>
      <c r="E322" s="69" t="s">
        <v>223</v>
      </c>
      <c r="F322" s="70" t="s">
        <v>224</v>
      </c>
      <c r="G322" s="71"/>
      <c r="H322" s="11" t="s">
        <v>263</v>
      </c>
      <c r="I322" s="122">
        <v>275</v>
      </c>
      <c r="J322" s="179">
        <v>0</v>
      </c>
      <c r="K322" s="85">
        <f t="shared" si="52"/>
        <v>0</v>
      </c>
      <c r="L322" s="126">
        <f t="shared" si="53"/>
        <v>0</v>
      </c>
      <c r="M322" s="32">
        <f t="shared" si="54"/>
        <v>0</v>
      </c>
    </row>
    <row r="323" spans="1:13" ht="12.75" x14ac:dyDescent="0.15">
      <c r="A323" s="29"/>
      <c r="B323" s="80" t="s">
        <v>89</v>
      </c>
      <c r="C323" s="72" t="s">
        <v>410</v>
      </c>
      <c r="D323" s="69"/>
      <c r="E323" s="69" t="s">
        <v>223</v>
      </c>
      <c r="F323" s="70" t="s">
        <v>224</v>
      </c>
      <c r="G323" s="71"/>
      <c r="H323" s="11" t="s">
        <v>263</v>
      </c>
      <c r="I323" s="122">
        <v>375</v>
      </c>
      <c r="J323" s="179">
        <v>0</v>
      </c>
      <c r="K323" s="85">
        <f t="shared" si="52"/>
        <v>0</v>
      </c>
      <c r="L323" s="126">
        <f t="shared" si="53"/>
        <v>0</v>
      </c>
      <c r="M323" s="32">
        <f t="shared" si="54"/>
        <v>0</v>
      </c>
    </row>
    <row r="324" spans="1:13" ht="12.75" x14ac:dyDescent="0.15">
      <c r="A324" s="29"/>
      <c r="B324" s="80" t="s">
        <v>89</v>
      </c>
      <c r="C324" s="72" t="s">
        <v>419</v>
      </c>
      <c r="D324" s="69"/>
      <c r="E324" s="69" t="s">
        <v>223</v>
      </c>
      <c r="F324" s="70" t="s">
        <v>224</v>
      </c>
      <c r="G324" s="71"/>
      <c r="H324" s="11" t="s">
        <v>263</v>
      </c>
      <c r="I324" s="124">
        <v>275</v>
      </c>
      <c r="J324" s="179">
        <v>0</v>
      </c>
      <c r="K324" s="85">
        <f t="shared" si="52"/>
        <v>0</v>
      </c>
      <c r="L324" s="126">
        <f t="shared" si="53"/>
        <v>0</v>
      </c>
      <c r="M324" s="32">
        <f t="shared" si="54"/>
        <v>0</v>
      </c>
    </row>
    <row r="325" spans="1:13" ht="12.75" x14ac:dyDescent="0.15">
      <c r="A325" s="29"/>
      <c r="B325" s="62" t="s">
        <v>420</v>
      </c>
      <c r="C325" s="72" t="s">
        <v>410</v>
      </c>
      <c r="D325" s="69"/>
      <c r="E325" s="69"/>
      <c r="F325" s="70" t="s">
        <v>421</v>
      </c>
      <c r="G325" s="71"/>
      <c r="H325" s="11" t="s">
        <v>263</v>
      </c>
      <c r="I325" s="124">
        <v>210</v>
      </c>
      <c r="J325" s="179">
        <v>0</v>
      </c>
      <c r="K325" s="85">
        <f t="shared" si="52"/>
        <v>0</v>
      </c>
      <c r="L325" s="126">
        <f t="shared" si="53"/>
        <v>0</v>
      </c>
      <c r="M325" s="32">
        <f t="shared" si="54"/>
        <v>0</v>
      </c>
    </row>
    <row r="326" spans="1:13" ht="12.75" x14ac:dyDescent="0.15">
      <c r="A326" s="29"/>
      <c r="B326" s="62" t="s">
        <v>420</v>
      </c>
      <c r="C326" s="72" t="s">
        <v>415</v>
      </c>
      <c r="D326" s="69"/>
      <c r="E326" s="69"/>
      <c r="F326" s="70" t="s">
        <v>421</v>
      </c>
      <c r="G326" s="71"/>
      <c r="H326" s="11" t="s">
        <v>263</v>
      </c>
      <c r="I326" s="124">
        <v>275</v>
      </c>
      <c r="J326" s="179">
        <v>0</v>
      </c>
      <c r="K326" s="85">
        <f t="shared" si="52"/>
        <v>0</v>
      </c>
      <c r="L326" s="126">
        <f t="shared" si="53"/>
        <v>0</v>
      </c>
      <c r="M326" s="32">
        <f t="shared" si="54"/>
        <v>0</v>
      </c>
    </row>
    <row r="327" spans="1:13" ht="12.75" x14ac:dyDescent="0.15">
      <c r="A327" s="29"/>
      <c r="B327" s="62" t="s">
        <v>151</v>
      </c>
      <c r="C327" s="107" t="s">
        <v>282</v>
      </c>
      <c r="D327" s="59" t="s">
        <v>335</v>
      </c>
      <c r="E327" s="59"/>
      <c r="F327" s="59"/>
      <c r="G327" s="68" t="s">
        <v>122</v>
      </c>
      <c r="H327" s="11" t="s">
        <v>263</v>
      </c>
      <c r="I327" s="125">
        <v>170</v>
      </c>
      <c r="J327" s="179">
        <v>0</v>
      </c>
      <c r="K327" s="85">
        <f t="shared" si="52"/>
        <v>0</v>
      </c>
      <c r="L327" s="126">
        <f t="shared" si="53"/>
        <v>0</v>
      </c>
      <c r="M327" s="32">
        <f t="shared" si="54"/>
        <v>0</v>
      </c>
    </row>
    <row r="328" spans="1:13" ht="12.75" x14ac:dyDescent="0.15">
      <c r="A328" s="29"/>
      <c r="B328" s="62" t="s">
        <v>151</v>
      </c>
      <c r="C328" s="107" t="s">
        <v>282</v>
      </c>
      <c r="D328" s="59" t="s">
        <v>422</v>
      </c>
      <c r="E328" s="59"/>
      <c r="F328" s="59"/>
      <c r="G328" s="68" t="s">
        <v>122</v>
      </c>
      <c r="H328" s="11" t="s">
        <v>263</v>
      </c>
      <c r="I328" s="125">
        <v>85</v>
      </c>
      <c r="J328" s="181">
        <v>0</v>
      </c>
      <c r="K328" s="141">
        <f t="shared" si="52"/>
        <v>0</v>
      </c>
      <c r="L328" s="136">
        <f t="shared" si="53"/>
        <v>0</v>
      </c>
      <c r="M328" s="32">
        <f t="shared" si="54"/>
        <v>0</v>
      </c>
    </row>
    <row r="329" spans="1:13" ht="22.5" x14ac:dyDescent="0.15">
      <c r="A329" s="31"/>
      <c r="I329" s="38"/>
      <c r="J329" s="144" t="s">
        <v>451</v>
      </c>
      <c r="K329" s="145">
        <f>SUM(K313:K328)</f>
        <v>0</v>
      </c>
      <c r="L329" s="62"/>
      <c r="M329" s="145">
        <f>SUM(M313:M328)</f>
        <v>0</v>
      </c>
    </row>
    <row r="330" spans="1:13" x14ac:dyDescent="0.15">
      <c r="A330" s="31"/>
      <c r="J330" s="142"/>
      <c r="K330" s="143"/>
      <c r="L330" s="31"/>
      <c r="M330" s="31"/>
    </row>
    <row r="331" spans="1:13" ht="28.5" x14ac:dyDescent="0.15">
      <c r="A331" s="28" t="s">
        <v>453</v>
      </c>
      <c r="B331" s="96" t="s">
        <v>3</v>
      </c>
      <c r="C331" s="97" t="s">
        <v>4</v>
      </c>
      <c r="D331" s="97" t="s">
        <v>5</v>
      </c>
      <c r="E331" s="97" t="s">
        <v>283</v>
      </c>
      <c r="F331" s="97" t="s">
        <v>6</v>
      </c>
      <c r="G331" s="175" t="s">
        <v>7</v>
      </c>
      <c r="H331" s="98" t="s">
        <v>265</v>
      </c>
      <c r="I331" s="98" t="s">
        <v>266</v>
      </c>
      <c r="J331" s="98" t="s">
        <v>267</v>
      </c>
      <c r="K331" s="99" t="s">
        <v>268</v>
      </c>
      <c r="L331" s="5" t="s">
        <v>476</v>
      </c>
      <c r="M331" s="5" t="s">
        <v>504</v>
      </c>
    </row>
    <row r="332" spans="1:13" ht="12.75" x14ac:dyDescent="0.15">
      <c r="A332" s="29"/>
      <c r="B332" s="100"/>
      <c r="C332" s="101"/>
      <c r="D332" s="101"/>
      <c r="E332" s="101"/>
      <c r="F332" s="101"/>
      <c r="G332" s="176"/>
      <c r="H332" s="101"/>
      <c r="I332" s="101"/>
      <c r="J332" s="101"/>
      <c r="K332" s="101"/>
      <c r="L332" s="184">
        <v>0</v>
      </c>
    </row>
    <row r="333" spans="1:13" ht="12.75" x14ac:dyDescent="0.15">
      <c r="A333" s="64"/>
      <c r="B333" s="73" t="s">
        <v>302</v>
      </c>
      <c r="C333" s="74" t="s">
        <v>33</v>
      </c>
      <c r="D333" s="75"/>
      <c r="E333" s="75"/>
      <c r="F333" s="76"/>
      <c r="G333" s="93" t="s">
        <v>119</v>
      </c>
      <c r="H333" s="66" t="s">
        <v>263</v>
      </c>
      <c r="I333" s="123">
        <v>210</v>
      </c>
      <c r="J333" s="180">
        <v>0</v>
      </c>
      <c r="K333" s="66">
        <f t="shared" ref="K333:K340" si="55">I333*J333</f>
        <v>0</v>
      </c>
      <c r="L333" s="126">
        <f t="shared" ref="L333:L345" si="56">$L$332</f>
        <v>0</v>
      </c>
      <c r="M333" s="32">
        <f t="shared" ref="M333:M345" si="57">K333*(1-L333)</f>
        <v>0</v>
      </c>
    </row>
    <row r="334" spans="1:13" ht="12.75" x14ac:dyDescent="0.15">
      <c r="A334" s="64"/>
      <c r="B334" s="73" t="s">
        <v>465</v>
      </c>
      <c r="C334" s="74"/>
      <c r="D334" s="75" t="s">
        <v>423</v>
      </c>
      <c r="E334" s="75"/>
      <c r="F334" s="76"/>
      <c r="G334" s="94" t="s">
        <v>44</v>
      </c>
      <c r="H334" s="66" t="s">
        <v>263</v>
      </c>
      <c r="I334" s="123">
        <v>130</v>
      </c>
      <c r="J334" s="180">
        <v>0</v>
      </c>
      <c r="K334" s="66">
        <f t="shared" si="55"/>
        <v>0</v>
      </c>
      <c r="L334" s="126">
        <f t="shared" si="56"/>
        <v>0</v>
      </c>
      <c r="M334" s="32">
        <f t="shared" si="57"/>
        <v>0</v>
      </c>
    </row>
    <row r="335" spans="1:13" ht="12.75" x14ac:dyDescent="0.15">
      <c r="A335" s="64"/>
      <c r="B335" s="73" t="s">
        <v>424</v>
      </c>
      <c r="C335" s="73" t="s">
        <v>425</v>
      </c>
      <c r="D335" s="73"/>
      <c r="E335" s="73"/>
      <c r="F335" s="73"/>
      <c r="G335" s="95" t="s">
        <v>122</v>
      </c>
      <c r="H335" s="66" t="s">
        <v>263</v>
      </c>
      <c r="I335" s="123">
        <v>230</v>
      </c>
      <c r="J335" s="180">
        <v>0</v>
      </c>
      <c r="K335" s="66">
        <f t="shared" si="55"/>
        <v>0</v>
      </c>
      <c r="L335" s="126">
        <f t="shared" si="56"/>
        <v>0</v>
      </c>
      <c r="M335" s="32">
        <f t="shared" si="57"/>
        <v>0</v>
      </c>
    </row>
    <row r="336" spans="1:13" ht="12.75" x14ac:dyDescent="0.15">
      <c r="A336" s="64"/>
      <c r="B336" s="73" t="s">
        <v>426</v>
      </c>
      <c r="C336" s="73" t="s">
        <v>427</v>
      </c>
      <c r="D336" s="73" t="s">
        <v>401</v>
      </c>
      <c r="E336" s="73"/>
      <c r="F336" s="73" t="s">
        <v>428</v>
      </c>
      <c r="G336" s="95" t="s">
        <v>125</v>
      </c>
      <c r="H336" s="66" t="s">
        <v>263</v>
      </c>
      <c r="I336" s="123">
        <v>315</v>
      </c>
      <c r="J336" s="180">
        <v>0</v>
      </c>
      <c r="K336" s="66">
        <f t="shared" si="55"/>
        <v>0</v>
      </c>
      <c r="L336" s="126">
        <f t="shared" si="56"/>
        <v>0</v>
      </c>
      <c r="M336" s="32">
        <f t="shared" si="57"/>
        <v>0</v>
      </c>
    </row>
    <row r="337" spans="1:13" ht="12.75" x14ac:dyDescent="0.15">
      <c r="A337" s="64"/>
      <c r="B337" s="73" t="s">
        <v>426</v>
      </c>
      <c r="C337" s="73" t="s">
        <v>429</v>
      </c>
      <c r="D337" s="73" t="s">
        <v>335</v>
      </c>
      <c r="E337" s="73"/>
      <c r="F337" s="73" t="s">
        <v>428</v>
      </c>
      <c r="G337" s="95" t="s">
        <v>125</v>
      </c>
      <c r="H337" s="66" t="s">
        <v>263</v>
      </c>
      <c r="I337" s="123">
        <v>150</v>
      </c>
      <c r="J337" s="180">
        <v>0</v>
      </c>
      <c r="K337" s="66">
        <f t="shared" si="55"/>
        <v>0</v>
      </c>
      <c r="L337" s="126">
        <f t="shared" si="56"/>
        <v>0</v>
      </c>
      <c r="M337" s="32">
        <f t="shared" si="57"/>
        <v>0</v>
      </c>
    </row>
    <row r="338" spans="1:13" ht="12.75" x14ac:dyDescent="0.15">
      <c r="A338" s="64"/>
      <c r="B338" s="110" t="s">
        <v>471</v>
      </c>
      <c r="C338" s="111" t="s">
        <v>282</v>
      </c>
      <c r="D338" s="73" t="s">
        <v>335</v>
      </c>
      <c r="E338" s="73"/>
      <c r="F338" s="73" t="s">
        <v>428</v>
      </c>
      <c r="G338" s="95" t="s">
        <v>122</v>
      </c>
      <c r="H338" s="66" t="s">
        <v>263</v>
      </c>
      <c r="I338" s="123">
        <v>615</v>
      </c>
      <c r="J338" s="180">
        <v>0</v>
      </c>
      <c r="K338" s="66">
        <f t="shared" si="55"/>
        <v>0</v>
      </c>
      <c r="L338" s="126">
        <f t="shared" si="56"/>
        <v>0</v>
      </c>
      <c r="M338" s="32">
        <f t="shared" si="57"/>
        <v>0</v>
      </c>
    </row>
    <row r="339" spans="1:13" ht="22.5" x14ac:dyDescent="0.15">
      <c r="A339" s="64"/>
      <c r="B339" s="73" t="s">
        <v>430</v>
      </c>
      <c r="C339" s="73" t="s">
        <v>431</v>
      </c>
      <c r="D339" s="73" t="s">
        <v>432</v>
      </c>
      <c r="E339" s="73"/>
      <c r="F339" s="144" t="s">
        <v>666</v>
      </c>
      <c r="G339" s="116" t="s">
        <v>125</v>
      </c>
      <c r="H339" s="66" t="s">
        <v>263</v>
      </c>
      <c r="I339" s="123">
        <v>260</v>
      </c>
      <c r="J339" s="180">
        <v>0</v>
      </c>
      <c r="K339" s="66">
        <f t="shared" si="55"/>
        <v>0</v>
      </c>
      <c r="L339" s="126">
        <f t="shared" si="56"/>
        <v>0</v>
      </c>
      <c r="M339" s="32">
        <f t="shared" si="57"/>
        <v>0</v>
      </c>
    </row>
    <row r="340" spans="1:13" ht="12.75" x14ac:dyDescent="0.15">
      <c r="A340" s="64"/>
      <c r="B340" s="73" t="s">
        <v>433</v>
      </c>
      <c r="C340" s="79" t="s">
        <v>418</v>
      </c>
      <c r="D340" s="73"/>
      <c r="E340" s="73"/>
      <c r="F340" s="73" t="s">
        <v>224</v>
      </c>
      <c r="G340" s="95"/>
      <c r="H340" s="66" t="s">
        <v>263</v>
      </c>
      <c r="I340" s="123">
        <v>180</v>
      </c>
      <c r="J340" s="180">
        <v>0</v>
      </c>
      <c r="K340" s="66">
        <f t="shared" si="55"/>
        <v>0</v>
      </c>
      <c r="L340" s="126">
        <f t="shared" si="56"/>
        <v>0</v>
      </c>
      <c r="M340" s="32">
        <f t="shared" si="57"/>
        <v>0</v>
      </c>
    </row>
    <row r="341" spans="1:13" ht="12.75" x14ac:dyDescent="0.15">
      <c r="A341" s="64"/>
      <c r="B341" s="73" t="s">
        <v>434</v>
      </c>
      <c r="C341" s="79" t="s">
        <v>435</v>
      </c>
      <c r="D341" s="109" t="s">
        <v>470</v>
      </c>
      <c r="E341" s="73"/>
      <c r="F341" s="73"/>
      <c r="G341" s="95" t="s">
        <v>436</v>
      </c>
      <c r="H341" s="66" t="s">
        <v>263</v>
      </c>
      <c r="I341" s="123">
        <v>175</v>
      </c>
      <c r="J341" s="180">
        <v>0</v>
      </c>
      <c r="K341" s="66">
        <f t="shared" ref="K341:K345" si="58">I341*J341</f>
        <v>0</v>
      </c>
      <c r="L341" s="126">
        <f t="shared" si="56"/>
        <v>0</v>
      </c>
      <c r="M341" s="32">
        <f t="shared" si="57"/>
        <v>0</v>
      </c>
    </row>
    <row r="342" spans="1:13" ht="12.75" x14ac:dyDescent="0.15">
      <c r="A342" s="64"/>
      <c r="B342" s="112" t="s">
        <v>472</v>
      </c>
      <c r="C342" s="112" t="s">
        <v>282</v>
      </c>
      <c r="D342" s="73" t="s">
        <v>437</v>
      </c>
      <c r="E342" s="73"/>
      <c r="F342" s="73"/>
      <c r="G342" s="114" t="s">
        <v>436</v>
      </c>
      <c r="H342" s="66" t="s">
        <v>263</v>
      </c>
      <c r="I342" s="123">
        <v>380</v>
      </c>
      <c r="J342" s="180">
        <v>0</v>
      </c>
      <c r="K342" s="66">
        <f t="shared" si="58"/>
        <v>0</v>
      </c>
      <c r="L342" s="126">
        <f t="shared" si="56"/>
        <v>0</v>
      </c>
      <c r="M342" s="32">
        <f t="shared" si="57"/>
        <v>0</v>
      </c>
    </row>
    <row r="343" spans="1:13" ht="12.75" x14ac:dyDescent="0.15">
      <c r="A343" s="64"/>
      <c r="B343" s="73" t="s">
        <v>438</v>
      </c>
      <c r="C343" s="73"/>
      <c r="D343" s="73" t="s">
        <v>439</v>
      </c>
      <c r="E343" s="73"/>
      <c r="F343" s="73"/>
      <c r="G343" s="95" t="s">
        <v>440</v>
      </c>
      <c r="H343" s="66" t="s">
        <v>263</v>
      </c>
      <c r="I343" s="123">
        <v>615</v>
      </c>
      <c r="J343" s="180">
        <v>0</v>
      </c>
      <c r="K343" s="66">
        <f t="shared" si="58"/>
        <v>0</v>
      </c>
      <c r="L343" s="126">
        <f t="shared" si="56"/>
        <v>0</v>
      </c>
      <c r="M343" s="32">
        <f t="shared" si="57"/>
        <v>0</v>
      </c>
    </row>
    <row r="344" spans="1:13" ht="12.75" x14ac:dyDescent="0.15">
      <c r="A344" s="64"/>
      <c r="B344" s="73" t="s">
        <v>441</v>
      </c>
      <c r="C344" s="73"/>
      <c r="D344" s="73" t="s">
        <v>442</v>
      </c>
      <c r="E344" s="73"/>
      <c r="F344" s="73" t="s">
        <v>443</v>
      </c>
      <c r="G344" s="114" t="s">
        <v>440</v>
      </c>
      <c r="H344" s="66" t="s">
        <v>263</v>
      </c>
      <c r="I344" s="123">
        <v>345</v>
      </c>
      <c r="J344" s="180">
        <v>0</v>
      </c>
      <c r="K344" s="66">
        <f t="shared" si="58"/>
        <v>0</v>
      </c>
      <c r="L344" s="126">
        <f t="shared" si="56"/>
        <v>0</v>
      </c>
      <c r="M344" s="32">
        <f t="shared" si="57"/>
        <v>0</v>
      </c>
    </row>
    <row r="345" spans="1:13" ht="12.75" x14ac:dyDescent="0.15">
      <c r="A345" s="64"/>
      <c r="B345" s="73" t="s">
        <v>444</v>
      </c>
      <c r="C345" s="79" t="s">
        <v>445</v>
      </c>
      <c r="D345" s="73"/>
      <c r="E345" s="73"/>
      <c r="F345" s="73"/>
      <c r="G345" s="95" t="s">
        <v>446</v>
      </c>
      <c r="H345" s="66" t="s">
        <v>263</v>
      </c>
      <c r="I345" s="123">
        <v>120</v>
      </c>
      <c r="J345" s="182">
        <v>0</v>
      </c>
      <c r="K345" s="135">
        <f t="shared" si="58"/>
        <v>0</v>
      </c>
      <c r="L345" s="136">
        <f t="shared" si="56"/>
        <v>0</v>
      </c>
      <c r="M345" s="32">
        <f t="shared" si="57"/>
        <v>0</v>
      </c>
    </row>
    <row r="346" spans="1:13" ht="33.75" x14ac:dyDescent="0.15">
      <c r="A346" s="81"/>
      <c r="B346" s="67"/>
      <c r="C346" s="67"/>
      <c r="D346" s="67"/>
      <c r="E346" s="67"/>
      <c r="F346" s="67"/>
      <c r="G346" s="178"/>
      <c r="H346" s="67"/>
      <c r="I346" s="138"/>
      <c r="J346" s="144" t="s">
        <v>452</v>
      </c>
      <c r="K346" s="145">
        <f>SUM(K333:K345)</f>
        <v>0</v>
      </c>
      <c r="L346" s="110"/>
      <c r="M346" s="145">
        <f>SUM(M333:M345)</f>
        <v>0</v>
      </c>
    </row>
    <row r="347" spans="1:13" x14ac:dyDescent="0.15">
      <c r="A347" s="31"/>
      <c r="J347" s="142"/>
      <c r="K347" s="143"/>
      <c r="L347" s="31"/>
      <c r="M347" s="31"/>
    </row>
    <row r="348" spans="1:13" ht="28.5" x14ac:dyDescent="0.15">
      <c r="A348" s="30" t="s">
        <v>122</v>
      </c>
      <c r="B348" s="96" t="s">
        <v>3</v>
      </c>
      <c r="C348" s="97" t="s">
        <v>4</v>
      </c>
      <c r="D348" s="97" t="s">
        <v>5</v>
      </c>
      <c r="E348" s="97" t="s">
        <v>283</v>
      </c>
      <c r="F348" s="97" t="s">
        <v>6</v>
      </c>
      <c r="G348" s="175" t="s">
        <v>7</v>
      </c>
      <c r="H348" s="98" t="s">
        <v>262</v>
      </c>
      <c r="I348" s="98" t="s">
        <v>266</v>
      </c>
      <c r="J348" s="98" t="s">
        <v>267</v>
      </c>
      <c r="K348" s="99" t="s">
        <v>268</v>
      </c>
      <c r="L348" s="5" t="s">
        <v>476</v>
      </c>
      <c r="M348" s="5" t="s">
        <v>504</v>
      </c>
    </row>
    <row r="349" spans="1:13" ht="12.75" x14ac:dyDescent="0.15">
      <c r="A349" s="29"/>
      <c r="B349" s="100"/>
      <c r="C349" s="101"/>
      <c r="D349" s="101"/>
      <c r="E349" s="101"/>
      <c r="F349" s="101"/>
      <c r="G349" s="176"/>
      <c r="H349" s="101"/>
      <c r="I349" s="101"/>
      <c r="J349" s="101"/>
      <c r="K349" s="102" t="s">
        <v>282</v>
      </c>
      <c r="L349" s="184">
        <v>0</v>
      </c>
    </row>
    <row r="350" spans="1:13" ht="12.75" x14ac:dyDescent="0.15">
      <c r="A350" s="29"/>
      <c r="B350" s="62" t="s">
        <v>332</v>
      </c>
      <c r="C350" s="112" t="s">
        <v>282</v>
      </c>
      <c r="D350" s="60" t="s">
        <v>333</v>
      </c>
      <c r="E350" s="115" t="s">
        <v>663</v>
      </c>
      <c r="F350" s="115" t="s">
        <v>342</v>
      </c>
      <c r="G350" s="78" t="s">
        <v>331</v>
      </c>
      <c r="H350" s="11" t="s">
        <v>263</v>
      </c>
      <c r="I350" s="122">
        <v>2256</v>
      </c>
      <c r="J350" s="179"/>
      <c r="K350" s="85">
        <f t="shared" ref="K350:K371" si="59">I350*J350</f>
        <v>0</v>
      </c>
      <c r="L350" s="126">
        <f t="shared" ref="L350:L371" si="60">L$349</f>
        <v>0</v>
      </c>
      <c r="M350" s="32">
        <f t="shared" ref="M350:M371" si="61">K350*(1-L350)</f>
        <v>0</v>
      </c>
    </row>
    <row r="351" spans="1:13" ht="12.75" x14ac:dyDescent="0.15">
      <c r="A351" s="29"/>
      <c r="B351" s="62" t="s">
        <v>10</v>
      </c>
      <c r="C351" s="105" t="s">
        <v>344</v>
      </c>
      <c r="D351" s="60" t="s">
        <v>24</v>
      </c>
      <c r="E351" s="115" t="s">
        <v>663</v>
      </c>
      <c r="F351" s="115" t="s">
        <v>342</v>
      </c>
      <c r="G351" s="78" t="s">
        <v>119</v>
      </c>
      <c r="H351" s="12" t="s">
        <v>263</v>
      </c>
      <c r="I351" s="122">
        <v>72</v>
      </c>
      <c r="J351" s="179">
        <v>0</v>
      </c>
      <c r="K351" s="85">
        <f t="shared" si="59"/>
        <v>0</v>
      </c>
      <c r="L351" s="126">
        <f t="shared" si="60"/>
        <v>0</v>
      </c>
      <c r="M351" s="32">
        <f t="shared" si="61"/>
        <v>0</v>
      </c>
    </row>
    <row r="352" spans="1:13" ht="12.75" x14ac:dyDescent="0.15">
      <c r="A352" s="29"/>
      <c r="B352" s="62" t="s">
        <v>511</v>
      </c>
      <c r="C352" s="105" t="s">
        <v>343</v>
      </c>
      <c r="D352" s="60" t="s">
        <v>24</v>
      </c>
      <c r="E352" s="115" t="s">
        <v>663</v>
      </c>
      <c r="F352" s="115" t="s">
        <v>342</v>
      </c>
      <c r="G352" s="78" t="s">
        <v>119</v>
      </c>
      <c r="H352" s="12" t="s">
        <v>263</v>
      </c>
      <c r="I352" s="122">
        <v>144</v>
      </c>
      <c r="J352" s="179">
        <v>0</v>
      </c>
      <c r="K352" s="85">
        <f t="shared" si="59"/>
        <v>0</v>
      </c>
      <c r="L352" s="126">
        <f t="shared" si="60"/>
        <v>0</v>
      </c>
      <c r="M352" s="32">
        <f t="shared" si="61"/>
        <v>0</v>
      </c>
    </row>
    <row r="353" spans="1:13" ht="12.75" x14ac:dyDescent="0.15">
      <c r="A353" s="29"/>
      <c r="B353" s="62" t="s">
        <v>515</v>
      </c>
      <c r="C353" s="62" t="s">
        <v>512</v>
      </c>
      <c r="D353" s="62" t="s">
        <v>24</v>
      </c>
      <c r="E353" s="62" t="s">
        <v>514</v>
      </c>
      <c r="F353" s="115" t="s">
        <v>342</v>
      </c>
      <c r="G353" s="78" t="s">
        <v>119</v>
      </c>
      <c r="H353" s="11" t="s">
        <v>263</v>
      </c>
      <c r="I353" s="122">
        <v>12</v>
      </c>
      <c r="J353" s="179">
        <v>0</v>
      </c>
      <c r="K353" s="85">
        <f t="shared" si="59"/>
        <v>0</v>
      </c>
      <c r="L353" s="126">
        <f t="shared" si="60"/>
        <v>0</v>
      </c>
      <c r="M353" s="32">
        <f t="shared" si="61"/>
        <v>0</v>
      </c>
    </row>
    <row r="354" spans="1:13" ht="12.75" x14ac:dyDescent="0.15">
      <c r="A354" s="29"/>
      <c r="B354" s="62" t="s">
        <v>351</v>
      </c>
      <c r="C354" s="60" t="s">
        <v>352</v>
      </c>
      <c r="D354" s="60" t="s">
        <v>24</v>
      </c>
      <c r="E354" s="115"/>
      <c r="F354" s="115" t="s">
        <v>353</v>
      </c>
      <c r="G354" s="78" t="s">
        <v>122</v>
      </c>
      <c r="H354" s="11" t="s">
        <v>263</v>
      </c>
      <c r="I354" s="122">
        <v>150</v>
      </c>
      <c r="J354" s="179">
        <v>0</v>
      </c>
      <c r="K354" s="85">
        <f t="shared" si="59"/>
        <v>0</v>
      </c>
      <c r="L354" s="126">
        <f t="shared" si="60"/>
        <v>0</v>
      </c>
      <c r="M354" s="32">
        <f t="shared" si="61"/>
        <v>0</v>
      </c>
    </row>
    <row r="355" spans="1:13" ht="12.75" x14ac:dyDescent="0.15">
      <c r="A355" s="64"/>
      <c r="B355" s="62" t="s">
        <v>329</v>
      </c>
      <c r="C355" s="112" t="s">
        <v>282</v>
      </c>
      <c r="D355" s="60" t="s">
        <v>330</v>
      </c>
      <c r="E355" s="115" t="s">
        <v>663</v>
      </c>
      <c r="F355" s="115" t="s">
        <v>342</v>
      </c>
      <c r="G355" s="78" t="s">
        <v>331</v>
      </c>
      <c r="H355" s="11" t="s">
        <v>263</v>
      </c>
      <c r="I355" s="122">
        <v>144</v>
      </c>
      <c r="J355" s="180">
        <v>0</v>
      </c>
      <c r="K355" s="66">
        <f t="shared" si="59"/>
        <v>0</v>
      </c>
      <c r="L355" s="126">
        <f t="shared" si="60"/>
        <v>0</v>
      </c>
      <c r="M355" s="32">
        <f t="shared" si="61"/>
        <v>0</v>
      </c>
    </row>
    <row r="356" spans="1:13" ht="12.75" x14ac:dyDescent="0.15">
      <c r="A356" s="29"/>
      <c r="B356" s="62" t="s">
        <v>348</v>
      </c>
      <c r="C356" s="60" t="s">
        <v>349</v>
      </c>
      <c r="D356" s="60" t="s">
        <v>24</v>
      </c>
      <c r="E356" s="115"/>
      <c r="F356" s="115" t="s">
        <v>350</v>
      </c>
      <c r="G356" s="78" t="s">
        <v>119</v>
      </c>
      <c r="H356" s="11" t="s">
        <v>263</v>
      </c>
      <c r="I356" s="122">
        <v>110</v>
      </c>
      <c r="J356" s="179">
        <v>0</v>
      </c>
      <c r="K356" s="85">
        <f t="shared" si="59"/>
        <v>0</v>
      </c>
      <c r="L356" s="126">
        <f t="shared" si="60"/>
        <v>0</v>
      </c>
      <c r="M356" s="32">
        <f t="shared" si="61"/>
        <v>0</v>
      </c>
    </row>
    <row r="357" spans="1:13" ht="22.5" x14ac:dyDescent="0.15">
      <c r="A357" s="29"/>
      <c r="B357" s="62" t="s">
        <v>339</v>
      </c>
      <c r="C357" s="112" t="s">
        <v>282</v>
      </c>
      <c r="D357" s="60" t="s">
        <v>340</v>
      </c>
      <c r="E357" s="115" t="s">
        <v>664</v>
      </c>
      <c r="F357" s="115"/>
      <c r="G357" s="78" t="s">
        <v>119</v>
      </c>
      <c r="H357" s="12" t="s">
        <v>263</v>
      </c>
      <c r="I357" s="122">
        <v>144</v>
      </c>
      <c r="J357" s="179">
        <v>0</v>
      </c>
      <c r="K357" s="85">
        <f t="shared" si="59"/>
        <v>0</v>
      </c>
      <c r="L357" s="126">
        <f t="shared" si="60"/>
        <v>0</v>
      </c>
      <c r="M357" s="32">
        <f t="shared" si="61"/>
        <v>0</v>
      </c>
    </row>
    <row r="358" spans="1:13" ht="12.75" x14ac:dyDescent="0.15">
      <c r="A358" s="29"/>
      <c r="B358" s="113" t="s">
        <v>457</v>
      </c>
      <c r="C358" s="112" t="s">
        <v>282</v>
      </c>
      <c r="D358" s="65" t="s">
        <v>341</v>
      </c>
      <c r="E358" s="113" t="s">
        <v>338</v>
      </c>
      <c r="F358" s="113" t="s">
        <v>342</v>
      </c>
      <c r="G358" s="93" t="s">
        <v>331</v>
      </c>
      <c r="H358" s="66" t="s">
        <v>263</v>
      </c>
      <c r="I358" s="123">
        <v>1152</v>
      </c>
      <c r="J358" s="179">
        <v>0</v>
      </c>
      <c r="K358" s="85">
        <f t="shared" si="59"/>
        <v>0</v>
      </c>
      <c r="L358" s="126">
        <f t="shared" si="60"/>
        <v>0</v>
      </c>
      <c r="M358" s="32">
        <f t="shared" si="61"/>
        <v>0</v>
      </c>
    </row>
    <row r="359" spans="1:13" ht="12.75" x14ac:dyDescent="0.15">
      <c r="A359" s="29"/>
      <c r="B359" s="62" t="s">
        <v>345</v>
      </c>
      <c r="C359" s="60" t="s">
        <v>346</v>
      </c>
      <c r="D359" s="60" t="s">
        <v>24</v>
      </c>
      <c r="E359" s="115" t="s">
        <v>514</v>
      </c>
      <c r="F359" s="115"/>
      <c r="G359" s="78" t="s">
        <v>331</v>
      </c>
      <c r="H359" s="12" t="s">
        <v>263</v>
      </c>
      <c r="I359" s="122">
        <v>550</v>
      </c>
      <c r="J359" s="179">
        <v>0</v>
      </c>
      <c r="K359" s="85">
        <f t="shared" si="59"/>
        <v>0</v>
      </c>
      <c r="L359" s="126">
        <f t="shared" si="60"/>
        <v>0</v>
      </c>
      <c r="M359" s="32">
        <f t="shared" si="61"/>
        <v>0</v>
      </c>
    </row>
    <row r="360" spans="1:13" ht="22.5" x14ac:dyDescent="0.15">
      <c r="A360" s="29"/>
      <c r="B360" s="62" t="s">
        <v>334</v>
      </c>
      <c r="C360" s="60"/>
      <c r="D360" s="60" t="s">
        <v>335</v>
      </c>
      <c r="E360" s="115" t="s">
        <v>665</v>
      </c>
      <c r="F360" s="115"/>
      <c r="G360" s="78" t="s">
        <v>331</v>
      </c>
      <c r="H360" s="11" t="s">
        <v>263</v>
      </c>
      <c r="I360" s="122">
        <v>390</v>
      </c>
      <c r="J360" s="179">
        <v>0</v>
      </c>
      <c r="K360" s="85">
        <f t="shared" si="59"/>
        <v>0</v>
      </c>
      <c r="L360" s="126">
        <f t="shared" si="60"/>
        <v>0</v>
      </c>
      <c r="M360" s="32">
        <f t="shared" si="61"/>
        <v>0</v>
      </c>
    </row>
    <row r="361" spans="1:13" ht="12.75" x14ac:dyDescent="0.15">
      <c r="A361" s="29"/>
      <c r="B361" s="62" t="s">
        <v>347</v>
      </c>
      <c r="C361" s="60" t="s">
        <v>346</v>
      </c>
      <c r="D361" s="60" t="s">
        <v>24</v>
      </c>
      <c r="E361" s="115" t="s">
        <v>518</v>
      </c>
      <c r="F361" s="115"/>
      <c r="G361" s="78" t="s">
        <v>119</v>
      </c>
      <c r="H361" s="11" t="s">
        <v>263</v>
      </c>
      <c r="I361" s="122">
        <v>135</v>
      </c>
      <c r="J361" s="181">
        <v>0</v>
      </c>
      <c r="K361" s="141">
        <f t="shared" si="59"/>
        <v>0</v>
      </c>
      <c r="L361" s="136">
        <f t="shared" si="60"/>
        <v>0</v>
      </c>
      <c r="M361" s="32">
        <f t="shared" si="61"/>
        <v>0</v>
      </c>
    </row>
    <row r="362" spans="1:13" ht="12.75" x14ac:dyDescent="0.15">
      <c r="A362" s="29"/>
      <c r="B362" s="62" t="s">
        <v>517</v>
      </c>
      <c r="C362" s="62" t="s">
        <v>516</v>
      </c>
      <c r="D362" s="62" t="s">
        <v>24</v>
      </c>
      <c r="E362" s="62" t="s">
        <v>514</v>
      </c>
      <c r="F362" s="62"/>
      <c r="G362" s="78" t="s">
        <v>119</v>
      </c>
      <c r="H362" s="11" t="s">
        <v>263</v>
      </c>
      <c r="I362" s="122">
        <v>36</v>
      </c>
      <c r="J362" s="179">
        <v>0</v>
      </c>
      <c r="K362" s="85">
        <f t="shared" si="59"/>
        <v>0</v>
      </c>
      <c r="L362" s="126">
        <f t="shared" si="60"/>
        <v>0</v>
      </c>
      <c r="M362" s="32">
        <f t="shared" si="61"/>
        <v>0</v>
      </c>
    </row>
    <row r="363" spans="1:13" ht="12.75" x14ac:dyDescent="0.15">
      <c r="A363" s="29"/>
      <c r="B363" s="62" t="s">
        <v>519</v>
      </c>
      <c r="C363" s="62" t="s">
        <v>513</v>
      </c>
      <c r="D363" s="62" t="s">
        <v>24</v>
      </c>
      <c r="E363" s="62" t="s">
        <v>518</v>
      </c>
      <c r="F363" s="62"/>
      <c r="G363" s="78" t="s">
        <v>119</v>
      </c>
      <c r="H363" s="12" t="s">
        <v>263</v>
      </c>
      <c r="I363" s="122">
        <v>15</v>
      </c>
      <c r="J363" s="179">
        <v>0</v>
      </c>
      <c r="K363" s="85">
        <f t="shared" si="59"/>
        <v>0</v>
      </c>
      <c r="L363" s="126">
        <f t="shared" si="60"/>
        <v>0</v>
      </c>
      <c r="M363" s="32">
        <f t="shared" si="61"/>
        <v>0</v>
      </c>
    </row>
    <row r="364" spans="1:13" ht="12.75" x14ac:dyDescent="0.15">
      <c r="A364" s="29"/>
      <c r="B364" s="62" t="s">
        <v>519</v>
      </c>
      <c r="C364" s="62" t="s">
        <v>520</v>
      </c>
      <c r="D364" s="62" t="s">
        <v>24</v>
      </c>
      <c r="E364" s="62" t="s">
        <v>514</v>
      </c>
      <c r="F364" s="62"/>
      <c r="G364" s="78" t="s">
        <v>122</v>
      </c>
      <c r="H364" s="66" t="s">
        <v>263</v>
      </c>
      <c r="I364" s="123">
        <v>6</v>
      </c>
      <c r="J364" s="179">
        <v>0</v>
      </c>
      <c r="K364" s="85">
        <f t="shared" si="59"/>
        <v>0</v>
      </c>
      <c r="L364" s="126">
        <f t="shared" si="60"/>
        <v>0</v>
      </c>
      <c r="M364" s="32">
        <f t="shared" si="61"/>
        <v>0</v>
      </c>
    </row>
    <row r="365" spans="1:13" ht="12.75" x14ac:dyDescent="0.15">
      <c r="A365" s="29"/>
      <c r="B365" s="62" t="s">
        <v>519</v>
      </c>
      <c r="C365" s="62" t="s">
        <v>530</v>
      </c>
      <c r="D365" s="62" t="s">
        <v>24</v>
      </c>
      <c r="E365" s="62" t="s">
        <v>518</v>
      </c>
      <c r="F365" s="62"/>
      <c r="G365" s="78" t="s">
        <v>119</v>
      </c>
      <c r="H365" s="12" t="s">
        <v>263</v>
      </c>
      <c r="I365" s="122">
        <v>24</v>
      </c>
      <c r="J365" s="180">
        <v>0</v>
      </c>
      <c r="K365" s="66">
        <f t="shared" si="59"/>
        <v>0</v>
      </c>
      <c r="L365" s="126">
        <f t="shared" si="60"/>
        <v>0</v>
      </c>
      <c r="M365" s="32">
        <f t="shared" si="61"/>
        <v>0</v>
      </c>
    </row>
    <row r="366" spans="1:13" ht="12.75" x14ac:dyDescent="0.15">
      <c r="A366" s="29"/>
      <c r="B366" s="62" t="s">
        <v>529</v>
      </c>
      <c r="C366" s="62" t="s">
        <v>528</v>
      </c>
      <c r="D366" s="62" t="s">
        <v>24</v>
      </c>
      <c r="E366" s="62"/>
      <c r="F366" s="62"/>
      <c r="G366" s="78" t="s">
        <v>122</v>
      </c>
      <c r="H366" s="12" t="s">
        <v>263</v>
      </c>
      <c r="I366" s="122">
        <v>6</v>
      </c>
      <c r="J366" s="179">
        <v>0</v>
      </c>
      <c r="K366" s="85">
        <f t="shared" si="59"/>
        <v>0</v>
      </c>
      <c r="L366" s="126">
        <f t="shared" si="60"/>
        <v>0</v>
      </c>
      <c r="M366" s="32">
        <f t="shared" si="61"/>
        <v>0</v>
      </c>
    </row>
    <row r="367" spans="1:13" ht="22.5" x14ac:dyDescent="0.15">
      <c r="A367" s="29"/>
      <c r="B367" s="62" t="s">
        <v>336</v>
      </c>
      <c r="C367" s="112" t="s">
        <v>282</v>
      </c>
      <c r="D367" s="61" t="s">
        <v>337</v>
      </c>
      <c r="E367" s="115" t="s">
        <v>664</v>
      </c>
      <c r="F367" s="115"/>
      <c r="G367" s="78" t="s">
        <v>119</v>
      </c>
      <c r="H367" s="11" t="s">
        <v>263</v>
      </c>
      <c r="I367" s="122">
        <v>276</v>
      </c>
      <c r="J367" s="179">
        <v>0</v>
      </c>
      <c r="K367" s="85">
        <f t="shared" si="59"/>
        <v>0</v>
      </c>
      <c r="L367" s="126">
        <f t="shared" si="60"/>
        <v>0</v>
      </c>
      <c r="M367" s="32">
        <f t="shared" si="61"/>
        <v>0</v>
      </c>
    </row>
    <row r="368" spans="1:13" ht="12.75" x14ac:dyDescent="0.15">
      <c r="A368" s="29"/>
      <c r="B368" s="62" t="s">
        <v>438</v>
      </c>
      <c r="C368" s="62"/>
      <c r="D368" s="62" t="s">
        <v>522</v>
      </c>
      <c r="E368" s="62"/>
      <c r="F368" s="62"/>
      <c r="G368" s="78" t="s">
        <v>122</v>
      </c>
      <c r="H368" s="12" t="s">
        <v>263</v>
      </c>
      <c r="I368" s="122">
        <v>301</v>
      </c>
      <c r="J368" s="179">
        <v>0</v>
      </c>
      <c r="K368" s="85">
        <f t="shared" si="59"/>
        <v>0</v>
      </c>
      <c r="L368" s="126">
        <f t="shared" si="60"/>
        <v>0</v>
      </c>
      <c r="M368" s="32">
        <f t="shared" si="61"/>
        <v>0</v>
      </c>
    </row>
    <row r="369" spans="1:13" ht="12.75" x14ac:dyDescent="0.15">
      <c r="A369" s="29"/>
      <c r="B369" s="62" t="s">
        <v>438</v>
      </c>
      <c r="C369" s="62"/>
      <c r="D369" s="62" t="s">
        <v>523</v>
      </c>
      <c r="E369" s="62" t="s">
        <v>521</v>
      </c>
      <c r="F369" s="62"/>
      <c r="G369" s="78" t="s">
        <v>122</v>
      </c>
      <c r="H369" s="11" t="s">
        <v>263</v>
      </c>
      <c r="I369" s="122">
        <v>691</v>
      </c>
      <c r="J369" s="179">
        <v>0</v>
      </c>
      <c r="K369" s="85">
        <f t="shared" si="59"/>
        <v>0</v>
      </c>
      <c r="L369" s="126">
        <f t="shared" si="60"/>
        <v>0</v>
      </c>
      <c r="M369" s="32">
        <f t="shared" si="61"/>
        <v>0</v>
      </c>
    </row>
    <row r="370" spans="1:13" ht="12.75" x14ac:dyDescent="0.15">
      <c r="A370" s="29"/>
      <c r="B370" s="62" t="s">
        <v>527</v>
      </c>
      <c r="C370" s="62"/>
      <c r="D370" s="62" t="s">
        <v>525</v>
      </c>
      <c r="E370" s="62" t="s">
        <v>521</v>
      </c>
      <c r="F370" s="62"/>
      <c r="G370" s="78" t="s">
        <v>122</v>
      </c>
      <c r="H370" s="11" t="s">
        <v>263</v>
      </c>
      <c r="I370" s="122">
        <v>4563</v>
      </c>
      <c r="J370" s="179">
        <v>0</v>
      </c>
      <c r="K370" s="85">
        <f t="shared" si="59"/>
        <v>0</v>
      </c>
      <c r="L370" s="126">
        <f t="shared" si="60"/>
        <v>0</v>
      </c>
      <c r="M370" s="32">
        <f t="shared" si="61"/>
        <v>0</v>
      </c>
    </row>
    <row r="371" spans="1:13" ht="12.75" x14ac:dyDescent="0.15">
      <c r="A371" s="29"/>
      <c r="B371" s="62" t="s">
        <v>526</v>
      </c>
      <c r="C371" s="62"/>
      <c r="D371" s="62" t="s">
        <v>524</v>
      </c>
      <c r="E371" s="62" t="s">
        <v>521</v>
      </c>
      <c r="F371" s="62"/>
      <c r="G371" s="78" t="s">
        <v>122</v>
      </c>
      <c r="H371" s="11" t="s">
        <v>263</v>
      </c>
      <c r="I371" s="122">
        <v>3568</v>
      </c>
      <c r="J371" s="181">
        <v>0</v>
      </c>
      <c r="K371" s="141">
        <f t="shared" si="59"/>
        <v>0</v>
      </c>
      <c r="L371" s="136">
        <f t="shared" si="60"/>
        <v>0</v>
      </c>
      <c r="M371" s="32">
        <f t="shared" si="61"/>
        <v>0</v>
      </c>
    </row>
    <row r="372" spans="1:13" x14ac:dyDescent="0.15">
      <c r="I372" s="38"/>
      <c r="J372" s="144" t="s">
        <v>454</v>
      </c>
      <c r="K372" s="140">
        <f>SUM(K350:K371)</f>
        <v>0</v>
      </c>
      <c r="L372" s="62"/>
      <c r="M372" s="140">
        <f>SUM(M350:M371)</f>
        <v>0</v>
      </c>
    </row>
    <row r="373" spans="1:13" x14ac:dyDescent="0.15">
      <c r="J373" s="142"/>
      <c r="K373" s="143"/>
      <c r="L373" s="31"/>
      <c r="M373" s="31"/>
    </row>
    <row r="374" spans="1:13" ht="12" thickBot="1" x14ac:dyDescent="0.2">
      <c r="I374" s="38"/>
      <c r="J374" s="82"/>
      <c r="K374" s="83"/>
      <c r="L374" s="1"/>
      <c r="M374" s="39"/>
    </row>
    <row r="375" spans="1:13" ht="12" thickBot="1" x14ac:dyDescent="0.2">
      <c r="I375" s="38" t="s">
        <v>282</v>
      </c>
      <c r="K375" s="55" t="s">
        <v>477</v>
      </c>
      <c r="M375" s="55" t="s">
        <v>505</v>
      </c>
    </row>
    <row r="376" spans="1:13" ht="12" thickBot="1" x14ac:dyDescent="0.2">
      <c r="H376" s="132"/>
      <c r="I376" s="131"/>
      <c r="J376" s="132"/>
      <c r="K376" s="57">
        <f>K35+K53+K67+K135+K152+K185+K257+K267+K273+K283+K309+K329+K346+K372</f>
        <v>0</v>
      </c>
      <c r="M376" s="57">
        <f>M35+M53+M67+M135+M152+M185+M257+M267+M273+M283+M309+M329+M346+M372</f>
        <v>0</v>
      </c>
    </row>
    <row r="377" spans="1:13" x14ac:dyDescent="0.15">
      <c r="J377" s="31"/>
      <c r="K377" s="31"/>
      <c r="M377" s="31"/>
    </row>
    <row r="378" spans="1:13" ht="12" thickBot="1" x14ac:dyDescent="0.2"/>
    <row r="379" spans="1:13" ht="34.5" thickBot="1" x14ac:dyDescent="0.2">
      <c r="K379" s="56" t="s">
        <v>507</v>
      </c>
      <c r="L379" s="134">
        <f>M376</f>
        <v>0</v>
      </c>
    </row>
    <row r="380" spans="1:13" ht="113.25" thickBot="1" x14ac:dyDescent="0.2">
      <c r="K380" s="56" t="s">
        <v>506</v>
      </c>
      <c r="L380" s="151" t="e">
        <f>(K376-M376)/K376</f>
        <v>#DIV/0!</v>
      </c>
    </row>
    <row r="381" spans="1:13" ht="79.5" thickBot="1" x14ac:dyDescent="0.2">
      <c r="I381" s="133"/>
      <c r="K381" s="56" t="s">
        <v>508</v>
      </c>
      <c r="L381" s="134" t="e">
        <f>(1-(0.2*L380))*L379</f>
        <v>#DIV/0!</v>
      </c>
    </row>
  </sheetData>
  <sheetProtection algorithmName="SHA-512" hashValue="blznbVNxHalf5/60qluQV02++ln45RB/dgjOYJW8s9UXtPuEzt1SI8LBULlQgA5/TWC3Ie1Dx/jNBk4TBSYqtg==" saltValue="D6ntgFZl6+LLuv0VmgICLQ==" spinCount="100000" sheet="1" objects="1" scenarios="1"/>
  <sortState xmlns:xlrd2="http://schemas.microsoft.com/office/spreadsheetml/2017/richdata2" ref="B189:I256">
    <sortCondition ref="B189:B256"/>
  </sortState>
  <pageMargins left="0.7" right="0.7" top="0.75" bottom="0.75" header="0.3" footer="0.3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Boomkamp, Maartje (CD)</dc:creator>
  <cp:lastModifiedBy>Delmeer, R. (Rick)</cp:lastModifiedBy>
  <cp:lastPrinted>2017-08-21T11:19:19Z</cp:lastPrinted>
  <dcterms:created xsi:type="dcterms:W3CDTF">2017-05-18T07:17:41Z</dcterms:created>
  <dcterms:modified xsi:type="dcterms:W3CDTF">2021-11-26T14:54:20Z</dcterms:modified>
</cp:coreProperties>
</file>