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03.Accommodaties\opvang Oekraïners regulier\gem.huis - H\04. Aanbestedingsdocument\"/>
    </mc:Choice>
  </mc:AlternateContent>
  <bookViews>
    <workbookView xWindow="-105" yWindow="-105" windowWidth="23250" windowHeight="12450" activeTab="1"/>
  </bookViews>
  <sheets>
    <sheet name="prijzen" sheetId="1" r:id="rId1"/>
    <sheet name="aantallen p kmr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2" l="1"/>
  <c r="P14" i="2"/>
  <c r="P15" i="2"/>
  <c r="P16" i="2"/>
  <c r="P17" i="2"/>
  <c r="P18" i="2"/>
  <c r="P12" i="2"/>
  <c r="O19" i="2"/>
  <c r="N19" i="2"/>
  <c r="E30" i="1"/>
  <c r="E11" i="1"/>
  <c r="A11" i="1"/>
  <c r="A12" i="1" s="1"/>
  <c r="A13" i="1" s="1"/>
  <c r="A14" i="1" s="1"/>
  <c r="A15" i="1" s="1"/>
  <c r="A16" i="1" s="1"/>
  <c r="E13" i="1"/>
  <c r="P19" i="2" l="1"/>
  <c r="P20" i="2" s="1"/>
  <c r="E50" i="1"/>
  <c r="E59" i="1" l="1"/>
  <c r="E63" i="1" s="1"/>
  <c r="E51" i="1"/>
  <c r="G23" i="2"/>
  <c r="C18" i="2"/>
  <c r="C23" i="2" s="1"/>
  <c r="A56" i="1"/>
  <c r="A57" i="1" s="1"/>
  <c r="A58" i="1" s="1"/>
  <c r="A59" i="1" s="1"/>
  <c r="E49" i="1"/>
  <c r="E48" i="1"/>
  <c r="E47" i="1"/>
  <c r="E46" i="1"/>
  <c r="E45" i="1"/>
  <c r="E37" i="1"/>
  <c r="E38" i="1"/>
  <c r="E39" i="1"/>
  <c r="E40" i="1"/>
  <c r="E41" i="1"/>
  <c r="E36" i="1"/>
  <c r="A46" i="1"/>
  <c r="A47" i="1" s="1"/>
  <c r="A48" i="1" s="1"/>
  <c r="A49" i="1" s="1"/>
  <c r="A50" i="1" s="1"/>
  <c r="A51" i="1" s="1"/>
  <c r="A52" i="1" s="1"/>
  <c r="A37" i="1"/>
  <c r="A38" i="1" s="1"/>
  <c r="A39" i="1" s="1"/>
  <c r="A40" i="1" s="1"/>
  <c r="A41" i="1" s="1"/>
  <c r="A42" i="1" s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E32" i="1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10" i="1"/>
  <c r="A31" i="1" l="1"/>
  <c r="A32" i="1" s="1"/>
  <c r="A33" i="1" s="1"/>
  <c r="A30" i="1"/>
  <c r="A60" i="1"/>
  <c r="A61" i="1" s="1"/>
  <c r="A62" i="1" s="1"/>
  <c r="A63" i="1" s="1"/>
  <c r="E42" i="1"/>
  <c r="E52" i="1"/>
  <c r="E33" i="1"/>
  <c r="E66" i="1" l="1"/>
</calcChain>
</file>

<file path=xl/sharedStrings.xml><?xml version="1.0" encoding="utf-8"?>
<sst xmlns="http://schemas.openxmlformats.org/spreadsheetml/2006/main" count="241" uniqueCount="169">
  <si>
    <t>Aantal</t>
  </si>
  <si>
    <t>Wat</t>
  </si>
  <si>
    <t>Metalen klapstoelen met zachte zitting</t>
  </si>
  <si>
    <t>Kledingkasten (midden kwaliteit)</t>
  </si>
  <si>
    <t>Vakkenkasten (midden kwaliteit)</t>
  </si>
  <si>
    <t>Serviesset (basiskwaliteit)</t>
  </si>
  <si>
    <t>Bestekset (basiskwaliteit)</t>
  </si>
  <si>
    <t>Maandelijkse kosten totaal</t>
  </si>
  <si>
    <t xml:space="preserve">Opmerkingen </t>
  </si>
  <si>
    <t>Handdoeken (midden kwaliteit)</t>
  </si>
  <si>
    <t>1 per kamer</t>
  </si>
  <si>
    <t>2 sets per persoon</t>
  </si>
  <si>
    <t>3 per persoon</t>
  </si>
  <si>
    <t>Wasmand (midden kwaliteit)</t>
  </si>
  <si>
    <t>Droogrek (midden kwaliteit)</t>
  </si>
  <si>
    <t>Pannen voor borsjt (midden kwaliteit)</t>
  </si>
  <si>
    <t>Koelkast (klein, op kamer, basiskwaliteit)</t>
  </si>
  <si>
    <t>Koelkast (groot, op kamer, basiskwaliteit)</t>
  </si>
  <si>
    <t>--</t>
  </si>
  <si>
    <t xml:space="preserve">In de keukens: </t>
  </si>
  <si>
    <t>In de slaapkamers:</t>
  </si>
  <si>
    <t>o.a. voor opslag pannen</t>
  </si>
  <si>
    <t>Wasmachines (duurzame kwaliteit, capaciteit 7-8 kilo)</t>
  </si>
  <si>
    <t>Pannensets (stevige kwaliteit pannen)</t>
  </si>
  <si>
    <t xml:space="preserve">Stellingkasten (90x180, basiskwaliteit) </t>
  </si>
  <si>
    <t>Drogers (duurzame kwaliteit, capaciteit 4-5 kilo)</t>
  </si>
  <si>
    <t>ter bescherming van de matrassen</t>
  </si>
  <si>
    <t>Moltons (waterdicht)</t>
  </si>
  <si>
    <t>Kookplaten inductie, degelijke kwaliteit, 4 pits</t>
  </si>
  <si>
    <t>Koelkast groot (duurzame kwaliteit)</t>
  </si>
  <si>
    <t>Tv meubels (basiskwaliteit)</t>
  </si>
  <si>
    <t>Salon-/ koffietafels (basiskwaliteit)</t>
  </si>
  <si>
    <t>In de woongedeelten:</t>
  </si>
  <si>
    <t>Bijlage H - Prijzenblad</t>
  </si>
  <si>
    <t>Maandelijkse
kosten</t>
  </si>
  <si>
    <t>Prijs 
p/ stuk</t>
  </si>
  <si>
    <t>Jong-gebruikte bankstellen (3-4 persoons, basiskwaliteit)</t>
  </si>
  <si>
    <t>Vul de witte velden in!</t>
  </si>
  <si>
    <t>A</t>
  </si>
  <si>
    <t>B</t>
  </si>
  <si>
    <t>C</t>
  </si>
  <si>
    <t>Fauteuils (basiskwaliteit)</t>
  </si>
  <si>
    <t>D</t>
  </si>
  <si>
    <t>Beveiliging</t>
  </si>
  <si>
    <t>Schoonmaak algemene ruimten</t>
  </si>
  <si>
    <t>Technische ondersteuning</t>
  </si>
  <si>
    <t>Beheer (huismeester)</t>
  </si>
  <si>
    <t xml:space="preserve">Overige maandelijkse kosten </t>
  </si>
  <si>
    <t xml:space="preserve">geef aan wat deze kosten inhouden: </t>
  </si>
  <si>
    <t>008 (Koken &amp; Wassen)</t>
  </si>
  <si>
    <t>009 (Koken)</t>
  </si>
  <si>
    <t>011.1 (Woonkamer)</t>
  </si>
  <si>
    <t>012 (Huisarts/GGD?)</t>
  </si>
  <si>
    <t>Totaal personen:</t>
  </si>
  <si>
    <t xml:space="preserve">Begane Grond </t>
  </si>
  <si>
    <t>Personen</t>
  </si>
  <si>
    <t>006</t>
  </si>
  <si>
    <t>007</t>
  </si>
  <si>
    <t>010</t>
  </si>
  <si>
    <t>011.2</t>
  </si>
  <si>
    <t>013</t>
  </si>
  <si>
    <t>014</t>
  </si>
  <si>
    <t>015.1</t>
  </si>
  <si>
    <t>015.2</t>
  </si>
  <si>
    <t>016</t>
  </si>
  <si>
    <t>017</t>
  </si>
  <si>
    <t>117 (Koken)</t>
  </si>
  <si>
    <t>124.1 (Douches)</t>
  </si>
  <si>
    <t>124.2 (Douches)</t>
  </si>
  <si>
    <t>112</t>
  </si>
  <si>
    <t>113</t>
  </si>
  <si>
    <t>114</t>
  </si>
  <si>
    <t>115</t>
  </si>
  <si>
    <t>116</t>
  </si>
  <si>
    <t>Zuid1</t>
  </si>
  <si>
    <t>Zuid2</t>
  </si>
  <si>
    <t>Zuid3</t>
  </si>
  <si>
    <t>Zuid4</t>
  </si>
  <si>
    <t>Zuid5</t>
  </si>
  <si>
    <t>Zuid6</t>
  </si>
  <si>
    <t>120</t>
  </si>
  <si>
    <t>121.1</t>
  </si>
  <si>
    <t>121.2</t>
  </si>
  <si>
    <t>kantine 8x, balieruimte 6x, kamer 011.1 6x</t>
  </si>
  <si>
    <t>kantine 2x, balieruimte 2x, kamer 011.1 2x</t>
  </si>
  <si>
    <t>kantine 3x, balieruimte 2x, kamer 011.1 2x</t>
  </si>
  <si>
    <t>1x kantine en 1x kamer 011.1</t>
  </si>
  <si>
    <t>maximaal aantal personen/ slaapplaatsen per kamer</t>
  </si>
  <si>
    <t xml:space="preserve">Totaal BG + 1e </t>
  </si>
  <si>
    <t>Voor de inrichting van de slaapkamers heeft de aannemer indicatief de volgende verdeelsleutel aangehouden:</t>
  </si>
  <si>
    <t>&lt;15m2: 1 bewoner</t>
  </si>
  <si>
    <t>15-20 m2: 2 bewoners</t>
  </si>
  <si>
    <t>20-25 m2: 3/4 bewoners</t>
  </si>
  <si>
    <t>25-30 m2: 5/6 bewoners</t>
  </si>
  <si>
    <t>&gt;30 m2: 7+ bewoners</t>
  </si>
  <si>
    <t>Computers met webcam</t>
  </si>
  <si>
    <t>in de balieruimte</t>
  </si>
  <si>
    <t xml:space="preserve">Bewakingscamera's </t>
  </si>
  <si>
    <t>aanleg, beheer en monitoring</t>
  </si>
  <si>
    <t>Vloerbedekking (basiskwaliteit) - in m2</t>
  </si>
  <si>
    <t>niet in de kamers</t>
  </si>
  <si>
    <t xml:space="preserve">Opklapbare eettafels </t>
  </si>
  <si>
    <t xml:space="preserve">houd rekening met mogelijke allergieën </t>
  </si>
  <si>
    <t>Noot!</t>
  </si>
  <si>
    <t>op maat; voor elk raam; aantal is ongeveer</t>
  </si>
  <si>
    <t>2 deurs, met aparte vriesgedeelte</t>
  </si>
  <si>
    <t>Overige maandelijkse kosten, nl.: ………………</t>
  </si>
  <si>
    <t>Keukengerei (soeplepel, messen, snijplanken, enz.)</t>
  </si>
  <si>
    <t>per keuken compleet</t>
  </si>
  <si>
    <t>in een in overleg nader te bepalen neutrale kleur</t>
  </si>
  <si>
    <t>o.a. bord, soepbord, schaaltje, beker, glas</t>
  </si>
  <si>
    <t>3x2</t>
  </si>
  <si>
    <t>4x2</t>
  </si>
  <si>
    <t>2x2</t>
  </si>
  <si>
    <t>1x2+1</t>
  </si>
  <si>
    <t>1x 1 persoonsbed + 1 stapelbed</t>
  </si>
  <si>
    <t>2x stapelbed</t>
  </si>
  <si>
    <t>2 persoonskamer =</t>
  </si>
  <si>
    <t>3 persoonskamer =</t>
  </si>
  <si>
    <t>4 persoonskamer =</t>
  </si>
  <si>
    <t>5 persoonskamer =</t>
  </si>
  <si>
    <t>6 persoonskamer =</t>
  </si>
  <si>
    <t>7 persoonskamer =</t>
  </si>
  <si>
    <t>8 persoonskamer =</t>
  </si>
  <si>
    <t>1x 1 persoonsbed + 2x stapelbed</t>
  </si>
  <si>
    <t>3x stapelbed</t>
  </si>
  <si>
    <t>4x stapelbed</t>
  </si>
  <si>
    <t>1x 1 persoonsbed + 3x stapelbed</t>
  </si>
  <si>
    <t>2x2+1</t>
  </si>
  <si>
    <t>3x2+1</t>
  </si>
  <si>
    <r>
      <t>Aanname voor offerte</t>
    </r>
    <r>
      <rPr>
        <sz val="10"/>
        <color theme="1"/>
        <rFont val="Arial"/>
        <family val="2"/>
      </rPr>
      <t xml:space="preserve"> (werkelijke aantallen kunnen anders zijn)</t>
    </r>
    <r>
      <rPr>
        <sz val="11"/>
        <color theme="1"/>
        <rFont val="Arial"/>
        <family val="2"/>
      </rPr>
      <t xml:space="preserve">: </t>
    </r>
  </si>
  <si>
    <t>nvt</t>
  </si>
  <si>
    <t>aann</t>
  </si>
  <si>
    <t>werkelijke aantallen kunnen anders zijn.</t>
  </si>
  <si>
    <t xml:space="preserve">Getallen in kolommen D en H zijn aannames, de </t>
  </si>
  <si>
    <t>1 p bed</t>
  </si>
  <si>
    <t>stapelbed</t>
  </si>
  <si>
    <t>1x2</t>
  </si>
  <si>
    <t>aantal bedden</t>
  </si>
  <si>
    <t>aantal slaap-plaatsen</t>
  </si>
  <si>
    <t>aantal 
kamers</t>
  </si>
  <si>
    <t>totaal aantal bedden (stapelbed = 1)</t>
  </si>
  <si>
    <t>Hoeslakens (hotelkwaliteit)</t>
  </si>
  <si>
    <t>Vier-seizoenen dekbedden (hotelkwaliteit)</t>
  </si>
  <si>
    <t>Kussens (hotelkwaliteit)</t>
  </si>
  <si>
    <t>Gordijnen (basiskwaliteit, verduisterend, isolerend)</t>
  </si>
  <si>
    <t>Dekbedovertreksets (hoes+sloop) (hotelkwaliteit)</t>
  </si>
  <si>
    <t>1x stapelbed</t>
  </si>
  <si>
    <t>bij totaal slaapplaatsen de 1p slaapplekken opgeteld bij 2 slaapplekken per stapelbed</t>
  </si>
  <si>
    <t>o.a. vork, mes, lepel, dessertlepel, theelepel</t>
  </si>
  <si>
    <t>totaal aantal slaapplaatsen</t>
  </si>
  <si>
    <t>Nachtkastjes (midden kwaliteit) of plank of zak per bed</t>
  </si>
  <si>
    <t>Bedlampjes (midden kwaliteit) per bed</t>
  </si>
  <si>
    <t>Nieuwe of jong-gebruikte eenpersoonsbedden</t>
  </si>
  <si>
    <t>dit mogen lattenbodems, spiralen of boxsprings zijn</t>
  </si>
  <si>
    <t>moet nieuw zijn</t>
  </si>
  <si>
    <t>Indien vervanging nodig is, inclusief leggen.</t>
  </si>
  <si>
    <t>zo mogelijk incl. lades voor extra bergruimte</t>
  </si>
  <si>
    <t>Naam:</t>
  </si>
  <si>
    <t xml:space="preserve">Functie: </t>
  </si>
  <si>
    <t xml:space="preserve">Inschrijver: </t>
  </si>
  <si>
    <t>Datum:</t>
  </si>
  <si>
    <t>Plaats:</t>
  </si>
  <si>
    <t xml:space="preserve">Handtekening: </t>
  </si>
  <si>
    <r>
      <t xml:space="preserve">Alle goederen kunnen 5 jaar mee. Goederen zijn nieuw indien dat vermeld is (3), maar kunnen ook (jong-)gebruikt zijn, mits in goede staat. De aantallen zijn bij benadering, dus onder voorbehoud. </t>
    </r>
    <r>
      <rPr>
        <b/>
        <sz val="11"/>
        <color theme="1"/>
        <rFont val="Calibri"/>
        <family val="2"/>
        <scheme val="minor"/>
      </rPr>
      <t>Bedragen zijn inclusief plaatsing en onderhoud.</t>
    </r>
  </si>
  <si>
    <r>
      <t xml:space="preserve">tenminste energielabel </t>
    </r>
    <r>
      <rPr>
        <b/>
        <sz val="1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(actuele labelcodes)</t>
    </r>
  </si>
  <si>
    <r>
      <t>Nieuwe of jong-gebruikte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stapelbedden</t>
    </r>
  </si>
  <si>
    <t>Tv 55” (midden kwaliteit)</t>
  </si>
  <si>
    <t>Maandelijkse kosten totaal, onderdelen A, B, C en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</si>
</sst>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EEAF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49" fontId="0" fillId="0" borderId="2" xfId="0" applyNumberFormat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49" fontId="5" fillId="0" borderId="10" xfId="0" applyNumberFormat="1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49" fontId="5" fillId="0" borderId="7" xfId="0" applyNumberFormat="1" applyFont="1" applyFill="1" applyBorder="1"/>
    <xf numFmtId="0" fontId="0" fillId="0" borderId="19" xfId="0" applyBorder="1" applyAlignment="1">
      <alignment horizontal="center"/>
    </xf>
    <xf numFmtId="0" fontId="0" fillId="0" borderId="8" xfId="0" applyBorder="1"/>
    <xf numFmtId="0" fontId="3" fillId="0" borderId="2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3" borderId="2" xfId="0" applyFont="1" applyFill="1" applyBorder="1"/>
    <xf numFmtId="0" fontId="11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1" fillId="0" borderId="0" xfId="0" applyFont="1"/>
    <xf numFmtId="0" fontId="13" fillId="0" borderId="2" xfId="0" applyFont="1" applyFill="1" applyBorder="1" applyAlignment="1">
      <alignment horizontal="center"/>
    </xf>
    <xf numFmtId="0" fontId="8" fillId="0" borderId="2" xfId="0" quotePrefix="1" applyFont="1" applyFill="1" applyBorder="1" applyAlignment="1">
      <alignment horizontal="left"/>
    </xf>
    <xf numFmtId="0" fontId="15" fillId="11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wrapText="1"/>
    </xf>
    <xf numFmtId="0" fontId="8" fillId="8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8" fillId="8" borderId="2" xfId="0" applyNumberFormat="1" applyFont="1" applyFill="1" applyBorder="1"/>
    <xf numFmtId="0" fontId="13" fillId="8" borderId="2" xfId="0" applyFont="1" applyFill="1" applyBorder="1" applyAlignment="1">
      <alignment horizontal="center" wrapText="1"/>
    </xf>
    <xf numFmtId="0" fontId="8" fillId="8" borderId="2" xfId="0" applyFont="1" applyFill="1" applyBorder="1"/>
    <xf numFmtId="0" fontId="13" fillId="8" borderId="2" xfId="0" applyFont="1" applyFill="1" applyBorder="1" applyAlignment="1">
      <alignment horizontal="center"/>
    </xf>
    <xf numFmtId="0" fontId="8" fillId="8" borderId="2" xfId="0" applyFont="1" applyFill="1" applyBorder="1" applyAlignment="1"/>
    <xf numFmtId="0" fontId="8" fillId="8" borderId="5" xfId="0" applyFont="1" applyFill="1" applyBorder="1"/>
    <xf numFmtId="0" fontId="8" fillId="8" borderId="6" xfId="0" applyFont="1" applyFill="1" applyBorder="1"/>
    <xf numFmtId="0" fontId="8" fillId="8" borderId="3" xfId="0" quotePrefix="1" applyFont="1" applyFill="1" applyBorder="1" applyAlignment="1">
      <alignment horizontal="center"/>
    </xf>
    <xf numFmtId="164" fontId="11" fillId="8" borderId="1" xfId="0" applyNumberFormat="1" applyFont="1" applyFill="1" applyBorder="1"/>
    <xf numFmtId="0" fontId="13" fillId="8" borderId="3" xfId="0" applyFont="1" applyFill="1" applyBorder="1" applyAlignment="1">
      <alignment horizontal="center"/>
    </xf>
    <xf numFmtId="0" fontId="8" fillId="8" borderId="4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quotePrefix="1" applyFont="1" applyFill="1" applyBorder="1" applyAlignment="1">
      <alignment horizontal="center"/>
    </xf>
    <xf numFmtId="164" fontId="11" fillId="0" borderId="0" xfId="0" applyNumberFormat="1" applyFont="1" applyFill="1" applyBorder="1"/>
    <xf numFmtId="0" fontId="15" fillId="9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/>
    <xf numFmtId="0" fontId="8" fillId="4" borderId="2" xfId="0" applyFont="1" applyFill="1" applyBorder="1" applyAlignment="1">
      <alignment horizontal="center"/>
    </xf>
    <xf numFmtId="164" fontId="8" fillId="4" borderId="2" xfId="0" applyNumberFormat="1" applyFont="1" applyFill="1" applyBorder="1"/>
    <xf numFmtId="0" fontId="13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8" fillId="4" borderId="6" xfId="0" applyFont="1" applyFill="1" applyBorder="1"/>
    <xf numFmtId="0" fontId="8" fillId="4" borderId="7" xfId="0" quotePrefix="1" applyFont="1" applyFill="1" applyBorder="1" applyAlignment="1">
      <alignment horizontal="center"/>
    </xf>
    <xf numFmtId="164" fontId="11" fillId="4" borderId="1" xfId="0" applyNumberFormat="1" applyFont="1" applyFill="1" applyBorder="1"/>
    <xf numFmtId="0" fontId="13" fillId="4" borderId="7" xfId="0" applyFont="1" applyFill="1" applyBorder="1" applyAlignment="1">
      <alignment horizontal="center"/>
    </xf>
    <xf numFmtId="0" fontId="8" fillId="4" borderId="8" xfId="0" applyFont="1" applyFill="1" applyBorder="1"/>
    <xf numFmtId="0" fontId="15" fillId="10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/>
    <xf numFmtId="0" fontId="8" fillId="6" borderId="2" xfId="0" applyFont="1" applyFill="1" applyBorder="1" applyAlignment="1">
      <alignment horizontal="center"/>
    </xf>
    <xf numFmtId="164" fontId="8" fillId="6" borderId="2" xfId="0" applyNumberFormat="1" applyFont="1" applyFill="1" applyBorder="1"/>
    <xf numFmtId="0" fontId="13" fillId="6" borderId="2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16" fillId="6" borderId="2" xfId="0" applyFont="1" applyFill="1" applyBorder="1"/>
    <xf numFmtId="0" fontId="16" fillId="6" borderId="5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6" borderId="5" xfId="0" applyNumberFormat="1" applyFont="1" applyFill="1" applyBorder="1"/>
    <xf numFmtId="0" fontId="8" fillId="0" borderId="10" xfId="0" applyFont="1" applyBorder="1" applyAlignment="1">
      <alignment horizontal="center"/>
    </xf>
    <xf numFmtId="164" fontId="8" fillId="6" borderId="5" xfId="0" applyNumberFormat="1" applyFont="1" applyFill="1" applyBorder="1"/>
    <xf numFmtId="0" fontId="8" fillId="6" borderId="2" xfId="0" quotePrefix="1" applyFont="1" applyFill="1" applyBorder="1" applyAlignment="1">
      <alignment horizontal="center"/>
    </xf>
    <xf numFmtId="0" fontId="8" fillId="6" borderId="3" xfId="0" quotePrefix="1" applyFont="1" applyFill="1" applyBorder="1" applyAlignment="1">
      <alignment horizontal="center"/>
    </xf>
    <xf numFmtId="164" fontId="8" fillId="6" borderId="1" xfId="0" applyNumberFormat="1" applyFont="1" applyFill="1" applyBorder="1"/>
    <xf numFmtId="0" fontId="8" fillId="6" borderId="8" xfId="0" applyFont="1" applyFill="1" applyBorder="1"/>
    <xf numFmtId="0" fontId="8" fillId="7" borderId="2" xfId="0" applyFont="1" applyFill="1" applyBorder="1" applyAlignment="1">
      <alignment horizontal="center" vertical="center"/>
    </xf>
    <xf numFmtId="0" fontId="8" fillId="7" borderId="2" xfId="0" applyFont="1" applyFill="1" applyBorder="1"/>
    <xf numFmtId="0" fontId="8" fillId="7" borderId="2" xfId="0" quotePrefix="1" applyFont="1" applyFill="1" applyBorder="1" applyAlignment="1">
      <alignment horizontal="center"/>
    </xf>
    <xf numFmtId="0" fontId="8" fillId="7" borderId="3" xfId="0" quotePrefix="1" applyFont="1" applyFill="1" applyBorder="1" applyAlignment="1">
      <alignment horizontal="center"/>
    </xf>
    <xf numFmtId="0" fontId="8" fillId="0" borderId="2" xfId="0" applyFont="1" applyBorder="1"/>
    <xf numFmtId="0" fontId="8" fillId="7" borderId="10" xfId="0" quotePrefix="1" applyFont="1" applyFill="1" applyBorder="1" applyAlignment="1">
      <alignment horizontal="center"/>
    </xf>
    <xf numFmtId="0" fontId="8" fillId="0" borderId="5" xfId="0" applyFont="1" applyBorder="1"/>
    <xf numFmtId="164" fontId="8" fillId="7" borderId="5" xfId="0" applyNumberFormat="1" applyFont="1" applyFill="1" applyBorder="1"/>
    <xf numFmtId="0" fontId="8" fillId="0" borderId="4" xfId="0" applyFont="1" applyFill="1" applyBorder="1"/>
    <xf numFmtId="0" fontId="8" fillId="0" borderId="10" xfId="0" applyFont="1" applyBorder="1"/>
    <xf numFmtId="0" fontId="8" fillId="0" borderId="2" xfId="0" applyFont="1" applyFill="1" applyBorder="1"/>
    <xf numFmtId="0" fontId="8" fillId="0" borderId="0" xfId="0" applyFont="1" applyBorder="1"/>
    <xf numFmtId="0" fontId="8" fillId="7" borderId="4" xfId="0" applyFont="1" applyFill="1" applyBorder="1"/>
    <xf numFmtId="0" fontId="8" fillId="7" borderId="7" xfId="0" quotePrefix="1" applyFont="1" applyFill="1" applyBorder="1" applyAlignment="1">
      <alignment horizontal="center"/>
    </xf>
    <xf numFmtId="164" fontId="8" fillId="7" borderId="1" xfId="0" applyNumberFormat="1" applyFont="1" applyFill="1" applyBorder="1"/>
    <xf numFmtId="164" fontId="11" fillId="2" borderId="2" xfId="0" applyNumberFormat="1" applyFont="1" applyFill="1" applyBorder="1"/>
    <xf numFmtId="0" fontId="8" fillId="0" borderId="2" xfId="0" applyFont="1" applyBorder="1" applyAlignment="1">
      <alignment horizontal="center"/>
    </xf>
    <xf numFmtId="0" fontId="8" fillId="12" borderId="2" xfId="0" applyFont="1" applyFill="1" applyBorder="1" applyAlignment="1">
      <alignment horizontal="left" vertical="top" wrapText="1"/>
    </xf>
    <xf numFmtId="0" fontId="15" fillId="10" borderId="3" xfId="0" applyFont="1" applyFill="1" applyBorder="1" applyAlignment="1">
      <alignment horizontal="left"/>
    </xf>
    <xf numFmtId="0" fontId="15" fillId="10" borderId="9" xfId="0" applyFont="1" applyFill="1" applyBorder="1" applyAlignment="1">
      <alignment horizontal="left"/>
    </xf>
    <xf numFmtId="0" fontId="15" fillId="10" borderId="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 wrapText="1"/>
    </xf>
    <xf numFmtId="0" fontId="15" fillId="11" borderId="2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/>
    </xf>
    <xf numFmtId="0" fontId="15" fillId="11" borderId="3" xfId="0" applyFont="1" applyFill="1" applyBorder="1" applyAlignment="1">
      <alignment horizontal="left"/>
    </xf>
    <xf numFmtId="0" fontId="15" fillId="11" borderId="9" xfId="0" applyFont="1" applyFill="1" applyBorder="1" applyAlignment="1">
      <alignment horizontal="left"/>
    </xf>
    <xf numFmtId="0" fontId="15" fillId="11" borderId="4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5" fillId="9" borderId="9" xfId="0" applyFont="1" applyFill="1" applyBorder="1" applyAlignment="1">
      <alignment horizontal="left"/>
    </xf>
    <xf numFmtId="0" fontId="15" fillId="9" borderId="4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0" fillId="6" borderId="3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6" borderId="2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6" borderId="14" xfId="0" applyFill="1" applyBorder="1" applyAlignment="1">
      <alignment horizontal="left" vertical="top" wrapText="1"/>
    </xf>
    <xf numFmtId="0" fontId="0" fillId="6" borderId="15" xfId="0" applyFill="1" applyBorder="1" applyAlignment="1">
      <alignment horizontal="left" vertical="top" wrapText="1"/>
    </xf>
    <xf numFmtId="0" fontId="0" fillId="6" borderId="16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sabel Kuipers" id="{342B07E3-C376-4CC0-A3F6-D172A66DA3F2}" userId="S::i.kuipers@omniplan.org::2cc20cdc-4875-4cef-92c4-168b06b9f5f9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2" dT="2023-01-17T09:48:38.81" personId="{342B07E3-C376-4CC0-A3F6-D172A66DA3F2}" id="{4AB0A56D-5016-41FC-8EBC-82D8E79441C4}">
    <text>Lijkt me prima. Iets van een neutrale kleur</text>
  </threadedComment>
  <threadedComment ref="G16" dT="2023-01-17T09:48:51.39" personId="{342B07E3-C376-4CC0-A3F6-D172A66DA3F2}" id="{24BBC27C-8E76-4A4A-AB78-BF2D897A2508}">
    <text>Lijkt me ook prima</text>
  </threadedComment>
  <threadedComment ref="G17" dT="2023-01-17T09:49:02.47" personId="{342B07E3-C376-4CC0-A3F6-D172A66DA3F2}" id="{05B77753-97F9-481D-8909-507C27723C52}">
    <text>Maakt niet zoveel uit denk ik</text>
  </threadedComment>
  <threadedComment ref="G21" dT="2023-01-17T09:50:39.83" personId="{342B07E3-C376-4CC0-A3F6-D172A66DA3F2}" id="{4BA57418-4994-4D4C-8F3B-2DB5A05B9EFB}">
    <text>Bord, schaaltje, beker, glas?</text>
  </threadedComment>
  <threadedComment ref="G22" dT="2023-01-17T09:52:08.05" personId="{342B07E3-C376-4CC0-A3F6-D172A66DA3F2}" id="{B3400947-DF36-451A-B54C-35C4AA3EEB21}">
    <text>Vork, mes, lepel, kleine lepel?</text>
  </threadedComment>
  <threadedComment ref="G23" dT="2023-01-17T09:52:27.26" personId="{342B07E3-C376-4CC0-A3F6-D172A66DA3F2}" id="{0A894CFE-0460-4FCB-9B0A-3AE5692BAC85}">
    <text>Dit formaat kan Daan wel geven. Zijn van die grote hoge pannen</text>
  </threadedComment>
  <threadedComment ref="G24" dT="2023-01-17T09:52:46.46" personId="{342B07E3-C376-4CC0-A3F6-D172A66DA3F2}" id="{86C107A0-FC9B-42B0-AD6F-B5DF26E8D3B3}">
    <text>Vriesvak lijkt me niet per se nodig ?</text>
  </threadedComment>
  <threadedComment ref="G24" dT="2023-01-17T09:53:09.89" personId="{342B07E3-C376-4CC0-A3F6-D172A66DA3F2}" id="{4CDB840B-9A92-4F75-B1E2-60EB4B98EFF1}" parentId="{86C107A0-FC9B-42B0-AD6F-B5DF26E8D3B3}">
    <text>Qua liters een gangbaar aantal liters?</text>
  </threadedComment>
  <threadedComment ref="G25" dT="2023-01-17T09:53:22.27" personId="{342B07E3-C376-4CC0-A3F6-D172A66DA3F2}" id="{E2986897-E966-49D1-8883-8A5A07B0FB3F}">
    <text>Zie opmerking bij kleine koelkast</text>
  </threadedComment>
  <threadedComment ref="G31" dT="2023-01-17T09:53:36.15" personId="{342B07E3-C376-4CC0-A3F6-D172A66DA3F2}" id="{6A4F3C02-0D9C-4967-AD78-CAA10193EF77}">
    <text>Ja of een aparte vriezer?</text>
  </threadedComment>
  <threadedComment ref="G34" dT="2023-01-17T09:54:12.81" personId="{342B07E3-C376-4CC0-A3F6-D172A66DA3F2}" id="{7605D74A-36CE-4BF6-81F4-6D77303D7BEF}">
    <text xml:space="preserve">Lijkt me goed om duurzame wasmachines te doen. </text>
  </threadedComment>
  <threadedComment ref="G35" dT="2023-01-17T10:57:07.19" personId="{342B07E3-C376-4CC0-A3F6-D172A66DA3F2}" id="{4DDC9C4C-3FDF-4ED6-A154-2A24261F43F3}">
    <text>Zie vorige opmerking</text>
  </threadedComment>
  <threadedComment ref="G40" dT="2023-01-17T10:57:30.75" personId="{342B07E3-C376-4CC0-A3F6-D172A66DA3F2}" id="{C21E0CB0-F487-47F6-B134-01DFDCC30192}">
    <text>Als dit gebaseerd is op de offerte van stenia dan ja</text>
  </threadedComment>
  <threadedComment ref="G45" dT="2023-01-17T10:58:22.77" personId="{342B07E3-C376-4CC0-A3F6-D172A66DA3F2}" id="{C0CB9D54-F94F-4C10-AA7F-8218AC61917B}">
    <text>Lijkt mij dat een aannemer dat ook kan bekijken?</text>
  </threadedComment>
  <threadedComment ref="G54" dT="2023-01-17T10:58:44.89" personId="{342B07E3-C376-4CC0-A3F6-D172A66DA3F2}" id="{B07999B0-B722-42FE-B472-C4DC21E9B880}">
    <text>Klopt. Daar zijn mensen zelf verantwoordelijk voor. Lijkt dan het meest op een woonsituatie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40" workbookViewId="0">
      <selection activeCell="I48" sqref="I48"/>
    </sheetView>
  </sheetViews>
  <sheetFormatPr defaultRowHeight="15" x14ac:dyDescent="0.25"/>
  <cols>
    <col min="1" max="1" width="3.375" style="36" customWidth="1"/>
    <col min="2" max="2" width="47.125" style="39" customWidth="1"/>
    <col min="3" max="3" width="7.375" style="38" customWidth="1"/>
    <col min="4" max="4" width="8.5" style="38" customWidth="1"/>
    <col min="5" max="5" width="12.625" style="39" customWidth="1"/>
    <col min="6" max="6" width="6.625" style="39" customWidth="1"/>
    <col min="7" max="7" width="43.375" style="39" customWidth="1"/>
    <col min="8" max="9" width="9" style="39"/>
    <col min="10" max="10" width="20.5" style="39" customWidth="1"/>
    <col min="11" max="16384" width="9" style="39"/>
  </cols>
  <sheetData>
    <row r="1" spans="1:7" ht="24.75" customHeight="1" x14ac:dyDescent="0.25">
      <c r="B1" s="37" t="s">
        <v>33</v>
      </c>
    </row>
    <row r="2" spans="1:7" ht="15" customHeight="1" x14ac:dyDescent="0.25">
      <c r="B2" s="40" t="s">
        <v>37</v>
      </c>
      <c r="D2" s="124" t="s">
        <v>35</v>
      </c>
      <c r="E2" s="126" t="s">
        <v>34</v>
      </c>
      <c r="F2" s="41"/>
    </row>
    <row r="3" spans="1:7" s="46" customFormat="1" x14ac:dyDescent="0.25">
      <c r="A3" s="42"/>
      <c r="B3" s="43" t="s">
        <v>1</v>
      </c>
      <c r="C3" s="44" t="s">
        <v>0</v>
      </c>
      <c r="D3" s="125"/>
      <c r="E3" s="127"/>
      <c r="F3" s="45" t="s">
        <v>103</v>
      </c>
      <c r="G3" s="43" t="s">
        <v>8</v>
      </c>
    </row>
    <row r="4" spans="1:7" s="46" customFormat="1" ht="6.75" customHeight="1" x14ac:dyDescent="0.25">
      <c r="A4" s="42"/>
    </row>
    <row r="5" spans="1:7" s="46" customFormat="1" ht="15" customHeight="1" x14ac:dyDescent="0.25">
      <c r="A5" s="42"/>
      <c r="B5" s="134" t="s">
        <v>164</v>
      </c>
      <c r="C5" s="134"/>
      <c r="D5" s="134"/>
      <c r="E5" s="135"/>
      <c r="F5" s="47">
        <v>1</v>
      </c>
      <c r="G5" s="48" t="s">
        <v>109</v>
      </c>
    </row>
    <row r="6" spans="1:7" s="46" customFormat="1" x14ac:dyDescent="0.25">
      <c r="A6" s="42"/>
      <c r="B6" s="134"/>
      <c r="C6" s="134"/>
      <c r="D6" s="134"/>
      <c r="E6" s="135"/>
      <c r="F6" s="47">
        <v>2</v>
      </c>
      <c r="G6" s="48" t="s">
        <v>165</v>
      </c>
    </row>
    <row r="7" spans="1:7" s="46" customFormat="1" x14ac:dyDescent="0.25">
      <c r="A7" s="42"/>
      <c r="B7" s="134"/>
      <c r="C7" s="134"/>
      <c r="D7" s="134"/>
      <c r="E7" s="135"/>
      <c r="F7" s="47">
        <v>3</v>
      </c>
      <c r="G7" s="48" t="s">
        <v>155</v>
      </c>
    </row>
    <row r="8" spans="1:7" ht="6.75" customHeight="1" x14ac:dyDescent="0.25"/>
    <row r="9" spans="1:7" x14ac:dyDescent="0.25">
      <c r="A9" s="49" t="s">
        <v>38</v>
      </c>
      <c r="B9" s="128" t="s">
        <v>20</v>
      </c>
      <c r="C9" s="129"/>
      <c r="D9" s="129"/>
      <c r="E9" s="129"/>
      <c r="F9" s="129"/>
      <c r="G9" s="130"/>
    </row>
    <row r="10" spans="1:7" x14ac:dyDescent="0.25">
      <c r="A10" s="50">
        <v>1</v>
      </c>
      <c r="B10" s="51" t="s">
        <v>166</v>
      </c>
      <c r="C10" s="52">
        <v>42</v>
      </c>
      <c r="D10" s="53"/>
      <c r="E10" s="54">
        <f>SUM(C10*D10)</f>
        <v>0</v>
      </c>
      <c r="F10" s="55">
        <v>1</v>
      </c>
      <c r="G10" s="56"/>
    </row>
    <row r="11" spans="1:7" x14ac:dyDescent="0.25">
      <c r="A11" s="50">
        <f>SUM(A10+1)</f>
        <v>2</v>
      </c>
      <c r="B11" s="51" t="s">
        <v>153</v>
      </c>
      <c r="C11" s="52">
        <v>5</v>
      </c>
      <c r="D11" s="53"/>
      <c r="E11" s="54">
        <f>SUM(C11*D11)</f>
        <v>0</v>
      </c>
      <c r="F11" s="55">
        <v>1</v>
      </c>
      <c r="G11" s="56" t="s">
        <v>154</v>
      </c>
    </row>
    <row r="12" spans="1:7" x14ac:dyDescent="0.25">
      <c r="A12" s="50">
        <f t="shared" ref="A12:A14" si="0">SUM(A11+1)</f>
        <v>3</v>
      </c>
      <c r="B12" s="56" t="s">
        <v>151</v>
      </c>
      <c r="C12" s="52">
        <v>89</v>
      </c>
      <c r="D12" s="53"/>
      <c r="E12" s="54">
        <f t="shared" ref="E12:E32" si="1">SUM(C12*D12)</f>
        <v>0</v>
      </c>
      <c r="F12" s="55">
        <v>1</v>
      </c>
      <c r="G12" s="56"/>
    </row>
    <row r="13" spans="1:7" x14ac:dyDescent="0.25">
      <c r="A13" s="50">
        <f t="shared" si="0"/>
        <v>4</v>
      </c>
      <c r="B13" s="56" t="s">
        <v>152</v>
      </c>
      <c r="C13" s="52">
        <v>89</v>
      </c>
      <c r="D13" s="53"/>
      <c r="E13" s="54">
        <f t="shared" si="1"/>
        <v>0</v>
      </c>
      <c r="F13" s="57"/>
      <c r="G13" s="56"/>
    </row>
    <row r="14" spans="1:7" x14ac:dyDescent="0.25">
      <c r="A14" s="50">
        <f t="shared" si="0"/>
        <v>5</v>
      </c>
      <c r="B14" s="56" t="s">
        <v>3</v>
      </c>
      <c r="C14" s="52">
        <v>47</v>
      </c>
      <c r="D14" s="53"/>
      <c r="E14" s="54">
        <f t="shared" si="1"/>
        <v>0</v>
      </c>
      <c r="F14" s="57"/>
      <c r="G14" s="56"/>
    </row>
    <row r="15" spans="1:7" x14ac:dyDescent="0.25">
      <c r="A15" s="50">
        <f t="shared" ref="A15:A16" si="2">SUM(A14+1)</f>
        <v>6</v>
      </c>
      <c r="B15" s="56" t="s">
        <v>4</v>
      </c>
      <c r="C15" s="52">
        <v>35</v>
      </c>
      <c r="D15" s="53"/>
      <c r="E15" s="54">
        <f t="shared" si="1"/>
        <v>0</v>
      </c>
      <c r="F15" s="57"/>
      <c r="G15" s="56"/>
    </row>
    <row r="16" spans="1:7" x14ac:dyDescent="0.25">
      <c r="A16" s="50">
        <f t="shared" si="2"/>
        <v>7</v>
      </c>
      <c r="B16" s="56" t="s">
        <v>101</v>
      </c>
      <c r="C16" s="52">
        <v>27</v>
      </c>
      <c r="D16" s="53"/>
      <c r="E16" s="54">
        <f t="shared" si="1"/>
        <v>0</v>
      </c>
      <c r="F16" s="57"/>
      <c r="G16" s="56" t="s">
        <v>157</v>
      </c>
    </row>
    <row r="17" spans="1:7" x14ac:dyDescent="0.25">
      <c r="A17" s="50">
        <f t="shared" ref="A17:A33" si="3">SUM(A16+1)</f>
        <v>8</v>
      </c>
      <c r="B17" s="56" t="s">
        <v>2</v>
      </c>
      <c r="C17" s="52">
        <v>94</v>
      </c>
      <c r="D17" s="53"/>
      <c r="E17" s="54">
        <f t="shared" si="1"/>
        <v>0</v>
      </c>
      <c r="F17" s="57"/>
      <c r="G17" s="56"/>
    </row>
    <row r="18" spans="1:7" x14ac:dyDescent="0.25">
      <c r="A18" s="50">
        <f t="shared" si="3"/>
        <v>9</v>
      </c>
      <c r="B18" s="56" t="s">
        <v>145</v>
      </c>
      <c r="C18" s="52">
        <v>45</v>
      </c>
      <c r="D18" s="53"/>
      <c r="E18" s="54">
        <f t="shared" si="1"/>
        <v>0</v>
      </c>
      <c r="F18" s="57">
        <v>1</v>
      </c>
      <c r="G18" s="58" t="s">
        <v>104</v>
      </c>
    </row>
    <row r="19" spans="1:7" x14ac:dyDescent="0.25">
      <c r="A19" s="50">
        <f t="shared" si="3"/>
        <v>10</v>
      </c>
      <c r="B19" s="56" t="s">
        <v>142</v>
      </c>
      <c r="C19" s="52">
        <v>178</v>
      </c>
      <c r="D19" s="53"/>
      <c r="E19" s="54">
        <f t="shared" si="1"/>
        <v>0</v>
      </c>
      <c r="F19" s="57"/>
      <c r="G19" s="56" t="s">
        <v>11</v>
      </c>
    </row>
    <row r="20" spans="1:7" x14ac:dyDescent="0.25">
      <c r="A20" s="50">
        <f t="shared" si="3"/>
        <v>11</v>
      </c>
      <c r="B20" s="56" t="s">
        <v>27</v>
      </c>
      <c r="C20" s="52">
        <v>89</v>
      </c>
      <c r="D20" s="53"/>
      <c r="E20" s="54">
        <f t="shared" si="1"/>
        <v>0</v>
      </c>
      <c r="F20" s="57">
        <v>3</v>
      </c>
      <c r="G20" s="56" t="s">
        <v>26</v>
      </c>
    </row>
    <row r="21" spans="1:7" x14ac:dyDescent="0.25">
      <c r="A21" s="50">
        <f t="shared" si="3"/>
        <v>12</v>
      </c>
      <c r="B21" s="56" t="s">
        <v>143</v>
      </c>
      <c r="C21" s="52">
        <v>89</v>
      </c>
      <c r="D21" s="53"/>
      <c r="E21" s="54">
        <f t="shared" si="1"/>
        <v>0</v>
      </c>
      <c r="F21" s="57"/>
      <c r="G21" s="56"/>
    </row>
    <row r="22" spans="1:7" x14ac:dyDescent="0.25">
      <c r="A22" s="50">
        <f t="shared" si="3"/>
        <v>13</v>
      </c>
      <c r="B22" s="56" t="s">
        <v>144</v>
      </c>
      <c r="C22" s="52">
        <v>89</v>
      </c>
      <c r="D22" s="53"/>
      <c r="E22" s="54">
        <f t="shared" si="1"/>
        <v>0</v>
      </c>
      <c r="F22" s="57">
        <v>3</v>
      </c>
      <c r="G22" s="59" t="s">
        <v>102</v>
      </c>
    </row>
    <row r="23" spans="1:7" x14ac:dyDescent="0.25">
      <c r="A23" s="50">
        <f t="shared" si="3"/>
        <v>14</v>
      </c>
      <c r="B23" s="56" t="s">
        <v>146</v>
      </c>
      <c r="C23" s="52">
        <v>178</v>
      </c>
      <c r="D23" s="53"/>
      <c r="E23" s="54">
        <f t="shared" si="1"/>
        <v>0</v>
      </c>
      <c r="F23" s="57">
        <v>1</v>
      </c>
      <c r="G23" s="58" t="s">
        <v>11</v>
      </c>
    </row>
    <row r="24" spans="1:7" x14ac:dyDescent="0.25">
      <c r="A24" s="50">
        <f t="shared" si="3"/>
        <v>15</v>
      </c>
      <c r="B24" s="56" t="s">
        <v>9</v>
      </c>
      <c r="C24" s="52">
        <v>267</v>
      </c>
      <c r="D24" s="53"/>
      <c r="E24" s="54">
        <f t="shared" si="1"/>
        <v>0</v>
      </c>
      <c r="F24" s="57"/>
      <c r="G24" s="60" t="s">
        <v>12</v>
      </c>
    </row>
    <row r="25" spans="1:7" x14ac:dyDescent="0.25">
      <c r="A25" s="50">
        <f t="shared" si="3"/>
        <v>16</v>
      </c>
      <c r="B25" s="56" t="s">
        <v>13</v>
      </c>
      <c r="C25" s="52">
        <v>26</v>
      </c>
      <c r="D25" s="53"/>
      <c r="E25" s="54">
        <f t="shared" si="1"/>
        <v>0</v>
      </c>
      <c r="F25" s="57"/>
      <c r="G25" s="56" t="s">
        <v>10</v>
      </c>
    </row>
    <row r="26" spans="1:7" x14ac:dyDescent="0.25">
      <c r="A26" s="50">
        <f t="shared" si="3"/>
        <v>17</v>
      </c>
      <c r="B26" s="56" t="s">
        <v>14</v>
      </c>
      <c r="C26" s="52">
        <v>26</v>
      </c>
      <c r="D26" s="53"/>
      <c r="E26" s="54">
        <f t="shared" si="1"/>
        <v>0</v>
      </c>
      <c r="F26" s="57"/>
      <c r="G26" s="56" t="s">
        <v>10</v>
      </c>
    </row>
    <row r="27" spans="1:7" x14ac:dyDescent="0.25">
      <c r="A27" s="50">
        <f t="shared" si="3"/>
        <v>18</v>
      </c>
      <c r="B27" s="56" t="s">
        <v>5</v>
      </c>
      <c r="C27" s="52">
        <v>89</v>
      </c>
      <c r="D27" s="53"/>
      <c r="E27" s="54">
        <f t="shared" si="1"/>
        <v>0</v>
      </c>
      <c r="F27" s="57"/>
      <c r="G27" s="56" t="s">
        <v>110</v>
      </c>
    </row>
    <row r="28" spans="1:7" x14ac:dyDescent="0.25">
      <c r="A28" s="50">
        <f t="shared" si="3"/>
        <v>19</v>
      </c>
      <c r="B28" s="56" t="s">
        <v>6</v>
      </c>
      <c r="C28" s="52">
        <v>89</v>
      </c>
      <c r="D28" s="53"/>
      <c r="E28" s="54">
        <f t="shared" si="1"/>
        <v>0</v>
      </c>
      <c r="F28" s="57"/>
      <c r="G28" s="56" t="s">
        <v>149</v>
      </c>
    </row>
    <row r="29" spans="1:7" x14ac:dyDescent="0.25">
      <c r="A29" s="50">
        <f t="shared" si="3"/>
        <v>20</v>
      </c>
      <c r="B29" s="56" t="s">
        <v>15</v>
      </c>
      <c r="C29" s="52">
        <v>26</v>
      </c>
      <c r="D29" s="53"/>
      <c r="E29" s="54">
        <f t="shared" si="1"/>
        <v>0</v>
      </c>
      <c r="F29" s="57"/>
      <c r="G29" s="56" t="s">
        <v>10</v>
      </c>
    </row>
    <row r="30" spans="1:7" x14ac:dyDescent="0.25">
      <c r="A30" s="50">
        <f t="shared" si="3"/>
        <v>21</v>
      </c>
      <c r="B30" s="56" t="s">
        <v>107</v>
      </c>
      <c r="C30" s="52">
        <v>2</v>
      </c>
      <c r="D30" s="53"/>
      <c r="E30" s="54">
        <f t="shared" si="1"/>
        <v>0</v>
      </c>
      <c r="F30" s="57"/>
      <c r="G30" s="56" t="s">
        <v>108</v>
      </c>
    </row>
    <row r="31" spans="1:7" x14ac:dyDescent="0.25">
      <c r="A31" s="50">
        <f>SUM(A29+1)</f>
        <v>21</v>
      </c>
      <c r="B31" s="56" t="s">
        <v>16</v>
      </c>
      <c r="C31" s="52">
        <v>20</v>
      </c>
      <c r="D31" s="53"/>
      <c r="E31" s="54">
        <f t="shared" si="1"/>
        <v>0</v>
      </c>
      <c r="F31" s="57">
        <v>2</v>
      </c>
      <c r="G31" s="56"/>
    </row>
    <row r="32" spans="1:7" ht="15.75" thickBot="1" x14ac:dyDescent="0.3">
      <c r="A32" s="50">
        <f t="shared" si="3"/>
        <v>22</v>
      </c>
      <c r="B32" s="56" t="s">
        <v>17</v>
      </c>
      <c r="C32" s="52">
        <v>6</v>
      </c>
      <c r="D32" s="53"/>
      <c r="E32" s="54">
        <f t="shared" si="1"/>
        <v>0</v>
      </c>
      <c r="F32" s="57">
        <v>2</v>
      </c>
      <c r="G32" s="56"/>
    </row>
    <row r="33" spans="1:7" ht="15.75" thickBot="1" x14ac:dyDescent="0.3">
      <c r="A33" s="50">
        <f t="shared" si="3"/>
        <v>23</v>
      </c>
      <c r="B33" s="56" t="s">
        <v>7</v>
      </c>
      <c r="C33" s="61" t="s">
        <v>18</v>
      </c>
      <c r="D33" s="61" t="s">
        <v>18</v>
      </c>
      <c r="E33" s="62">
        <f>SUM(E10:E32)</f>
        <v>0</v>
      </c>
      <c r="F33" s="63"/>
      <c r="G33" s="64"/>
    </row>
    <row r="34" spans="1:7" x14ac:dyDescent="0.25">
      <c r="A34" s="65"/>
      <c r="B34" s="66"/>
      <c r="C34" s="67"/>
      <c r="D34" s="67"/>
      <c r="E34" s="68"/>
      <c r="F34" s="68"/>
      <c r="G34" s="66"/>
    </row>
    <row r="35" spans="1:7" x14ac:dyDescent="0.25">
      <c r="A35" s="69" t="s">
        <v>39</v>
      </c>
      <c r="B35" s="131" t="s">
        <v>19</v>
      </c>
      <c r="C35" s="132"/>
      <c r="D35" s="132"/>
      <c r="E35" s="132"/>
      <c r="F35" s="132"/>
      <c r="G35" s="133"/>
    </row>
    <row r="36" spans="1:7" x14ac:dyDescent="0.25">
      <c r="A36" s="70">
        <v>1</v>
      </c>
      <c r="B36" s="71" t="s">
        <v>28</v>
      </c>
      <c r="C36" s="72">
        <v>8</v>
      </c>
      <c r="D36" s="53"/>
      <c r="E36" s="73">
        <f>SUM(C36*D36)</f>
        <v>0</v>
      </c>
      <c r="F36" s="74">
        <v>2</v>
      </c>
      <c r="G36" s="71"/>
    </row>
    <row r="37" spans="1:7" x14ac:dyDescent="0.25">
      <c r="A37" s="70">
        <f>SUM(A36+1)</f>
        <v>2</v>
      </c>
      <c r="B37" s="71" t="s">
        <v>29</v>
      </c>
      <c r="C37" s="72">
        <v>8</v>
      </c>
      <c r="D37" s="53"/>
      <c r="E37" s="73">
        <f t="shared" ref="E37:E41" si="4">SUM(C37*D37)</f>
        <v>0</v>
      </c>
      <c r="F37" s="74">
        <v>2</v>
      </c>
      <c r="G37" s="71" t="s">
        <v>105</v>
      </c>
    </row>
    <row r="38" spans="1:7" x14ac:dyDescent="0.25">
      <c r="A38" s="70">
        <f t="shared" ref="A38:A42" si="5">SUM(A37+1)</f>
        <v>3</v>
      </c>
      <c r="B38" s="71" t="s">
        <v>23</v>
      </c>
      <c r="C38" s="72">
        <v>9</v>
      </c>
      <c r="D38" s="53"/>
      <c r="E38" s="73">
        <f t="shared" si="4"/>
        <v>0</v>
      </c>
      <c r="F38" s="74"/>
      <c r="G38" s="71"/>
    </row>
    <row r="39" spans="1:7" x14ac:dyDescent="0.25">
      <c r="A39" s="70">
        <f t="shared" si="5"/>
        <v>4</v>
      </c>
      <c r="B39" s="71" t="s">
        <v>24</v>
      </c>
      <c r="C39" s="72">
        <v>5</v>
      </c>
      <c r="D39" s="53"/>
      <c r="E39" s="73">
        <f t="shared" si="4"/>
        <v>0</v>
      </c>
      <c r="F39" s="74"/>
      <c r="G39" s="71" t="s">
        <v>21</v>
      </c>
    </row>
    <row r="40" spans="1:7" x14ac:dyDescent="0.25">
      <c r="A40" s="70">
        <f t="shared" si="5"/>
        <v>5</v>
      </c>
      <c r="B40" s="71" t="s">
        <v>22</v>
      </c>
      <c r="C40" s="72">
        <v>6</v>
      </c>
      <c r="D40" s="53"/>
      <c r="E40" s="73">
        <f t="shared" si="4"/>
        <v>0</v>
      </c>
      <c r="F40" s="74">
        <v>2</v>
      </c>
      <c r="G40" s="71"/>
    </row>
    <row r="41" spans="1:7" ht="15.75" thickBot="1" x14ac:dyDescent="0.3">
      <c r="A41" s="70">
        <f t="shared" si="5"/>
        <v>6</v>
      </c>
      <c r="B41" s="71" t="s">
        <v>25</v>
      </c>
      <c r="C41" s="75">
        <v>4</v>
      </c>
      <c r="D41" s="53"/>
      <c r="E41" s="73">
        <f t="shared" si="4"/>
        <v>0</v>
      </c>
      <c r="F41" s="76">
        <v>2</v>
      </c>
      <c r="G41" s="71"/>
    </row>
    <row r="42" spans="1:7" ht="15.75" thickBot="1" x14ac:dyDescent="0.3">
      <c r="A42" s="70">
        <f t="shared" si="5"/>
        <v>7</v>
      </c>
      <c r="B42" s="77" t="s">
        <v>7</v>
      </c>
      <c r="C42" s="78" t="s">
        <v>18</v>
      </c>
      <c r="D42" s="78" t="s">
        <v>18</v>
      </c>
      <c r="E42" s="79">
        <f>SUM(E36:E41)</f>
        <v>0</v>
      </c>
      <c r="F42" s="80"/>
      <c r="G42" s="81"/>
    </row>
    <row r="44" spans="1:7" x14ac:dyDescent="0.25">
      <c r="A44" s="82" t="s">
        <v>40</v>
      </c>
      <c r="B44" s="119" t="s">
        <v>32</v>
      </c>
      <c r="C44" s="120"/>
      <c r="D44" s="120"/>
      <c r="E44" s="120"/>
      <c r="F44" s="120"/>
      <c r="G44" s="121"/>
    </row>
    <row r="45" spans="1:7" x14ac:dyDescent="0.25">
      <c r="A45" s="83">
        <v>1</v>
      </c>
      <c r="B45" s="84" t="s">
        <v>36</v>
      </c>
      <c r="C45" s="85">
        <v>20</v>
      </c>
      <c r="D45" s="53"/>
      <c r="E45" s="86">
        <f>SUM(C45*D45)</f>
        <v>0</v>
      </c>
      <c r="F45" s="87">
        <v>1</v>
      </c>
      <c r="G45" s="84" t="s">
        <v>83</v>
      </c>
    </row>
    <row r="46" spans="1:7" x14ac:dyDescent="0.25">
      <c r="A46" s="83">
        <f>SUM(A45+1)</f>
        <v>2</v>
      </c>
      <c r="B46" s="84" t="s">
        <v>41</v>
      </c>
      <c r="C46" s="85">
        <v>6</v>
      </c>
      <c r="D46" s="53"/>
      <c r="E46" s="86">
        <f t="shared" ref="E46:E51" si="6">SUM(C46*D46)</f>
        <v>0</v>
      </c>
      <c r="F46" s="87">
        <v>1</v>
      </c>
      <c r="G46" s="84" t="s">
        <v>84</v>
      </c>
    </row>
    <row r="47" spans="1:7" x14ac:dyDescent="0.25">
      <c r="A47" s="83">
        <f t="shared" ref="A47:A52" si="7">SUM(A46+1)</f>
        <v>3</v>
      </c>
      <c r="B47" s="84" t="s">
        <v>31</v>
      </c>
      <c r="C47" s="85">
        <v>7</v>
      </c>
      <c r="D47" s="53"/>
      <c r="E47" s="86">
        <f t="shared" si="6"/>
        <v>0</v>
      </c>
      <c r="F47" s="87">
        <v>1</v>
      </c>
      <c r="G47" s="84" t="s">
        <v>85</v>
      </c>
    </row>
    <row r="48" spans="1:7" x14ac:dyDescent="0.25">
      <c r="A48" s="83">
        <f t="shared" si="7"/>
        <v>4</v>
      </c>
      <c r="B48" s="84" t="s">
        <v>167</v>
      </c>
      <c r="C48" s="85">
        <v>2</v>
      </c>
      <c r="D48" s="53"/>
      <c r="E48" s="86">
        <f t="shared" si="6"/>
        <v>0</v>
      </c>
      <c r="F48" s="87">
        <v>2</v>
      </c>
      <c r="G48" s="84" t="s">
        <v>86</v>
      </c>
    </row>
    <row r="49" spans="1:7" x14ac:dyDescent="0.25">
      <c r="A49" s="83">
        <f t="shared" si="7"/>
        <v>5</v>
      </c>
      <c r="B49" s="84" t="s">
        <v>30</v>
      </c>
      <c r="C49" s="88">
        <v>2</v>
      </c>
      <c r="D49" s="89"/>
      <c r="E49" s="86">
        <f t="shared" si="6"/>
        <v>0</v>
      </c>
      <c r="F49" s="90"/>
      <c r="G49" s="84" t="s">
        <v>86</v>
      </c>
    </row>
    <row r="50" spans="1:7" x14ac:dyDescent="0.25">
      <c r="A50" s="83">
        <f t="shared" si="7"/>
        <v>6</v>
      </c>
      <c r="B50" s="91" t="s">
        <v>99</v>
      </c>
      <c r="C50" s="92">
        <v>50</v>
      </c>
      <c r="D50" s="93"/>
      <c r="E50" s="94">
        <f t="shared" si="6"/>
        <v>0</v>
      </c>
      <c r="F50" s="87">
        <v>1</v>
      </c>
      <c r="G50" s="91" t="s">
        <v>156</v>
      </c>
    </row>
    <row r="51" spans="1:7" ht="15.75" thickBot="1" x14ac:dyDescent="0.3">
      <c r="A51" s="83">
        <f t="shared" si="7"/>
        <v>7</v>
      </c>
      <c r="B51" s="84" t="s">
        <v>95</v>
      </c>
      <c r="C51" s="88">
        <v>2</v>
      </c>
      <c r="D51" s="95"/>
      <c r="E51" s="96">
        <f t="shared" si="6"/>
        <v>0</v>
      </c>
      <c r="F51" s="90"/>
      <c r="G51" s="84" t="s">
        <v>96</v>
      </c>
    </row>
    <row r="52" spans="1:7" ht="15.75" thickBot="1" x14ac:dyDescent="0.3">
      <c r="A52" s="83">
        <f t="shared" si="7"/>
        <v>8</v>
      </c>
      <c r="B52" s="84" t="s">
        <v>7</v>
      </c>
      <c r="C52" s="97" t="s">
        <v>18</v>
      </c>
      <c r="D52" s="98" t="s">
        <v>18</v>
      </c>
      <c r="E52" s="99">
        <f>SUM(E45:E51)</f>
        <v>0</v>
      </c>
      <c r="F52" s="87"/>
      <c r="G52" s="100"/>
    </row>
    <row r="54" spans="1:7" x14ac:dyDescent="0.25">
      <c r="A54" s="49" t="s">
        <v>42</v>
      </c>
      <c r="B54" s="123" t="s">
        <v>47</v>
      </c>
      <c r="C54" s="123"/>
      <c r="D54" s="123"/>
      <c r="E54" s="123"/>
      <c r="F54" s="123"/>
      <c r="G54" s="123"/>
    </row>
    <row r="55" spans="1:7" x14ac:dyDescent="0.25">
      <c r="A55" s="101">
        <v>1</v>
      </c>
      <c r="B55" s="102" t="s">
        <v>43</v>
      </c>
      <c r="C55" s="103" t="s">
        <v>18</v>
      </c>
      <c r="D55" s="104" t="s">
        <v>18</v>
      </c>
      <c r="E55" s="105"/>
      <c r="F55" s="103" t="s">
        <v>18</v>
      </c>
      <c r="G55" s="102"/>
    </row>
    <row r="56" spans="1:7" x14ac:dyDescent="0.25">
      <c r="A56" s="101">
        <f>SUM(A55+1)</f>
        <v>2</v>
      </c>
      <c r="B56" s="102" t="s">
        <v>44</v>
      </c>
      <c r="C56" s="103" t="s">
        <v>18</v>
      </c>
      <c r="D56" s="104" t="s">
        <v>18</v>
      </c>
      <c r="E56" s="105"/>
      <c r="F56" s="103" t="s">
        <v>18</v>
      </c>
      <c r="G56" s="102" t="s">
        <v>100</v>
      </c>
    </row>
    <row r="57" spans="1:7" x14ac:dyDescent="0.25">
      <c r="A57" s="101">
        <f t="shared" ref="A57:A63" si="8">SUM(A56+1)</f>
        <v>3</v>
      </c>
      <c r="B57" s="102" t="s">
        <v>46</v>
      </c>
      <c r="C57" s="103" t="s">
        <v>18</v>
      </c>
      <c r="D57" s="104" t="s">
        <v>18</v>
      </c>
      <c r="E57" s="105"/>
      <c r="F57" s="103" t="s">
        <v>18</v>
      </c>
      <c r="G57" s="102"/>
    </row>
    <row r="58" spans="1:7" x14ac:dyDescent="0.25">
      <c r="A58" s="101">
        <f t="shared" si="8"/>
        <v>4</v>
      </c>
      <c r="B58" s="102" t="s">
        <v>45</v>
      </c>
      <c r="C58" s="103" t="s">
        <v>18</v>
      </c>
      <c r="D58" s="106" t="s">
        <v>18</v>
      </c>
      <c r="E58" s="107"/>
      <c r="F58" s="103" t="s">
        <v>18</v>
      </c>
      <c r="G58" s="102"/>
    </row>
    <row r="59" spans="1:7" x14ac:dyDescent="0.25">
      <c r="A59" s="101">
        <f t="shared" si="8"/>
        <v>5</v>
      </c>
      <c r="B59" s="102" t="s">
        <v>97</v>
      </c>
      <c r="C59" s="103">
        <v>4</v>
      </c>
      <c r="D59" s="107"/>
      <c r="E59" s="108">
        <f>SUM(C59*D59)</f>
        <v>0</v>
      </c>
      <c r="F59" s="103" t="s">
        <v>18</v>
      </c>
      <c r="G59" s="102" t="s">
        <v>98</v>
      </c>
    </row>
    <row r="60" spans="1:7" x14ac:dyDescent="0.25">
      <c r="A60" s="101">
        <f t="shared" si="8"/>
        <v>6</v>
      </c>
      <c r="B60" s="109" t="s">
        <v>106</v>
      </c>
      <c r="C60" s="103" t="s">
        <v>18</v>
      </c>
      <c r="D60" s="103" t="s">
        <v>18</v>
      </c>
      <c r="E60" s="110"/>
      <c r="F60" s="103" t="s">
        <v>18</v>
      </c>
      <c r="G60" s="111" t="s">
        <v>48</v>
      </c>
    </row>
    <row r="61" spans="1:7" x14ac:dyDescent="0.25">
      <c r="A61" s="101">
        <f t="shared" si="8"/>
        <v>7</v>
      </c>
      <c r="B61" s="109" t="s">
        <v>106</v>
      </c>
      <c r="C61" s="103" t="s">
        <v>18</v>
      </c>
      <c r="D61" s="103" t="s">
        <v>18</v>
      </c>
      <c r="E61" s="112"/>
      <c r="F61" s="103" t="s">
        <v>18</v>
      </c>
      <c r="G61" s="111" t="s">
        <v>48</v>
      </c>
    </row>
    <row r="62" spans="1:7" ht="15.75" thickBot="1" x14ac:dyDescent="0.3">
      <c r="A62" s="101">
        <f t="shared" si="8"/>
        <v>8</v>
      </c>
      <c r="B62" s="109" t="s">
        <v>106</v>
      </c>
      <c r="C62" s="103" t="s">
        <v>18</v>
      </c>
      <c r="D62" s="103" t="s">
        <v>18</v>
      </c>
      <c r="E62" s="112"/>
      <c r="F62" s="103" t="s">
        <v>18</v>
      </c>
      <c r="G62" s="111" t="s">
        <v>48</v>
      </c>
    </row>
    <row r="63" spans="1:7" ht="15.75" thickBot="1" x14ac:dyDescent="0.3">
      <c r="A63" s="101">
        <f t="shared" si="8"/>
        <v>9</v>
      </c>
      <c r="B63" s="113" t="s">
        <v>7</v>
      </c>
      <c r="C63" s="103" t="s">
        <v>18</v>
      </c>
      <c r="D63" s="114" t="s">
        <v>18</v>
      </c>
      <c r="E63" s="115">
        <f>SUM(E55:E62)</f>
        <v>0</v>
      </c>
      <c r="F63" s="103" t="s">
        <v>18</v>
      </c>
      <c r="G63" s="113"/>
    </row>
    <row r="66" spans="2:7" x14ac:dyDescent="0.25">
      <c r="B66" s="122" t="s">
        <v>168</v>
      </c>
      <c r="C66" s="122"/>
      <c r="D66" s="122"/>
      <c r="E66" s="116">
        <f>SUM(E33+E42+E52+E63)</f>
        <v>0</v>
      </c>
      <c r="F66" s="68"/>
    </row>
    <row r="68" spans="2:7" x14ac:dyDescent="0.25">
      <c r="C68" s="118" t="s">
        <v>158</v>
      </c>
      <c r="D68" s="118"/>
      <c r="E68" s="117"/>
      <c r="F68" s="117"/>
      <c r="G68" s="117"/>
    </row>
    <row r="69" spans="2:7" x14ac:dyDescent="0.25">
      <c r="C69" s="118" t="s">
        <v>159</v>
      </c>
      <c r="D69" s="118"/>
      <c r="E69" s="117"/>
      <c r="F69" s="117"/>
      <c r="G69" s="117"/>
    </row>
    <row r="70" spans="2:7" x14ac:dyDescent="0.25">
      <c r="C70" s="118" t="s">
        <v>160</v>
      </c>
      <c r="D70" s="118"/>
      <c r="E70" s="117"/>
      <c r="F70" s="117"/>
      <c r="G70" s="117"/>
    </row>
    <row r="71" spans="2:7" x14ac:dyDescent="0.25">
      <c r="C71" s="118" t="s">
        <v>161</v>
      </c>
      <c r="D71" s="118"/>
      <c r="E71" s="117"/>
      <c r="F71" s="117"/>
      <c r="G71" s="117"/>
    </row>
    <row r="72" spans="2:7" x14ac:dyDescent="0.25">
      <c r="C72" s="118" t="s">
        <v>162</v>
      </c>
      <c r="D72" s="118"/>
      <c r="E72" s="117"/>
      <c r="F72" s="117"/>
      <c r="G72" s="117"/>
    </row>
    <row r="73" spans="2:7" ht="41.25" customHeight="1" x14ac:dyDescent="0.25">
      <c r="C73" s="118" t="s">
        <v>163</v>
      </c>
      <c r="D73" s="118"/>
      <c r="E73" s="117"/>
      <c r="F73" s="117"/>
      <c r="G73" s="117"/>
    </row>
  </sheetData>
  <mergeCells count="20">
    <mergeCell ref="B44:G44"/>
    <mergeCell ref="B66:D66"/>
    <mergeCell ref="B54:G54"/>
    <mergeCell ref="D2:D3"/>
    <mergeCell ref="E2:E3"/>
    <mergeCell ref="B9:G9"/>
    <mergeCell ref="B35:G35"/>
    <mergeCell ref="B5:E7"/>
    <mergeCell ref="C72:D72"/>
    <mergeCell ref="C73:D73"/>
    <mergeCell ref="C68:D68"/>
    <mergeCell ref="C69:D69"/>
    <mergeCell ref="C70:D70"/>
    <mergeCell ref="C71:D71"/>
    <mergeCell ref="E73:G73"/>
    <mergeCell ref="E68:G68"/>
    <mergeCell ref="E69:G69"/>
    <mergeCell ref="E70:G70"/>
    <mergeCell ref="E71:G71"/>
    <mergeCell ref="E72:G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U23"/>
  <sheetViews>
    <sheetView tabSelected="1" workbookViewId="0">
      <selection activeCell="R15" sqref="R15"/>
    </sheetView>
  </sheetViews>
  <sheetFormatPr defaultRowHeight="14.25" x14ac:dyDescent="0.2"/>
  <cols>
    <col min="2" max="2" width="20.25" customWidth="1"/>
    <col min="3" max="3" width="9.5" style="1" bestFit="1" customWidth="1"/>
    <col min="4" max="4" width="6.125" customWidth="1"/>
    <col min="5" max="5" width="3" customWidth="1"/>
    <col min="6" max="6" width="14.625" bestFit="1" customWidth="1"/>
    <col min="8" max="8" width="5.875" customWidth="1"/>
    <col min="9" max="9" width="2.5" customWidth="1"/>
    <col min="10" max="10" width="23.375" customWidth="1"/>
    <col min="11" max="11" width="28.5" customWidth="1"/>
    <col min="12" max="12" width="6.25" style="1" customWidth="1"/>
    <col min="13" max="13" width="7.375" style="1" customWidth="1"/>
    <col min="14" max="14" width="7.125" style="1" customWidth="1"/>
    <col min="15" max="15" width="8.375" style="1" customWidth="1"/>
    <col min="16" max="16" width="9" style="15"/>
  </cols>
  <sheetData>
    <row r="1" spans="2:19" ht="15" x14ac:dyDescent="0.25">
      <c r="B1" s="148" t="s">
        <v>87</v>
      </c>
      <c r="C1" s="148"/>
      <c r="D1" s="148"/>
      <c r="E1" s="148"/>
      <c r="F1" s="148"/>
      <c r="G1" s="148"/>
      <c r="J1" s="149" t="s">
        <v>89</v>
      </c>
    </row>
    <row r="2" spans="2:19" ht="14.25" customHeight="1" x14ac:dyDescent="0.2">
      <c r="J2" s="150"/>
    </row>
    <row r="3" spans="2:19" s="9" customFormat="1" x14ac:dyDescent="0.2">
      <c r="B3" s="7" t="s">
        <v>54</v>
      </c>
      <c r="C3" s="8" t="s">
        <v>55</v>
      </c>
      <c r="D3" s="19" t="s">
        <v>132</v>
      </c>
      <c r="F3" s="7" t="s">
        <v>54</v>
      </c>
      <c r="G3" s="8" t="s">
        <v>55</v>
      </c>
      <c r="H3" s="19" t="s">
        <v>132</v>
      </c>
      <c r="J3" s="150"/>
      <c r="L3" s="17"/>
      <c r="M3" s="17"/>
      <c r="N3" s="17"/>
      <c r="O3" s="17"/>
      <c r="P3" s="15"/>
    </row>
    <row r="4" spans="2:19" ht="15.75" customHeight="1" thickBot="1" x14ac:dyDescent="0.25">
      <c r="B4" s="6" t="s">
        <v>56</v>
      </c>
      <c r="C4" s="2">
        <v>6</v>
      </c>
      <c r="D4" s="18" t="s">
        <v>111</v>
      </c>
      <c r="E4" s="15"/>
      <c r="F4" s="6" t="s">
        <v>69</v>
      </c>
      <c r="G4" s="2">
        <v>8</v>
      </c>
      <c r="H4" s="18" t="s">
        <v>112</v>
      </c>
      <c r="J4" s="151"/>
    </row>
    <row r="5" spans="2:19" x14ac:dyDescent="0.2">
      <c r="B5" s="6" t="s">
        <v>57</v>
      </c>
      <c r="C5" s="2">
        <v>6</v>
      </c>
      <c r="D5" s="18" t="s">
        <v>111</v>
      </c>
      <c r="E5" s="15"/>
      <c r="F5" s="6" t="s">
        <v>70</v>
      </c>
      <c r="G5" s="2">
        <v>3</v>
      </c>
      <c r="H5" s="18" t="s">
        <v>114</v>
      </c>
      <c r="J5" s="12" t="s">
        <v>90</v>
      </c>
    </row>
    <row r="6" spans="2:19" x14ac:dyDescent="0.2">
      <c r="B6" s="6" t="s">
        <v>49</v>
      </c>
      <c r="C6" s="2">
        <v>0</v>
      </c>
      <c r="D6" s="18">
        <v>0</v>
      </c>
      <c r="E6" s="15"/>
      <c r="F6" s="6" t="s">
        <v>71</v>
      </c>
      <c r="G6" s="2">
        <v>3</v>
      </c>
      <c r="H6" s="18" t="s">
        <v>114</v>
      </c>
      <c r="J6" s="10" t="s">
        <v>91</v>
      </c>
    </row>
    <row r="7" spans="2:19" x14ac:dyDescent="0.2">
      <c r="B7" s="6" t="s">
        <v>50</v>
      </c>
      <c r="C7" s="2">
        <v>0</v>
      </c>
      <c r="D7" s="18">
        <v>0</v>
      </c>
      <c r="E7" s="15"/>
      <c r="F7" s="6" t="s">
        <v>72</v>
      </c>
      <c r="G7" s="2">
        <v>6</v>
      </c>
      <c r="H7" s="18" t="s">
        <v>111</v>
      </c>
      <c r="J7" s="10" t="s">
        <v>92</v>
      </c>
    </row>
    <row r="8" spans="2:19" x14ac:dyDescent="0.2">
      <c r="B8" s="6" t="s">
        <v>58</v>
      </c>
      <c r="C8" s="2">
        <v>2</v>
      </c>
      <c r="D8" s="18" t="s">
        <v>137</v>
      </c>
      <c r="E8" s="15"/>
      <c r="F8" s="6" t="s">
        <v>73</v>
      </c>
      <c r="G8" s="2">
        <v>4</v>
      </c>
      <c r="H8" s="18" t="s">
        <v>113</v>
      </c>
      <c r="J8" s="10" t="s">
        <v>93</v>
      </c>
    </row>
    <row r="9" spans="2:19" ht="15" thickBot="1" x14ac:dyDescent="0.25">
      <c r="B9" s="6" t="s">
        <v>51</v>
      </c>
      <c r="C9" s="2">
        <v>0</v>
      </c>
      <c r="D9" s="18">
        <v>0</v>
      </c>
      <c r="E9" s="15"/>
      <c r="F9" s="6" t="s">
        <v>66</v>
      </c>
      <c r="G9" s="2">
        <v>0</v>
      </c>
      <c r="H9" s="18">
        <v>0</v>
      </c>
      <c r="J9" s="11" t="s">
        <v>94</v>
      </c>
      <c r="P9" s="145" t="s">
        <v>139</v>
      </c>
    </row>
    <row r="10" spans="2:19" x14ac:dyDescent="0.2">
      <c r="B10" s="6" t="s">
        <v>59</v>
      </c>
      <c r="C10" s="2">
        <v>4</v>
      </c>
      <c r="D10" s="18" t="s">
        <v>113</v>
      </c>
      <c r="E10" s="15"/>
      <c r="F10" s="6" t="s">
        <v>74</v>
      </c>
      <c r="G10" s="2">
        <v>2</v>
      </c>
      <c r="H10" s="18" t="s">
        <v>137</v>
      </c>
      <c r="I10" s="15"/>
      <c r="M10" s="146" t="s">
        <v>140</v>
      </c>
      <c r="N10" s="143" t="s">
        <v>138</v>
      </c>
      <c r="O10" s="144"/>
      <c r="P10" s="145"/>
    </row>
    <row r="11" spans="2:19" x14ac:dyDescent="0.2">
      <c r="B11" s="6" t="s">
        <v>52</v>
      </c>
      <c r="C11" s="2">
        <v>0</v>
      </c>
      <c r="D11" s="18">
        <v>0</v>
      </c>
      <c r="E11" s="15"/>
      <c r="F11" s="6" t="s">
        <v>75</v>
      </c>
      <c r="G11" s="2">
        <v>2</v>
      </c>
      <c r="H11" s="18" t="s">
        <v>137</v>
      </c>
      <c r="I11" s="15"/>
      <c r="J11" s="139" t="s">
        <v>130</v>
      </c>
      <c r="K11" s="139"/>
      <c r="L11" s="31"/>
      <c r="M11" s="147"/>
      <c r="N11" s="32" t="s">
        <v>135</v>
      </c>
      <c r="O11" s="33" t="s">
        <v>136</v>
      </c>
      <c r="P11" s="145"/>
    </row>
    <row r="12" spans="2:19" x14ac:dyDescent="0.2">
      <c r="B12" s="6" t="s">
        <v>60</v>
      </c>
      <c r="C12" s="2">
        <v>6</v>
      </c>
      <c r="D12" s="18" t="s">
        <v>111</v>
      </c>
      <c r="E12" s="15"/>
      <c r="F12" s="6" t="s">
        <v>76</v>
      </c>
      <c r="G12" s="2">
        <v>2</v>
      </c>
      <c r="H12" s="18" t="s">
        <v>137</v>
      </c>
      <c r="I12" s="15"/>
      <c r="J12" s="16" t="s">
        <v>117</v>
      </c>
      <c r="K12" s="3" t="s">
        <v>147</v>
      </c>
      <c r="L12" s="18" t="s">
        <v>137</v>
      </c>
      <c r="M12" s="2">
        <v>12</v>
      </c>
      <c r="N12" s="2">
        <v>0</v>
      </c>
      <c r="O12" s="2">
        <v>12</v>
      </c>
      <c r="P12" s="29">
        <f>SUM(O12*2)</f>
        <v>24</v>
      </c>
    </row>
    <row r="13" spans="2:19" x14ac:dyDescent="0.2">
      <c r="B13" s="6" t="s">
        <v>61</v>
      </c>
      <c r="C13" s="2">
        <v>2</v>
      </c>
      <c r="D13" s="18" t="s">
        <v>137</v>
      </c>
      <c r="E13" s="15"/>
      <c r="F13" s="6" t="s">
        <v>77</v>
      </c>
      <c r="G13" s="2">
        <v>2</v>
      </c>
      <c r="H13" s="18" t="s">
        <v>137</v>
      </c>
      <c r="I13" s="15"/>
      <c r="J13" s="16" t="s">
        <v>118</v>
      </c>
      <c r="K13" s="3" t="s">
        <v>115</v>
      </c>
      <c r="L13" s="18" t="s">
        <v>114</v>
      </c>
      <c r="M13" s="2">
        <v>4</v>
      </c>
      <c r="N13" s="2">
        <v>4</v>
      </c>
      <c r="O13" s="2">
        <v>4</v>
      </c>
      <c r="P13" s="29">
        <f t="shared" ref="P13:P18" si="0">SUM(O13*2)</f>
        <v>8</v>
      </c>
    </row>
    <row r="14" spans="2:19" x14ac:dyDescent="0.2">
      <c r="B14" s="6" t="s">
        <v>62</v>
      </c>
      <c r="C14" s="2">
        <v>2</v>
      </c>
      <c r="D14" s="18" t="s">
        <v>137</v>
      </c>
      <c r="E14" s="15"/>
      <c r="F14" s="6" t="s">
        <v>78</v>
      </c>
      <c r="G14" s="2">
        <v>2</v>
      </c>
      <c r="H14" s="18" t="s">
        <v>137</v>
      </c>
      <c r="I14" s="15"/>
      <c r="J14" s="16" t="s">
        <v>119</v>
      </c>
      <c r="K14" s="13" t="s">
        <v>116</v>
      </c>
      <c r="L14" s="26" t="s">
        <v>113</v>
      </c>
      <c r="M14" s="14">
        <v>4</v>
      </c>
      <c r="N14" s="14">
        <v>0</v>
      </c>
      <c r="O14" s="14">
        <v>8</v>
      </c>
      <c r="P14" s="30">
        <f t="shared" si="0"/>
        <v>16</v>
      </c>
      <c r="Q14" s="27"/>
      <c r="R14" s="27"/>
      <c r="S14" s="27"/>
    </row>
    <row r="15" spans="2:19" x14ac:dyDescent="0.2">
      <c r="B15" s="6" t="s">
        <v>63</v>
      </c>
      <c r="C15" s="2">
        <v>2</v>
      </c>
      <c r="D15" s="18" t="s">
        <v>137</v>
      </c>
      <c r="E15" s="15"/>
      <c r="F15" s="6" t="s">
        <v>79</v>
      </c>
      <c r="G15" s="2">
        <v>2</v>
      </c>
      <c r="H15" s="18" t="s">
        <v>137</v>
      </c>
      <c r="I15" s="15"/>
      <c r="J15" s="16" t="s">
        <v>120</v>
      </c>
      <c r="K15" s="3" t="s">
        <v>124</v>
      </c>
      <c r="L15" s="18" t="s">
        <v>128</v>
      </c>
      <c r="M15" s="2">
        <v>1</v>
      </c>
      <c r="N15" s="2">
        <v>1</v>
      </c>
      <c r="O15" s="2">
        <v>2</v>
      </c>
      <c r="P15" s="29">
        <f t="shared" si="0"/>
        <v>4</v>
      </c>
    </row>
    <row r="16" spans="2:19" x14ac:dyDescent="0.2">
      <c r="B16" s="6" t="s">
        <v>64</v>
      </c>
      <c r="C16" s="2">
        <v>2</v>
      </c>
      <c r="D16" s="18" t="s">
        <v>137</v>
      </c>
      <c r="E16" s="15"/>
      <c r="F16" s="6" t="s">
        <v>80</v>
      </c>
      <c r="G16" s="2">
        <v>5</v>
      </c>
      <c r="H16" s="18" t="s">
        <v>128</v>
      </c>
      <c r="I16" s="15"/>
      <c r="J16" s="16" t="s">
        <v>121</v>
      </c>
      <c r="K16" s="3" t="s">
        <v>125</v>
      </c>
      <c r="L16" s="18" t="s">
        <v>111</v>
      </c>
      <c r="M16" s="2">
        <v>4</v>
      </c>
      <c r="N16" s="2">
        <v>0</v>
      </c>
      <c r="O16" s="2">
        <v>12</v>
      </c>
      <c r="P16" s="29">
        <f t="shared" si="0"/>
        <v>24</v>
      </c>
    </row>
    <row r="17" spans="2:21" x14ac:dyDescent="0.2">
      <c r="B17" s="6" t="s">
        <v>65</v>
      </c>
      <c r="C17" s="2">
        <v>2</v>
      </c>
      <c r="D17" s="18" t="s">
        <v>137</v>
      </c>
      <c r="E17" s="15"/>
      <c r="F17" s="6" t="s">
        <v>81</v>
      </c>
      <c r="G17" s="2">
        <v>4</v>
      </c>
      <c r="H17" s="18" t="s">
        <v>113</v>
      </c>
      <c r="I17" s="15"/>
      <c r="J17" s="16" t="s">
        <v>122</v>
      </c>
      <c r="K17" s="3" t="s">
        <v>127</v>
      </c>
      <c r="L17" s="18" t="s">
        <v>129</v>
      </c>
      <c r="M17" s="2">
        <v>0</v>
      </c>
      <c r="N17" s="2">
        <v>0</v>
      </c>
      <c r="O17" s="2">
        <v>0</v>
      </c>
      <c r="P17" s="29">
        <f t="shared" si="0"/>
        <v>0</v>
      </c>
    </row>
    <row r="18" spans="2:21" x14ac:dyDescent="0.2">
      <c r="B18" s="6" t="s">
        <v>53</v>
      </c>
      <c r="C18" s="2">
        <f>SUM(C4:C17)</f>
        <v>34</v>
      </c>
      <c r="D18" s="18" t="s">
        <v>131</v>
      </c>
      <c r="F18" s="6" t="s">
        <v>82</v>
      </c>
      <c r="G18" s="2">
        <v>4</v>
      </c>
      <c r="H18" s="18" t="s">
        <v>113</v>
      </c>
      <c r="I18" s="15"/>
      <c r="J18" s="16" t="s">
        <v>123</v>
      </c>
      <c r="K18" s="3" t="s">
        <v>126</v>
      </c>
      <c r="L18" s="18" t="s">
        <v>112</v>
      </c>
      <c r="M18" s="2">
        <v>1</v>
      </c>
      <c r="N18" s="2">
        <v>0</v>
      </c>
      <c r="O18" s="2">
        <v>4</v>
      </c>
      <c r="P18" s="29">
        <f t="shared" si="0"/>
        <v>8</v>
      </c>
    </row>
    <row r="19" spans="2:21" x14ac:dyDescent="0.2">
      <c r="F19" s="6">
        <v>122</v>
      </c>
      <c r="G19" s="2">
        <v>3</v>
      </c>
      <c r="H19" s="18" t="s">
        <v>114</v>
      </c>
      <c r="I19" s="15"/>
      <c r="K19" s="140" t="s">
        <v>141</v>
      </c>
      <c r="L19" s="141"/>
      <c r="M19" s="142"/>
      <c r="N19" s="14">
        <f>SUM(N12:N18)</f>
        <v>5</v>
      </c>
      <c r="O19" s="14">
        <f>SUM(O12:O18)</f>
        <v>42</v>
      </c>
      <c r="P19" s="35">
        <f>SUM(P12:P18)</f>
        <v>84</v>
      </c>
    </row>
    <row r="20" spans="2:21" x14ac:dyDescent="0.2">
      <c r="B20" s="20" t="s">
        <v>134</v>
      </c>
      <c r="C20" s="21"/>
      <c r="D20" s="22"/>
      <c r="F20" s="6">
        <v>123</v>
      </c>
      <c r="G20" s="2">
        <v>3</v>
      </c>
      <c r="H20" s="18" t="s">
        <v>114</v>
      </c>
      <c r="I20" s="15"/>
      <c r="K20" s="136" t="s">
        <v>150</v>
      </c>
      <c r="L20" s="137"/>
      <c r="M20" s="138"/>
      <c r="P20" s="34">
        <f>SUM(N19+P19)</f>
        <v>89</v>
      </c>
      <c r="R20" s="27"/>
      <c r="S20" s="27"/>
      <c r="T20" s="27"/>
      <c r="U20" s="27"/>
    </row>
    <row r="21" spans="2:21" x14ac:dyDescent="0.2">
      <c r="B21" s="23" t="s">
        <v>133</v>
      </c>
      <c r="C21" s="24"/>
      <c r="D21" s="25"/>
      <c r="F21" s="6" t="s">
        <v>67</v>
      </c>
      <c r="G21" s="2">
        <v>0</v>
      </c>
      <c r="H21" s="18">
        <v>0</v>
      </c>
      <c r="I21" s="15"/>
      <c r="K21" s="28" t="s">
        <v>148</v>
      </c>
    </row>
    <row r="22" spans="2:21" x14ac:dyDescent="0.2">
      <c r="F22" s="6" t="s">
        <v>68</v>
      </c>
      <c r="G22" s="2">
        <v>0</v>
      </c>
      <c r="H22" s="18">
        <v>0</v>
      </c>
    </row>
    <row r="23" spans="2:21" x14ac:dyDescent="0.2">
      <c r="B23" s="4" t="s">
        <v>88</v>
      </c>
      <c r="C23" s="5">
        <f>SUM(C18+G23)</f>
        <v>89</v>
      </c>
      <c r="F23" s="6" t="s">
        <v>53</v>
      </c>
      <c r="G23" s="2">
        <f>SUM(G4:G22)</f>
        <v>55</v>
      </c>
      <c r="H23" s="18" t="s">
        <v>131</v>
      </c>
    </row>
  </sheetData>
  <mergeCells count="8">
    <mergeCell ref="B1:G1"/>
    <mergeCell ref="J1:J4"/>
    <mergeCell ref="K20:M20"/>
    <mergeCell ref="J11:K11"/>
    <mergeCell ref="K19:M19"/>
    <mergeCell ref="N10:O10"/>
    <mergeCell ref="P9:P11"/>
    <mergeCell ref="M10:M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</vt:lpstr>
      <vt:lpstr>aantallen p kmr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RoFoc29</cp:lastModifiedBy>
  <dcterms:created xsi:type="dcterms:W3CDTF">2023-01-16T14:53:10Z</dcterms:created>
  <dcterms:modified xsi:type="dcterms:W3CDTF">2023-02-03T18:23:31Z</dcterms:modified>
</cp:coreProperties>
</file>