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-my.sharepoint.com/personal/a_pluimers_barneveld_nl1/Documents/Bureaublad/NvI Oostbroek/"/>
    </mc:Choice>
  </mc:AlternateContent>
  <xr:revisionPtr revIDLastSave="0" documentId="8_{F57A895C-1BB4-487D-BC56-6A421BEF5306}" xr6:coauthVersionLast="47" xr6:coauthVersionMax="47" xr10:uidLastSave="{00000000-0000-0000-0000-000000000000}"/>
  <bookViews>
    <workbookView xWindow="1950" yWindow="1950" windowWidth="21600" windowHeight="12600" xr2:uid="{F54FE1BC-5904-4188-9F14-170467F9766E}"/>
  </bookViews>
  <sheets>
    <sheet name="GOW__DM-CO2__eenmalig (%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C26" i="1" s="1"/>
  <c r="G15" i="1"/>
  <c r="B15" i="1"/>
  <c r="N14" i="1"/>
  <c r="N13" i="1"/>
  <c r="N12" i="1"/>
  <c r="N11" i="1"/>
  <c r="N10" i="1"/>
  <c r="N9" i="1"/>
  <c r="N8" i="1"/>
  <c r="N7" i="1"/>
  <c r="N15" i="1" s="1"/>
  <c r="M15" i="1" s="1"/>
  <c r="B4" i="1"/>
  <c r="J14" i="1" s="1"/>
  <c r="F7" i="1" l="1"/>
  <c r="J7" i="1"/>
  <c r="D8" i="1"/>
  <c r="H8" i="1"/>
  <c r="L8" i="1"/>
  <c r="F9" i="1"/>
  <c r="J9" i="1"/>
  <c r="D10" i="1"/>
  <c r="H10" i="1"/>
  <c r="L10" i="1"/>
  <c r="F11" i="1"/>
  <c r="J11" i="1"/>
  <c r="D12" i="1"/>
  <c r="H12" i="1"/>
  <c r="L12" i="1"/>
  <c r="F13" i="1"/>
  <c r="J13" i="1"/>
  <c r="D14" i="1"/>
  <c r="H14" i="1"/>
  <c r="L14" i="1"/>
  <c r="D7" i="1"/>
  <c r="H7" i="1"/>
  <c r="L7" i="1"/>
  <c r="F8" i="1"/>
  <c r="J8" i="1"/>
  <c r="D9" i="1"/>
  <c r="H9" i="1"/>
  <c r="L9" i="1"/>
  <c r="F10" i="1"/>
  <c r="M10" i="1" s="1"/>
  <c r="J10" i="1"/>
  <c r="D11" i="1"/>
  <c r="H11" i="1"/>
  <c r="L11" i="1"/>
  <c r="F12" i="1"/>
  <c r="J12" i="1"/>
  <c r="D13" i="1"/>
  <c r="H13" i="1"/>
  <c r="L13" i="1"/>
  <c r="F14" i="1"/>
  <c r="M14" i="1" l="1"/>
  <c r="M12" i="1"/>
  <c r="M8" i="1"/>
  <c r="M13" i="1"/>
  <c r="M9" i="1"/>
  <c r="M11" i="1"/>
  <c r="M7" i="1"/>
</calcChain>
</file>

<file path=xl/sharedStrings.xml><?xml version="1.0" encoding="utf-8"?>
<sst xmlns="http://schemas.openxmlformats.org/spreadsheetml/2006/main" count="51" uniqueCount="44">
  <si>
    <t>K.2a</t>
  </si>
  <si>
    <t>Inzet duurzaam materieel</t>
  </si>
  <si>
    <t>Aannneemsom</t>
  </si>
  <si>
    <t>Percentage van de aanneemsom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</si>
  <si>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</si>
  <si>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</si>
  <si>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</si>
  <si>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</si>
  <si>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</si>
  <si>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 met benzine</t>
  </si>
  <si>
    <t>HVO20 of hoger / CNG</t>
  </si>
  <si>
    <t>HVO&lt;20 / BTL</t>
  </si>
  <si>
    <t>Conventio-neel / overig</t>
  </si>
  <si>
    <t>Totaal fictieve korting</t>
  </si>
  <si>
    <t>Rupskraan</t>
  </si>
  <si>
    <t>Loader</t>
  </si>
  <si>
    <t>Mobiele kraan</t>
  </si>
  <si>
    <t>8x4</t>
  </si>
  <si>
    <t>Mini kraan</t>
  </si>
  <si>
    <t>Trilplaat</t>
  </si>
  <si>
    <t>Wackerstamper</t>
  </si>
  <si>
    <t>Dumper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</si>
  <si>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</si>
  <si>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</si>
  <si>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</si>
  <si>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</si>
  <si>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</si>
  <si>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K.2b</t>
  </si>
  <si>
    <t>CO2-prestatieladder</t>
  </si>
  <si>
    <t>De fictieve korting voor de CO2 prestatieladder wordt als volgt bepaald:</t>
  </si>
  <si>
    <t>Niveau</t>
  </si>
  <si>
    <t>Fictieve korting CO2-prestatieladder</t>
  </si>
  <si>
    <t>Niveau inschrijver op inschrijvingsdatum</t>
  </si>
  <si>
    <t>Maak keuze</t>
  </si>
  <si>
    <t>Geen certificaat</t>
  </si>
  <si>
    <t>Getekend voor akkoord: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</si>
  <si>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</si>
  <si>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</si>
  <si>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</si>
  <si>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</si>
  <si>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</si>
  <si>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</si>
  <si>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1.0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</si>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</sst>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9" fontId="0" fillId="3" borderId="1" xfId="1" applyFont="1" applyFill="1" applyBorder="1" applyAlignment="1" applyProtection="1">
      <alignment horizontal="center"/>
    </xf>
    <xf numFmtId="0" fontId="4" fillId="0" borderId="1" xfId="0" applyFont="1" applyBorder="1" applyAlignment="1">
      <alignment vertical="center"/>
    </xf>
    <xf numFmtId="44" fontId="5" fillId="4" borderId="1" xfId="0" applyNumberFormat="1" applyFont="1" applyFill="1" applyBorder="1" applyAlignment="1">
      <alignment horizontal="center"/>
    </xf>
    <xf numFmtId="9" fontId="0" fillId="2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164" fontId="0" fillId="0" borderId="1" xfId="1" applyNumberFormat="1" applyFont="1" applyFill="1" applyBorder="1" applyAlignment="1" applyProtection="1">
      <alignment horizontal="center"/>
    </xf>
    <xf numFmtId="44" fontId="0" fillId="5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5" fillId="0" borderId="4" xfId="0" applyFont="1" applyBorder="1"/>
    <xf numFmtId="9" fontId="6" fillId="0" borderId="1" xfId="0" applyNumberFormat="1" applyFont="1" applyBorder="1" applyAlignment="1">
      <alignment horizontal="center"/>
    </xf>
    <xf numFmtId="44" fontId="3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7" fillId="0" borderId="1" xfId="1" applyFont="1" applyFill="1" applyBorder="1" applyAlignment="1" applyProtection="1">
      <alignment horizontal="center"/>
    </xf>
    <xf numFmtId="0" fontId="5" fillId="5" borderId="7" xfId="0" applyFont="1" applyFill="1" applyBorder="1"/>
    <xf numFmtId="0" fontId="5" fillId="0" borderId="1" xfId="0" applyFont="1" applyBorder="1"/>
    <xf numFmtId="9" fontId="0" fillId="0" borderId="1" xfId="1" applyFont="1" applyFill="1" applyBorder="1" applyAlignment="1" applyProtection="1">
      <alignment horizontal="center"/>
    </xf>
    <xf numFmtId="0" fontId="9" fillId="0" borderId="5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44" fontId="3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44" fontId="3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44" fontId="3" fillId="0" borderId="8" xfId="0" applyNumberFormat="1" applyFont="1" applyFill="1" applyBorder="1" applyAlignment="1">
      <alignment horizontal="center" vertical="center" wrapText="1"/>
    </xf>
    <xf numFmtId="44" fontId="3" fillId="0" borderId="9" xfId="0" applyNumberFormat="1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8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33</xdr:row>
      <xdr:rowOff>19050</xdr:rowOff>
    </xdr:from>
    <xdr:to>
      <xdr:col>13</xdr:col>
      <xdr:colOff>647700</xdr:colOff>
      <xdr:row>35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67BE5359-2478-4F25-93D8-565FF6A79C31}"/>
            </a:ext>
          </a:extLst>
        </xdr:cNvPr>
        <xdr:cNvSpPr/>
      </xdr:nvSpPr>
      <xdr:spPr>
        <a:xfrm>
          <a:off x="10850880" y="7743825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84F5-0B52-4572-A002-BFAB731713F4}">
  <sheetPr>
    <pageSetUpPr fitToPage="1"/>
  </sheetPr>
  <dimension ref="A1:N35"/>
  <sheetViews>
    <sheetView tabSelected="1" workbookViewId="0">
      <selection activeCell="B2" sqref="B2:C2"/>
    </sheetView>
  </sheetViews>
  <sheetFormatPr defaultRowHeight="12.75" x14ac:dyDescent="0.2"/>
  <cols>
    <col min="1" max="1" width="25.5703125" bestFit="1" customWidth="1"/>
    <col min="2" max="2" width="14.5703125" bestFit="1" customWidth="1"/>
    <col min="3" max="3" width="11" bestFit="1" customWidth="1"/>
    <col min="4" max="4" width="11.85546875" bestFit="1" customWidth="1"/>
    <col min="5" max="5" width="11.5703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5703125" bestFit="1" customWidth="1"/>
    <col min="12" max="12" width="9.140625" bestFit="1" customWidth="1"/>
    <col min="13" max="13" width="15.85546875" bestFit="1" customWidth="1"/>
    <col min="14" max="14" width="12.85546875" bestFit="1" customWidth="1"/>
  </cols>
  <sheetData>
    <row r="1" spans="1:14" ht="15.75" x14ac:dyDescent="0.2">
      <c r="A1" s="1" t="s">
        <v>0</v>
      </c>
      <c r="B1" s="37" t="s">
        <v>1</v>
      </c>
      <c r="C1" s="37"/>
      <c r="D1" s="37"/>
    </row>
    <row r="2" spans="1:14" ht="15.75" x14ac:dyDescent="0.25">
      <c r="A2" s="2" t="s">
        <v>2</v>
      </c>
      <c r="B2" s="47">
        <v>0</v>
      </c>
      <c r="C2" s="47"/>
      <c r="D2" s="3"/>
    </row>
    <row r="3" spans="1:14" ht="15.75" hidden="1" x14ac:dyDescent="0.2">
      <c r="A3" s="39" t="s">
        <v>3</v>
      </c>
      <c r="B3" s="39"/>
      <c r="C3" s="4">
        <v>0.1</v>
      </c>
      <c r="D3" s="3"/>
    </row>
    <row r="4" spans="1:14" hidden="1" x14ac:dyDescent="0.2">
      <c r="A4" s="5" t="s">
        <v>4</v>
      </c>
      <c r="B4" s="6">
        <f>$B$2*C3</f>
        <v>0</v>
      </c>
      <c r="C4" s="48" t="s">
        <v>5</v>
      </c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4" ht="38.25" hidden="1" x14ac:dyDescent="0.2">
      <c r="B5" s="49" t="s">
        <v>6</v>
      </c>
      <c r="C5" s="25" t="s">
        <v>7</v>
      </c>
      <c r="D5" s="51" t="s">
        <v>8</v>
      </c>
      <c r="E5" s="25" t="s">
        <v>9</v>
      </c>
      <c r="F5" s="51" t="s">
        <v>8</v>
      </c>
      <c r="G5" s="25" t="s">
        <v>10</v>
      </c>
      <c r="H5" s="51" t="s">
        <v>8</v>
      </c>
      <c r="I5" s="25" t="s">
        <v>11</v>
      </c>
      <c r="J5" s="51" t="s">
        <v>8</v>
      </c>
      <c r="K5" s="25" t="s">
        <v>12</v>
      </c>
      <c r="L5" s="51" t="s">
        <v>8</v>
      </c>
      <c r="M5" s="49" t="s">
        <v>13</v>
      </c>
    </row>
    <row r="6" spans="1:14" hidden="1" x14ac:dyDescent="0.2">
      <c r="B6" s="50"/>
      <c r="C6" s="26">
        <v>1</v>
      </c>
      <c r="D6" s="52"/>
      <c r="E6" s="26">
        <v>0.75</v>
      </c>
      <c r="F6" s="52"/>
      <c r="G6" s="26">
        <v>0.5</v>
      </c>
      <c r="H6" s="52"/>
      <c r="I6" s="26">
        <v>0.25</v>
      </c>
      <c r="J6" s="52"/>
      <c r="K6" s="26">
        <v>0</v>
      </c>
      <c r="L6" s="52"/>
      <c r="M6" s="50"/>
    </row>
    <row r="7" spans="1:14" hidden="1" x14ac:dyDescent="0.2">
      <c r="A7" s="29" t="s">
        <v>14</v>
      </c>
      <c r="B7" s="30">
        <v>0.2</v>
      </c>
      <c r="C7" s="7">
        <v>0</v>
      </c>
      <c r="D7" s="8">
        <f t="shared" ref="D7:D14" si="0">C7*C$6*$B$4*$B7</f>
        <v>0</v>
      </c>
      <c r="E7" s="7">
        <v>0</v>
      </c>
      <c r="F7" s="8">
        <f t="shared" ref="F7:F14" si="1">E7*E$6*$B$4*$B7</f>
        <v>0</v>
      </c>
      <c r="G7" s="7">
        <v>0</v>
      </c>
      <c r="H7" s="9">
        <f t="shared" ref="H7:H14" si="2">G7*G$6*$B$4*$B7</f>
        <v>0</v>
      </c>
      <c r="I7" s="7">
        <v>0</v>
      </c>
      <c r="J7" s="9">
        <f t="shared" ref="J7:J14" si="3">I7*I$6*$B$4*$B7</f>
        <v>0</v>
      </c>
      <c r="K7" s="7">
        <v>0</v>
      </c>
      <c r="L7" s="9">
        <f t="shared" ref="L7:L14" si="4">K7*K$6*$B$4*$B7</f>
        <v>0</v>
      </c>
      <c r="M7" s="10" t="str">
        <f t="shared" ref="M7" si="5">IF(N7="geen 100%","geen 100%",SUM(D7+F7+H7+J7+L7))</f>
        <v>geen 100%</v>
      </c>
      <c r="N7" s="11" t="str">
        <f t="shared" ref="N7:N14" si="6">IF(B7=0%,"n.v.t.",IF(SUM(C7+E7+G7+I7+K7)&lt;&gt;100%,"geen 100%","100% ingevuld"))</f>
        <v>geen 100%</v>
      </c>
    </row>
    <row r="8" spans="1:14" hidden="1" x14ac:dyDescent="0.2">
      <c r="A8" s="29" t="s">
        <v>15</v>
      </c>
      <c r="B8" s="30">
        <v>0.2</v>
      </c>
      <c r="C8" s="7">
        <v>0</v>
      </c>
      <c r="D8" s="8">
        <f t="shared" si="0"/>
        <v>0</v>
      </c>
      <c r="E8" s="7">
        <v>0</v>
      </c>
      <c r="F8" s="8">
        <f t="shared" si="1"/>
        <v>0</v>
      </c>
      <c r="G8" s="7">
        <v>0</v>
      </c>
      <c r="H8" s="8">
        <f t="shared" si="2"/>
        <v>0</v>
      </c>
      <c r="I8" s="7">
        <v>0</v>
      </c>
      <c r="J8" s="8">
        <f t="shared" si="3"/>
        <v>0</v>
      </c>
      <c r="K8" s="7">
        <v>0</v>
      </c>
      <c r="L8" s="8">
        <f t="shared" si="4"/>
        <v>0</v>
      </c>
      <c r="M8" s="10" t="str">
        <f>IF(N8="geen 100%","geen 100%",SUM(D8+F8+H8+J8+L8))</f>
        <v>geen 100%</v>
      </c>
      <c r="N8" s="11" t="str">
        <f t="shared" si="6"/>
        <v>geen 100%</v>
      </c>
    </row>
    <row r="9" spans="1:14" hidden="1" x14ac:dyDescent="0.2">
      <c r="A9" s="29" t="s">
        <v>16</v>
      </c>
      <c r="B9" s="30">
        <v>0.15</v>
      </c>
      <c r="C9" s="7">
        <v>0</v>
      </c>
      <c r="D9" s="8">
        <f t="shared" si="0"/>
        <v>0</v>
      </c>
      <c r="E9" s="7">
        <v>0</v>
      </c>
      <c r="F9" s="8">
        <f t="shared" si="1"/>
        <v>0</v>
      </c>
      <c r="G9" s="7">
        <v>0</v>
      </c>
      <c r="H9" s="8">
        <f t="shared" si="2"/>
        <v>0</v>
      </c>
      <c r="I9" s="7">
        <v>0</v>
      </c>
      <c r="J9" s="8">
        <f t="shared" si="3"/>
        <v>0</v>
      </c>
      <c r="K9" s="7">
        <v>0</v>
      </c>
      <c r="L9" s="8">
        <f t="shared" si="4"/>
        <v>0</v>
      </c>
      <c r="M9" s="10" t="str">
        <f t="shared" ref="M9:M14" si="7">IF(N9="geen 100%","geen 100%",SUM(D9+F9+H9+J9+L9))</f>
        <v>geen 100%</v>
      </c>
      <c r="N9" s="11" t="str">
        <f t="shared" si="6"/>
        <v>geen 100%</v>
      </c>
    </row>
    <row r="10" spans="1:14" hidden="1" x14ac:dyDescent="0.2">
      <c r="A10" s="29" t="s">
        <v>17</v>
      </c>
      <c r="B10" s="30">
        <v>0.15</v>
      </c>
      <c r="C10" s="7">
        <v>0</v>
      </c>
      <c r="D10" s="8">
        <f t="shared" si="0"/>
        <v>0</v>
      </c>
      <c r="E10" s="7">
        <v>0</v>
      </c>
      <c r="F10" s="8">
        <f t="shared" si="1"/>
        <v>0</v>
      </c>
      <c r="G10" s="7">
        <v>0</v>
      </c>
      <c r="H10" s="8">
        <f t="shared" si="2"/>
        <v>0</v>
      </c>
      <c r="I10" s="7">
        <v>0</v>
      </c>
      <c r="J10" s="8">
        <f t="shared" si="3"/>
        <v>0</v>
      </c>
      <c r="K10" s="7">
        <v>0</v>
      </c>
      <c r="L10" s="8">
        <f t="shared" si="4"/>
        <v>0</v>
      </c>
      <c r="M10" s="10" t="str">
        <f t="shared" si="7"/>
        <v>geen 100%</v>
      </c>
      <c r="N10" s="11" t="str">
        <f t="shared" si="6"/>
        <v>geen 100%</v>
      </c>
    </row>
    <row r="11" spans="1:14" hidden="1" x14ac:dyDescent="0.2">
      <c r="A11" s="29" t="s">
        <v>18</v>
      </c>
      <c r="B11" s="30">
        <v>0.1</v>
      </c>
      <c r="C11" s="7">
        <v>0</v>
      </c>
      <c r="D11" s="8">
        <f t="shared" si="0"/>
        <v>0</v>
      </c>
      <c r="E11" s="7">
        <v>0</v>
      </c>
      <c r="F11" s="8">
        <f t="shared" si="1"/>
        <v>0</v>
      </c>
      <c r="G11" s="7">
        <v>0</v>
      </c>
      <c r="H11" s="8">
        <f t="shared" si="2"/>
        <v>0</v>
      </c>
      <c r="I11" s="7">
        <v>0</v>
      </c>
      <c r="J11" s="8">
        <f t="shared" si="3"/>
        <v>0</v>
      </c>
      <c r="K11" s="7">
        <v>0</v>
      </c>
      <c r="L11" s="8">
        <f t="shared" si="4"/>
        <v>0</v>
      </c>
      <c r="M11" s="10" t="str">
        <f t="shared" si="7"/>
        <v>geen 100%</v>
      </c>
      <c r="N11" s="11" t="str">
        <f t="shared" si="6"/>
        <v>geen 100%</v>
      </c>
    </row>
    <row r="12" spans="1:14" hidden="1" x14ac:dyDescent="0.2">
      <c r="A12" s="29" t="s">
        <v>19</v>
      </c>
      <c r="B12" s="30">
        <v>0.05</v>
      </c>
      <c r="C12" s="7">
        <v>0</v>
      </c>
      <c r="D12" s="8">
        <f t="shared" si="0"/>
        <v>0</v>
      </c>
      <c r="E12" s="7">
        <v>0</v>
      </c>
      <c r="F12" s="8">
        <f t="shared" si="1"/>
        <v>0</v>
      </c>
      <c r="G12" s="7">
        <v>0</v>
      </c>
      <c r="H12" s="8">
        <f t="shared" si="2"/>
        <v>0</v>
      </c>
      <c r="I12" s="7">
        <v>0</v>
      </c>
      <c r="J12" s="8">
        <f t="shared" si="3"/>
        <v>0</v>
      </c>
      <c r="K12" s="7">
        <v>0</v>
      </c>
      <c r="L12" s="8">
        <f t="shared" si="4"/>
        <v>0</v>
      </c>
      <c r="M12" s="10" t="str">
        <f t="shared" si="7"/>
        <v>geen 100%</v>
      </c>
      <c r="N12" s="11" t="str">
        <f t="shared" si="6"/>
        <v>geen 100%</v>
      </c>
    </row>
    <row r="13" spans="1:14" hidden="1" x14ac:dyDescent="0.2">
      <c r="A13" s="29" t="s">
        <v>20</v>
      </c>
      <c r="B13" s="30">
        <v>0.05</v>
      </c>
      <c r="C13" s="7">
        <v>0</v>
      </c>
      <c r="D13" s="8">
        <f t="shared" si="0"/>
        <v>0</v>
      </c>
      <c r="E13" s="7">
        <v>0</v>
      </c>
      <c r="F13" s="8">
        <f t="shared" si="1"/>
        <v>0</v>
      </c>
      <c r="G13" s="7">
        <v>0</v>
      </c>
      <c r="H13" s="8">
        <f t="shared" si="2"/>
        <v>0</v>
      </c>
      <c r="I13" s="7">
        <v>0</v>
      </c>
      <c r="J13" s="8">
        <f t="shared" si="3"/>
        <v>0</v>
      </c>
      <c r="K13" s="7">
        <v>0</v>
      </c>
      <c r="L13" s="8">
        <f t="shared" si="4"/>
        <v>0</v>
      </c>
      <c r="M13" s="10" t="str">
        <f t="shared" si="7"/>
        <v>geen 100%</v>
      </c>
      <c r="N13" s="11" t="str">
        <f t="shared" si="6"/>
        <v>geen 100%</v>
      </c>
    </row>
    <row r="14" spans="1:14" hidden="1" x14ac:dyDescent="0.2">
      <c r="A14" s="29" t="s">
        <v>21</v>
      </c>
      <c r="B14" s="30">
        <v>0.1</v>
      </c>
      <c r="C14" s="7">
        <v>0</v>
      </c>
      <c r="D14" s="8">
        <f t="shared" si="0"/>
        <v>0</v>
      </c>
      <c r="E14" s="7">
        <v>0</v>
      </c>
      <c r="F14" s="8">
        <f t="shared" si="1"/>
        <v>0</v>
      </c>
      <c r="G14" s="7">
        <v>0</v>
      </c>
      <c r="H14" s="8">
        <f t="shared" si="2"/>
        <v>0</v>
      </c>
      <c r="I14" s="7">
        <v>0</v>
      </c>
      <c r="J14" s="8">
        <f t="shared" si="3"/>
        <v>0</v>
      </c>
      <c r="K14" s="7">
        <v>0</v>
      </c>
      <c r="L14" s="8">
        <f t="shared" si="4"/>
        <v>0</v>
      </c>
      <c r="M14" s="10" t="str">
        <f t="shared" si="7"/>
        <v>geen 100%</v>
      </c>
      <c r="N14" s="11" t="str">
        <f t="shared" si="6"/>
        <v>geen 100%</v>
      </c>
    </row>
    <row r="15" spans="1:14" ht="15.75" hidden="1" x14ac:dyDescent="0.25">
      <c r="A15" s="12" t="s">
        <v>22</v>
      </c>
      <c r="B15" s="13">
        <f>SUM(B7:B14)</f>
        <v>1.0000000000000002</v>
      </c>
      <c r="G15" s="53" t="str">
        <f xml:space="preserve"> CONCATENATE("Totaal fictieve korting ",$B$1," ",A5)</f>
        <v xml:space="preserve">Totaal fictieve korting Inzet duurzaam materieel </v>
      </c>
      <c r="H15" s="54"/>
      <c r="I15" s="54"/>
      <c r="J15" s="54"/>
      <c r="K15" s="54"/>
      <c r="L15" s="28"/>
      <c r="M15" s="14" t="str">
        <f>IF(B2=0,"Aanneemsom invullen",IF(N15="geen 100%","geen 100%",SUM(M7:M14)))</f>
        <v>Aanneemsom invullen</v>
      </c>
      <c r="N15" s="11" t="str">
        <f>IF(OR(SUM(B7:B14)=0,N7="geen 100%",N8="geen 100%",N9="geen 100%",N10="geen 100%",N11="geen 100%",N12="geen 100%",N13="geen 100%",N14="geen 100%"),"geen 100%","100% ingevuld")</f>
        <v>geen 100%</v>
      </c>
    </row>
    <row r="16" spans="1:14" hidden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4" hidden="1" x14ac:dyDescent="0.2">
      <c r="A17" s="46" t="s">
        <v>23</v>
      </c>
      <c r="B17" s="46"/>
      <c r="C17" s="46"/>
      <c r="D17" s="46"/>
      <c r="E17" s="46"/>
      <c r="F17" s="46"/>
      <c r="G17" s="46"/>
      <c r="H17" s="46"/>
      <c r="I17" s="46"/>
      <c r="J17" s="15"/>
    </row>
    <row r="18" spans="1:14" hidden="1" x14ac:dyDescent="0.2">
      <c r="A18" s="46" t="s">
        <v>24</v>
      </c>
      <c r="B18" s="46"/>
      <c r="C18" s="46"/>
      <c r="D18" s="46"/>
      <c r="E18" s="46"/>
      <c r="F18" s="46"/>
      <c r="G18" s="46"/>
      <c r="H18" s="46"/>
      <c r="I18" s="46"/>
      <c r="J18" s="15"/>
    </row>
    <row r="19" spans="1:14" hidden="1" x14ac:dyDescent="0.2">
      <c r="A19" s="46" t="s">
        <v>25</v>
      </c>
      <c r="B19" s="46"/>
      <c r="C19" s="46"/>
      <c r="D19" s="46"/>
      <c r="E19" s="46"/>
      <c r="F19" s="46"/>
      <c r="G19" s="46"/>
      <c r="H19" s="46"/>
      <c r="I19" s="46"/>
      <c r="J19" s="15"/>
    </row>
    <row r="20" spans="1:14" hidden="1" x14ac:dyDescent="0.2">
      <c r="A20" s="46" t="s">
        <v>26</v>
      </c>
      <c r="B20" s="46"/>
      <c r="C20" s="46"/>
      <c r="D20" s="46"/>
      <c r="E20" s="46"/>
      <c r="F20" s="46"/>
      <c r="G20" s="46"/>
      <c r="H20" s="46"/>
      <c r="I20" s="46"/>
    </row>
    <row r="22" spans="1:14" ht="15.75" customHeight="1" x14ac:dyDescent="0.2">
      <c r="A22" s="1" t="s">
        <v>27</v>
      </c>
      <c r="B22" s="37" t="s">
        <v>28</v>
      </c>
      <c r="C22" s="37"/>
      <c r="D22" s="37"/>
      <c r="F22" s="38" t="s">
        <v>29</v>
      </c>
      <c r="G22" s="16" t="s">
        <v>30</v>
      </c>
      <c r="H22" s="17" t="s">
        <v>8</v>
      </c>
    </row>
    <row r="23" spans="1:14" ht="15.75" customHeight="1" x14ac:dyDescent="0.2">
      <c r="A23" s="39" t="s">
        <v>3</v>
      </c>
      <c r="B23" s="39"/>
      <c r="C23" s="4">
        <v>0.05</v>
      </c>
      <c r="D23" s="3"/>
      <c r="F23" s="38"/>
      <c r="G23" s="16"/>
      <c r="H23" s="17"/>
    </row>
    <row r="24" spans="1:14" x14ac:dyDescent="0.2">
      <c r="A24" s="5" t="s">
        <v>4</v>
      </c>
      <c r="B24" s="6">
        <f>$B$2*C23</f>
        <v>0</v>
      </c>
      <c r="F24" s="38"/>
      <c r="G24" s="16">
        <v>5</v>
      </c>
      <c r="H24" s="27">
        <v>1</v>
      </c>
    </row>
    <row r="25" spans="1:14" ht="32.25" customHeight="1" x14ac:dyDescent="0.2">
      <c r="C25" s="40" t="s">
        <v>31</v>
      </c>
      <c r="D25" s="40"/>
      <c r="F25" s="38"/>
      <c r="G25" s="16">
        <v>4</v>
      </c>
      <c r="H25" s="27">
        <v>0.8</v>
      </c>
    </row>
    <row r="26" spans="1:14" ht="12.75" customHeight="1" x14ac:dyDescent="0.2">
      <c r="A26" s="41" t="s">
        <v>32</v>
      </c>
      <c r="B26" s="43" t="s">
        <v>33</v>
      </c>
      <c r="C26" s="45">
        <f>INDEX(G24:H29,IF(B26=G24,1,IF(B26=G25,2,IF(B26=G26,3,IF(B26=G27,4,IF(B26=G28,5,6))))),2)*B24</f>
        <v>0</v>
      </c>
      <c r="D26" s="45"/>
      <c r="F26" s="38"/>
      <c r="G26" s="16">
        <v>3</v>
      </c>
      <c r="H26" s="27">
        <v>0.5</v>
      </c>
    </row>
    <row r="27" spans="1:14" ht="12.75" customHeight="1" x14ac:dyDescent="0.2">
      <c r="A27" s="42"/>
      <c r="B27" s="44"/>
      <c r="C27" s="45"/>
      <c r="D27" s="45"/>
      <c r="F27" s="38"/>
      <c r="G27" s="16">
        <v>2</v>
      </c>
      <c r="H27" s="27">
        <v>0</v>
      </c>
    </row>
    <row r="28" spans="1:14" x14ac:dyDescent="0.2">
      <c r="A28" s="11"/>
      <c r="F28" s="38"/>
      <c r="G28" s="16">
        <v>1</v>
      </c>
      <c r="H28" s="27">
        <v>0</v>
      </c>
    </row>
    <row r="29" spans="1:14" x14ac:dyDescent="0.2">
      <c r="F29" s="38"/>
      <c r="G29" s="16" t="s">
        <v>34</v>
      </c>
      <c r="H29" s="27">
        <v>0</v>
      </c>
      <c r="I29" s="18" t="s">
        <v>35</v>
      </c>
      <c r="J29" s="19"/>
    </row>
    <row r="30" spans="1:14" ht="30" customHeight="1" x14ac:dyDescent="0.2">
      <c r="A30" s="55"/>
      <c r="B30" s="56"/>
      <c r="C30" s="57"/>
      <c r="D30" s="58"/>
      <c r="I30" s="31" t="s">
        <v>36</v>
      </c>
      <c r="J30" s="32"/>
      <c r="K30" s="33"/>
      <c r="L30" s="34"/>
      <c r="M30" s="34"/>
      <c r="N30" s="35"/>
    </row>
    <row r="31" spans="1:14" ht="30" customHeight="1" x14ac:dyDescent="0.2">
      <c r="I31" s="31" t="s">
        <v>37</v>
      </c>
      <c r="J31" s="32"/>
      <c r="K31" s="33"/>
      <c r="L31" s="34"/>
      <c r="M31" s="34"/>
      <c r="N31" s="35"/>
    </row>
    <row r="32" spans="1:14" ht="60" customHeight="1" x14ac:dyDescent="0.2">
      <c r="I32" s="31" t="s">
        <v>38</v>
      </c>
      <c r="J32" s="32"/>
      <c r="K32" s="33"/>
      <c r="L32" s="34"/>
      <c r="M32" s="34"/>
      <c r="N32" s="35"/>
    </row>
    <row r="33" spans="1:14" ht="30" customHeight="1" x14ac:dyDescent="0.2">
      <c r="A33" s="36" t="s">
        <v>39</v>
      </c>
      <c r="B33" s="36"/>
      <c r="C33" s="36"/>
      <c r="I33" s="31" t="s">
        <v>40</v>
      </c>
      <c r="J33" s="32"/>
      <c r="K33" s="33"/>
      <c r="L33" s="34"/>
      <c r="M33" s="34"/>
      <c r="N33" s="35"/>
    </row>
    <row r="34" spans="1:14" x14ac:dyDescent="0.2">
      <c r="F34" s="20"/>
      <c r="G34" s="20"/>
      <c r="H34" s="20"/>
      <c r="M34" s="21" t="s">
        <v>41</v>
      </c>
      <c r="N34" s="22" t="s">
        <v>42</v>
      </c>
    </row>
    <row r="35" spans="1:14" x14ac:dyDescent="0.2">
      <c r="M35" s="23" t="s">
        <v>43</v>
      </c>
      <c r="N35" s="24">
        <v>45000</v>
      </c>
    </row>
  </sheetData>
  <sheetProtection algorithmName="SHA-512" hashValue="47tkCmQe9k0EcSE9vbdg8sf4uCZAoGVD5cDhdJUMEqKtvU2rE7npgR/eePJiPlnu1hoJIdQO7prXl20teRFnlg==" saltValue="Dvmo86pe6bAKzbmYffGa0w==" spinCount="100000" sheet="1" selectLockedCells="1"/>
  <mergeCells count="34">
    <mergeCell ref="A20:I20"/>
    <mergeCell ref="B1:D1"/>
    <mergeCell ref="B2:C2"/>
    <mergeCell ref="A3:B3"/>
    <mergeCell ref="C4:M4"/>
    <mergeCell ref="B5:B6"/>
    <mergeCell ref="D5:D6"/>
    <mergeCell ref="F5:F6"/>
    <mergeCell ref="H5:H6"/>
    <mergeCell ref="J5:J6"/>
    <mergeCell ref="L5:L6"/>
    <mergeCell ref="M5:M6"/>
    <mergeCell ref="G15:K15"/>
    <mergeCell ref="A17:I17"/>
    <mergeCell ref="A18:I18"/>
    <mergeCell ref="A19:I19"/>
    <mergeCell ref="B22:D22"/>
    <mergeCell ref="F22:F29"/>
    <mergeCell ref="A23:B23"/>
    <mergeCell ref="C25:D25"/>
    <mergeCell ref="A26:A27"/>
    <mergeCell ref="B26:B27"/>
    <mergeCell ref="C26:D27"/>
    <mergeCell ref="A30:B30"/>
    <mergeCell ref="C30:D30"/>
    <mergeCell ref="I30:J30"/>
    <mergeCell ref="K30:N30"/>
    <mergeCell ref="I31:J31"/>
    <mergeCell ref="K31:N31"/>
    <mergeCell ref="I32:J32"/>
    <mergeCell ref="K32:N32"/>
    <mergeCell ref="A33:C33"/>
    <mergeCell ref="I33:J33"/>
    <mergeCell ref="K33:N33"/>
  </mergeCells>
  <conditionalFormatting sqref="M7:M15">
    <cfRule type="cellIs" dxfId="7" priority="7" operator="equal">
      <formula>"geen 100%"</formula>
    </cfRule>
    <cfRule type="cellIs" dxfId="6" priority="8" operator="equal">
      <formula>"aanneemsom invullen"</formula>
    </cfRule>
  </conditionalFormatting>
  <conditionalFormatting sqref="C26:D27">
    <cfRule type="expression" dxfId="5" priority="6">
      <formula>B26="Maak keuze"</formula>
    </cfRule>
  </conditionalFormatting>
  <conditionalFormatting sqref="C30">
    <cfRule type="cellIs" dxfId="4" priority="5" operator="equal">
      <formula>"Nog niet goed ingevuld"</formula>
    </cfRule>
  </conditionalFormatting>
  <conditionalFormatting sqref="A1 A22 A30">
    <cfRule type="cellIs" dxfId="3" priority="4" operator="equal">
      <formula>"Maak keuze"</formula>
    </cfRule>
  </conditionalFormatting>
  <conditionalFormatting sqref="B15">
    <cfRule type="cellIs" dxfId="2" priority="3" operator="notEqual">
      <formula>100%</formula>
    </cfRule>
  </conditionalFormatting>
  <conditionalFormatting sqref="B4 B24">
    <cfRule type="cellIs" dxfId="1" priority="2" operator="equal">
      <formula>0</formula>
    </cfRule>
  </conditionalFormatting>
  <conditionalFormatting sqref="C3 C23">
    <cfRule type="cellIs" dxfId="0" priority="1" operator="equal">
      <formula>0</formula>
    </cfRule>
  </conditionalFormatting>
  <dataValidations count="3">
    <dataValidation type="list" allowBlank="1" showInputMessage="1" showErrorMessage="1" sqref="B26:B27" xr:uid="{2A5BDE5F-C3DA-4DF2-84CC-F1E9A5C6FED8}">
      <formula1>"Maak keuze,5,4,3,2,1,Geen certificaat"</formula1>
    </dataValidation>
    <dataValidation type="list" allowBlank="1" showInputMessage="1" showErrorMessage="1" sqref="A1 A22" xr:uid="{D36B0991-9BD3-42C2-9399-3F6AEABB135B}">
      <formula1>"Maak keuze,K.1,K.2,K.3,K.4,K.5,K.6,K.1a,K.1b,K.2a,K.2b,K.3a,K.3b,K.4a,K.4b,K.5a,K.5b,K.6a,K.6b,"</formula1>
    </dataValidation>
    <dataValidation type="list" allowBlank="1" showInputMessage="1" showErrorMessage="1" sqref="A30:B30" xr:uid="{EF45C064-7A52-4C0D-94DD-D48D23580AF3}">
      <formula1>"Maak keuze,Totaal fictieve korting voor K.1,Totaal fictieve korting voor K.2,Totaal fictieve korting voor K.3,Totaal fictieve korting voor K.4,Totaal fictieve korting voor K.5,Totaal fictieve korting voor K.6"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2" ma:contentTypeDescription="Een nieuw document maken." ma:contentTypeScope="" ma:versionID="0e81598f3c08176d7688847ecfeec870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f803f4164c6b00c4aad435463631e4c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1B6FF6-C955-4FA8-B9F2-569E783A8FE5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7EE4F7A8-7596-40BE-B0B9-8F2C337A1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421483-773E-4C66-9CAF-07CDB959EE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GOW__DM-CO2__eenmalig (%)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Bolt, Dick</dc:creator>
  <cp:keywords/>
  <dc:description/>
  <cp:lastModifiedBy>Pluimers, Annemiek</cp:lastModifiedBy>
  <cp:revision/>
  <dcterms:created xsi:type="dcterms:W3CDTF">2022-05-25T12:33:50Z</dcterms:created>
  <dcterms:modified xsi:type="dcterms:W3CDTF">2023-03-15T09:02:29Z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