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OOR Inkoopprogramma/3. Inkooppakket projecten/Lopende Aanbestedingen en MOP/38. Kantoorartikelen/3. Aanbesteding/Publicatie/"/>
    </mc:Choice>
  </mc:AlternateContent>
  <xr:revisionPtr revIDLastSave="216" documentId="8_{CBEBE046-3321-4847-81D3-77EC2563E9E9}" xr6:coauthVersionLast="47" xr6:coauthVersionMax="47" xr10:uidLastSave="{8E0B7682-146B-4B3E-8DB3-4932D54E924C}"/>
  <bookViews>
    <workbookView xWindow="-108" yWindow="-108" windowWidth="23256" windowHeight="12576" activeTab="1" xr2:uid="{00000000-000D-0000-FFFF-FFFF00000000}"/>
  </bookViews>
  <sheets>
    <sheet name="2022 KERNASSORTIMENT" sheetId="5" r:id="rId1"/>
    <sheet name="2022 OVERIG ASSORTIMENT" sheetId="7" r:id="rId2"/>
    <sheet name="2022 PAPIER" sheetId="6" r:id="rId3"/>
    <sheet name="Totale inschrijfsom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6" l="1"/>
  <c r="K7" i="6" l="1"/>
  <c r="L7" i="6" s="1"/>
  <c r="J111" i="5"/>
  <c r="J58" i="7" s="1"/>
  <c r="K58" i="7" s="1"/>
  <c r="L58" i="7" s="1"/>
  <c r="J6" i="7"/>
  <c r="J70" i="7"/>
  <c r="K70" i="7" s="1"/>
  <c r="L70" i="7" s="1"/>
  <c r="J64" i="7"/>
  <c r="K64" i="7" s="1"/>
  <c r="L64" i="7" s="1"/>
  <c r="J61" i="7"/>
  <c r="K61" i="7"/>
  <c r="L61" i="7" s="1"/>
  <c r="J56" i="7"/>
  <c r="K56" i="7"/>
  <c r="L56" i="7"/>
  <c r="J54" i="7"/>
  <c r="K54" i="7" s="1"/>
  <c r="L54" i="7" s="1"/>
  <c r="J50" i="7"/>
  <c r="K50" i="7"/>
  <c r="L50" i="7"/>
  <c r="J48" i="7"/>
  <c r="J44" i="7"/>
  <c r="K44" i="7"/>
  <c r="L44" i="7"/>
  <c r="J42" i="7"/>
  <c r="K42" i="7" s="1"/>
  <c r="L42" i="7" s="1"/>
  <c r="J39" i="7"/>
  <c r="K39" i="7"/>
  <c r="L39" i="7"/>
  <c r="J37" i="7"/>
  <c r="K37" i="7" s="1"/>
  <c r="L37" i="7" s="1"/>
  <c r="J34" i="7"/>
  <c r="K34" i="7"/>
  <c r="L34" i="7" s="1"/>
  <c r="J30" i="7"/>
  <c r="K30" i="7"/>
  <c r="L30" i="7"/>
  <c r="J28" i="7"/>
  <c r="K28" i="7" s="1"/>
  <c r="L28" i="7" s="1"/>
  <c r="J24" i="7"/>
  <c r="K24" i="7"/>
  <c r="L24" i="7"/>
  <c r="J21" i="7"/>
  <c r="K21" i="7" s="1"/>
  <c r="L21" i="7" s="1"/>
  <c r="J18" i="7"/>
  <c r="K18" i="7"/>
  <c r="L18" i="7" s="1"/>
  <c r="J14" i="7"/>
  <c r="J13" i="7"/>
  <c r="K13" i="7"/>
  <c r="L13" i="7"/>
  <c r="J11" i="7"/>
  <c r="K11" i="7" s="1"/>
  <c r="L11" i="7" s="1"/>
  <c r="J7" i="7"/>
  <c r="K7" i="7"/>
  <c r="L7" i="7" s="1"/>
  <c r="J69" i="7"/>
  <c r="K69" i="7"/>
  <c r="L69" i="7"/>
  <c r="J67" i="7"/>
  <c r="K67" i="7" s="1"/>
  <c r="L67" i="7" s="1"/>
  <c r="J60" i="7"/>
  <c r="K60" i="7"/>
  <c r="L60" i="7" s="1"/>
  <c r="J57" i="7"/>
  <c r="K57" i="7"/>
  <c r="L57" i="7"/>
  <c r="J55" i="7"/>
  <c r="K55" i="7" s="1"/>
  <c r="L55" i="7" s="1"/>
  <c r="J51" i="7"/>
  <c r="K51" i="7"/>
  <c r="L51" i="7"/>
  <c r="J49" i="7"/>
  <c r="K49" i="7" s="1"/>
  <c r="L49" i="7" s="1"/>
  <c r="J45" i="7"/>
  <c r="K45" i="7"/>
  <c r="L45" i="7" s="1"/>
  <c r="J41" i="7"/>
  <c r="K41" i="7"/>
  <c r="L41" i="7"/>
  <c r="J38" i="7"/>
  <c r="K38" i="7" s="1"/>
  <c r="L38" i="7" s="1"/>
  <c r="J33" i="7"/>
  <c r="K33" i="7"/>
  <c r="L33" i="7"/>
  <c r="J31" i="7"/>
  <c r="J27" i="7"/>
  <c r="K27" i="7"/>
  <c r="L27" i="7"/>
  <c r="J25" i="7"/>
  <c r="K25" i="7" s="1"/>
  <c r="L25" i="7" s="1"/>
  <c r="J22" i="7"/>
  <c r="K22" i="7"/>
  <c r="L22" i="7"/>
  <c r="J20" i="7"/>
  <c r="K20" i="7" s="1"/>
  <c r="L20" i="7" s="1"/>
  <c r="J15" i="7"/>
  <c r="K15" i="7"/>
  <c r="L15" i="7" s="1"/>
  <c r="J10" i="7"/>
  <c r="K10" i="7"/>
  <c r="L10" i="7"/>
  <c r="J8" i="7"/>
  <c r="K8" i="7" s="1"/>
  <c r="L8" i="7" s="1"/>
  <c r="K108" i="5"/>
  <c r="K107" i="5"/>
  <c r="L107" i="5"/>
  <c r="K106" i="5"/>
  <c r="L106" i="5"/>
  <c r="K105" i="5"/>
  <c r="L105" i="5"/>
  <c r="K104" i="5"/>
  <c r="L104" i="5"/>
  <c r="K103" i="5"/>
  <c r="L103" i="5"/>
  <c r="K102" i="5"/>
  <c r="L102" i="5"/>
  <c r="K101" i="5"/>
  <c r="L101" i="5"/>
  <c r="K100" i="5"/>
  <c r="K99" i="5"/>
  <c r="L99" i="5"/>
  <c r="K98" i="5"/>
  <c r="L98" i="5"/>
  <c r="K97" i="5"/>
  <c r="L97" i="5"/>
  <c r="K96" i="5"/>
  <c r="L96" i="5"/>
  <c r="K95" i="5"/>
  <c r="L95" i="5"/>
  <c r="K94" i="5"/>
  <c r="L94" i="5"/>
  <c r="K93" i="5"/>
  <c r="L93" i="5"/>
  <c r="K92" i="5"/>
  <c r="L92" i="5"/>
  <c r="K91" i="5"/>
  <c r="L91" i="5"/>
  <c r="K90" i="5"/>
  <c r="L90" i="5"/>
  <c r="K89" i="5"/>
  <c r="L89" i="5"/>
  <c r="K88" i="5"/>
  <c r="L88" i="5"/>
  <c r="K87" i="5"/>
  <c r="L87" i="5"/>
  <c r="K86" i="5"/>
  <c r="L86" i="5"/>
  <c r="K85" i="5"/>
  <c r="L85" i="5"/>
  <c r="K84" i="5"/>
  <c r="K83" i="5"/>
  <c r="L83" i="5"/>
  <c r="K82" i="5"/>
  <c r="L82" i="5"/>
  <c r="K81" i="5"/>
  <c r="L81" i="5"/>
  <c r="K80" i="5"/>
  <c r="L80" i="5"/>
  <c r="K79" i="5"/>
  <c r="L79" i="5"/>
  <c r="K78" i="5"/>
  <c r="L78" i="5"/>
  <c r="K77" i="5"/>
  <c r="L77" i="5"/>
  <c r="K76" i="5"/>
  <c r="K75" i="5"/>
  <c r="L75" i="5"/>
  <c r="K74" i="5"/>
  <c r="L74" i="5"/>
  <c r="K73" i="5"/>
  <c r="L73" i="5"/>
  <c r="K72" i="5"/>
  <c r="L72" i="5"/>
  <c r="K71" i="5"/>
  <c r="L71" i="5"/>
  <c r="K70" i="5"/>
  <c r="L70" i="5"/>
  <c r="K69" i="5"/>
  <c r="L69" i="5"/>
  <c r="K68" i="5"/>
  <c r="K67" i="5"/>
  <c r="L67" i="5"/>
  <c r="K66" i="5"/>
  <c r="L66" i="5"/>
  <c r="K65" i="5"/>
  <c r="L65" i="5"/>
  <c r="K64" i="5"/>
  <c r="L64" i="5"/>
  <c r="K63" i="5"/>
  <c r="L63" i="5"/>
  <c r="K62" i="5"/>
  <c r="L62" i="5"/>
  <c r="K61" i="5"/>
  <c r="L61" i="5"/>
  <c r="K60" i="5"/>
  <c r="L60" i="5"/>
  <c r="K59" i="5"/>
  <c r="L59" i="5"/>
  <c r="K58" i="5"/>
  <c r="L58" i="5"/>
  <c r="K57" i="5"/>
  <c r="L57" i="5"/>
  <c r="K56" i="5"/>
  <c r="L56" i="5"/>
  <c r="K55" i="5"/>
  <c r="L55" i="5"/>
  <c r="K54" i="5"/>
  <c r="L54" i="5"/>
  <c r="K53" i="5"/>
  <c r="L53" i="5"/>
  <c r="K52" i="5"/>
  <c r="K51" i="5"/>
  <c r="L51" i="5"/>
  <c r="K50" i="5"/>
  <c r="L50" i="5"/>
  <c r="K49" i="5"/>
  <c r="L49" i="5"/>
  <c r="K48" i="5"/>
  <c r="L48" i="5"/>
  <c r="K47" i="5"/>
  <c r="L47" i="5"/>
  <c r="K46" i="5"/>
  <c r="L46" i="5"/>
  <c r="K45" i="5"/>
  <c r="L45" i="5"/>
  <c r="K44" i="5"/>
  <c r="L44" i="5"/>
  <c r="K43" i="5"/>
  <c r="L43" i="5"/>
  <c r="K42" i="5"/>
  <c r="L42" i="5"/>
  <c r="K41" i="5"/>
  <c r="L41" i="5"/>
  <c r="K40" i="5"/>
  <c r="L40" i="5"/>
  <c r="K39" i="5"/>
  <c r="L39" i="5"/>
  <c r="K38" i="5"/>
  <c r="L38" i="5"/>
  <c r="K37" i="5"/>
  <c r="L37" i="5"/>
  <c r="K36" i="5"/>
  <c r="L36" i="5"/>
  <c r="K35" i="5"/>
  <c r="L35" i="5"/>
  <c r="K34" i="5"/>
  <c r="L34" i="5"/>
  <c r="K33" i="5"/>
  <c r="L33" i="5"/>
  <c r="K32" i="5"/>
  <c r="L32" i="5"/>
  <c r="K31" i="5"/>
  <c r="L31" i="5"/>
  <c r="K30" i="5"/>
  <c r="L30" i="5"/>
  <c r="K29" i="5"/>
  <c r="L29" i="5"/>
  <c r="K28" i="5"/>
  <c r="L28" i="5"/>
  <c r="K27" i="5"/>
  <c r="L27" i="5"/>
  <c r="K26" i="5"/>
  <c r="L26" i="5"/>
  <c r="K25" i="5"/>
  <c r="L25" i="5"/>
  <c r="K24" i="5"/>
  <c r="L24" i="5"/>
  <c r="K23" i="5"/>
  <c r="L23" i="5"/>
  <c r="K22" i="5"/>
  <c r="L22" i="5"/>
  <c r="K21" i="5"/>
  <c r="L21" i="5"/>
  <c r="K20" i="5"/>
  <c r="L20" i="5"/>
  <c r="K19" i="5"/>
  <c r="L19" i="5"/>
  <c r="K18" i="5"/>
  <c r="L18" i="5"/>
  <c r="K17" i="5"/>
  <c r="L17" i="5"/>
  <c r="K16" i="5"/>
  <c r="L16" i="5"/>
  <c r="K15" i="5"/>
  <c r="L15" i="5"/>
  <c r="K14" i="5"/>
  <c r="L14" i="5"/>
  <c r="K13" i="5"/>
  <c r="L13" i="5"/>
  <c r="K12" i="5"/>
  <c r="L12" i="5"/>
  <c r="K11" i="5"/>
  <c r="L11" i="5"/>
  <c r="K10" i="5"/>
  <c r="L10" i="5"/>
  <c r="K9" i="5"/>
  <c r="L9" i="5"/>
  <c r="K8" i="5"/>
  <c r="L8" i="5"/>
  <c r="K7" i="5"/>
  <c r="L7" i="5"/>
  <c r="K6" i="5"/>
  <c r="L6" i="5"/>
  <c r="K5" i="5"/>
  <c r="L5" i="5"/>
  <c r="K6" i="6"/>
  <c r="L6" i="6" s="1"/>
  <c r="K14" i="7"/>
  <c r="L14" i="7"/>
  <c r="K31" i="7"/>
  <c r="L31" i="7" s="1"/>
  <c r="K48" i="7"/>
  <c r="L48" i="7" s="1"/>
  <c r="K6" i="7"/>
  <c r="L6" i="7"/>
  <c r="L52" i="5"/>
  <c r="L68" i="5"/>
  <c r="L76" i="5"/>
  <c r="L84" i="5"/>
  <c r="L100" i="5"/>
  <c r="L108" i="5"/>
  <c r="L111" i="5"/>
  <c r="B6" i="8"/>
  <c r="B8" i="8" l="1"/>
  <c r="J66" i="7"/>
  <c r="K66" i="7" s="1"/>
  <c r="L66" i="7" s="1"/>
  <c r="J17" i="7"/>
  <c r="K17" i="7" s="1"/>
  <c r="L17" i="7" s="1"/>
  <c r="J47" i="7"/>
  <c r="K47" i="7" s="1"/>
  <c r="L47" i="7" s="1"/>
  <c r="J63" i="7"/>
  <c r="K63" i="7" s="1"/>
  <c r="L63" i="7" s="1"/>
  <c r="J9" i="7"/>
  <c r="K9" i="7" s="1"/>
  <c r="L9" i="7" s="1"/>
  <c r="J19" i="7"/>
  <c r="K19" i="7" s="1"/>
  <c r="L19" i="7" s="1"/>
  <c r="J35" i="7"/>
  <c r="K35" i="7" s="1"/>
  <c r="L35" i="7" s="1"/>
  <c r="J62" i="7"/>
  <c r="K62" i="7" s="1"/>
  <c r="L62" i="7" s="1"/>
  <c r="J23" i="7"/>
  <c r="K23" i="7" s="1"/>
  <c r="L23" i="7" s="1"/>
  <c r="J36" i="7"/>
  <c r="K36" i="7" s="1"/>
  <c r="L36" i="7" s="1"/>
  <c r="J53" i="7"/>
  <c r="K53" i="7" s="1"/>
  <c r="L53" i="7" s="1"/>
  <c r="J65" i="7"/>
  <c r="K65" i="7" s="1"/>
  <c r="L65" i="7" s="1"/>
  <c r="J26" i="7"/>
  <c r="K26" i="7" s="1"/>
  <c r="L26" i="7" s="1"/>
  <c r="J40" i="7"/>
  <c r="K40" i="7" s="1"/>
  <c r="L40" i="7" s="1"/>
  <c r="J52" i="7"/>
  <c r="K52" i="7" s="1"/>
  <c r="L52" i="7" s="1"/>
  <c r="J68" i="7"/>
  <c r="K68" i="7" s="1"/>
  <c r="L68" i="7" s="1"/>
  <c r="J12" i="7"/>
  <c r="K12" i="7" s="1"/>
  <c r="L12" i="7" s="1"/>
  <c r="J29" i="7"/>
  <c r="K29" i="7" s="1"/>
  <c r="L29" i="7" s="1"/>
  <c r="J43" i="7"/>
  <c r="K43" i="7" s="1"/>
  <c r="L43" i="7" s="1"/>
  <c r="J59" i="7"/>
  <c r="K59" i="7" s="1"/>
  <c r="L59" i="7" s="1"/>
  <c r="J5" i="7"/>
  <c r="K5" i="7" s="1"/>
  <c r="L5" i="7" s="1"/>
  <c r="J16" i="7"/>
  <c r="K16" i="7" s="1"/>
  <c r="L16" i="7" s="1"/>
  <c r="J32" i="7"/>
  <c r="K32" i="7" s="1"/>
  <c r="L32" i="7" s="1"/>
  <c r="J46" i="7"/>
  <c r="K46" i="7" s="1"/>
  <c r="L46" i="7" s="1"/>
  <c r="L73" i="7" l="1"/>
  <c r="B7" i="8" s="1"/>
  <c r="B9" i="8"/>
</calcChain>
</file>

<file path=xl/sharedStrings.xml><?xml version="1.0" encoding="utf-8"?>
<sst xmlns="http://schemas.openxmlformats.org/spreadsheetml/2006/main" count="239" uniqueCount="210">
  <si>
    <t>Kernassortiment kantoorartikelen</t>
  </si>
  <si>
    <t>Per artikel kan slechts 1 variant worden aangeboden voor de prijsbeoordeling</t>
  </si>
  <si>
    <t>In te vullen door aanbieder</t>
  </si>
  <si>
    <t>nr.</t>
  </si>
  <si>
    <t>Omschrijving</t>
  </si>
  <si>
    <t>gelijkwaardig alternatief</t>
  </si>
  <si>
    <t>groen alternatief (milieukeurmerk type 1)</t>
  </si>
  <si>
    <t>aantal per verpakking (eenheid)</t>
  </si>
  <si>
    <t>artikelnr. aanbieder</t>
  </si>
  <si>
    <t>omschrijving aanbieder</t>
  </si>
  <si>
    <t>Inkoopprijs in eenheid aanbieder excl. BTW</t>
  </si>
  <si>
    <t>opslag percentage</t>
  </si>
  <si>
    <t>prijs per eenheid excl. BTW</t>
  </si>
  <si>
    <t>Totaalprijs (prijs per eenheid x aantal per eenheid) ex btw</t>
  </si>
  <si>
    <t>BTW-percentage</t>
  </si>
  <si>
    <t>GEMIDDELDE</t>
  </si>
  <si>
    <t xml:space="preserve">TOTAAL </t>
  </si>
  <si>
    <t>Overig assortiment kantoorartikelen</t>
  </si>
  <si>
    <t>Totaalprijs (prijs per eenheid x aantal per eenheid) excl. BTW</t>
  </si>
  <si>
    <t>TOTAAL</t>
  </si>
  <si>
    <t>Kernassortiment Papier</t>
  </si>
  <si>
    <t>PAPIER</t>
  </si>
  <si>
    <t>Inschrijfformulier Kantoorartikelen en papier</t>
  </si>
  <si>
    <t>BOOR/2022/038</t>
  </si>
  <si>
    <t>Inschrijver verklaart het prijzenblad volledig en correct te hebben ingevuld.</t>
  </si>
  <si>
    <t>P1 Totaal Kantoorartikelen</t>
  </si>
  <si>
    <t>P2 Totaal Overig assortiment</t>
  </si>
  <si>
    <t>P3 Totaal Papier</t>
  </si>
  <si>
    <t>Totale inschrijfsom excl. BTW</t>
  </si>
  <si>
    <t>LET OP: BLAD WORDT AUTOMATISCH GEVULD</t>
  </si>
  <si>
    <t>Naam bedrijf</t>
  </si>
  <si>
    <t>Naam functionaris</t>
  </si>
  <si>
    <t>Functie</t>
  </si>
  <si>
    <t>Datum</t>
  </si>
  <si>
    <t>Handtekening</t>
  </si>
  <si>
    <t>LYRECO KUNSTSTOF POTLOODGOM</t>
  </si>
  <si>
    <t>LYRECO PLAKSTIFT 40G</t>
  </si>
  <si>
    <t>LYRECO BUDGET SNELHECHTMAP A4 PP BLAUW</t>
  </si>
  <si>
    <t>BIC VELLEDA 1721 W/BOARD MARK B/TIPBLAUW</t>
  </si>
  <si>
    <t>BIC CRISTAL BALPEN DOP MEDIUM GROEN</t>
  </si>
  <si>
    <t>LYRECO WHITEBOARDMARKER RONDE PUNT BLAUW</t>
  </si>
  <si>
    <t>LYRECO WHITEBOARDMARKER RONDE PUNT ZWART</t>
  </si>
  <si>
    <t>BIC CRISTAL BALPEN DOP MEDIUM BLAUW</t>
  </si>
  <si>
    <t>LYRECO PLAKSTIFT 20G</t>
  </si>
  <si>
    <t>LYRECO BUDGET SNELHECHTMAP A4 PP ROOD</t>
  </si>
  <si>
    <t>LYRECO BUDGET SNELHECHTMAP A4 PP GEEL</t>
  </si>
  <si>
    <t>BIC CRISTAL BALPEN DOP MEDIUM ROOD</t>
  </si>
  <si>
    <t>LYRECO BUDGET SNELHECHTMAP A4 PP GROEN</t>
  </si>
  <si>
    <t>LYRECO BUDGET SNELHECHTMAP A4 PP ZWART</t>
  </si>
  <si>
    <t>LEITZ 4191 SNELHECHTMAP PVC BLAUW</t>
  </si>
  <si>
    <t>LYRECO WHITEBOARDMARKER RONDE PUNT GROEN</t>
  </si>
  <si>
    <t>LYRECO WHITEBOARDMARKER RONDE PUNT ROOD</t>
  </si>
  <si>
    <t>DS12 LYRECO POTLOOD NIET GEDOOPTE TOP HB</t>
  </si>
  <si>
    <t>BIC VELLEDA 1741 MARKER RONDE PUNT ZWART</t>
  </si>
  <si>
    <t>BIC M10 BALPEN MEDIUM PUNT ROOD</t>
  </si>
  <si>
    <t>PK100 LYRECO LAMINEERHOES A4 150M GL</t>
  </si>
  <si>
    <t>LEITZ 4191 SNELHECHTMAP PVC ROOD</t>
  </si>
  <si>
    <t>MICRON BALPEN DOP MEDIUM BLAUW</t>
  </si>
  <si>
    <t>PK10 BRUYNZEEL VILTSTIFT ASSORTI</t>
  </si>
  <si>
    <t>LYRECO LINIAAL PLAST 30CM</t>
  </si>
  <si>
    <t>LYRECO BUDGET TEKSTMARKER GEEL</t>
  </si>
  <si>
    <t>LYRECO BALPEN MET DOP EN GRIP 0,7 BLAUW</t>
  </si>
  <si>
    <t>BIC CRISTAL BALPEN DOP MEDIUM ZWART</t>
  </si>
  <si>
    <t>BIC VELLEDA 1741 MARKER RONDE PUNT GROEN</t>
  </si>
  <si>
    <t>PK55 LYRECO PLAKGUM 50G</t>
  </si>
  <si>
    <t>BIC VELLEDA 1741 MARKER RONDE PUNT BLAUW</t>
  </si>
  <si>
    <t>PUNTENSLIJPER DUBBEL MET OPVANGBAK</t>
  </si>
  <si>
    <t>PENTEL MAXIFLO NIETPERM RND PNT Z 6MM</t>
  </si>
  <si>
    <t>LYRECO BUDGET SNELHECHTMAP A4 PP WIT</t>
  </si>
  <si>
    <t>ENERGEL X BL107 INTREKB GELROLLER BLAUW</t>
  </si>
  <si>
    <t>INDX NEUTR TABBLAD A4 6 TABS KART 23GTS</t>
  </si>
  <si>
    <t>BIC M10 BALPEN MEDIUM PUNT GROEN</t>
  </si>
  <si>
    <t>BIC VELLEDA BORD WT 19X26CM+STIFT+WISSER</t>
  </si>
  <si>
    <t>KREACOVER SHOWALBUM 20HOEZEN TRANSP/BL</t>
  </si>
  <si>
    <t>ETUI4 LYRECO WHITEBOARDM RONDE PUNT ASS</t>
  </si>
  <si>
    <t>INDX NUMERIEK TABBLAD 1-12 PP 23GAATS</t>
  </si>
  <si>
    <t>PK100 LYRECO LAMINEERHOES A4 250M GL</t>
  </si>
  <si>
    <t>LYRECO BUDGET SCHAAR PLASTIC GRIP 13CM</t>
  </si>
  <si>
    <t>LEITZ 4191 SNELHECHTMAP PVC GROEN</t>
  </si>
  <si>
    <t>LYRECO WRITERFINE FINELINER 0,4MM ZWART</t>
  </si>
  <si>
    <t>LYRECO SCHRIJFBLOK A5 LIJN GENIET</t>
  </si>
  <si>
    <t>PENTEL MAXIFLO NIETPERM RND PNT BL 6MM</t>
  </si>
  <si>
    <t>DS1000 LYRECO NIETJES 24/6</t>
  </si>
  <si>
    <t>LYRECO SCHRIJFBLOK A4 LIJN GENIET</t>
  </si>
  <si>
    <t>DS50 CHIRURGISCHE MASKER TYPE II</t>
  </si>
  <si>
    <t>BIC VELLEDA 1741 MARKER RONDE PUNT ROOD</t>
  </si>
  <si>
    <t>PUNTENSLIJPER METAAL ENKEL</t>
  </si>
  <si>
    <t>DURABLE 813819 BADGEHOUDER + ROL</t>
  </si>
  <si>
    <t>DS100 PAPERCLIPS 50MM</t>
  </si>
  <si>
    <t>LYRECO INTREKBARE BALPEN MEDIUM BLAUW</t>
  </si>
  <si>
    <t>LEITZ 4191 SNELHECHTMAP PVC GEEL</t>
  </si>
  <si>
    <t>EDDING 28 ECO WHITEBOARDMARKER RND PT ZW</t>
  </si>
  <si>
    <t>INDX NEUTR TABBLAD A4 10 TABS PP 23GTS</t>
  </si>
  <si>
    <t>LYRECO PERM MARKER RONDE PUNT 1,5MM ZW</t>
  </si>
  <si>
    <t>PK100 AUTOMATENBEKER 18CC KARTON ROOD</t>
  </si>
  <si>
    <t>LYRECO WHITEBOARDMARKER BEITELPUNT ZWART</t>
  </si>
  <si>
    <t>DS100 LYRECO BUDGET PAPERCLIPS 32MM</t>
  </si>
  <si>
    <t>DS100 BUDGET SHOWTAS 23GTS 5 PP KORREL</t>
  </si>
  <si>
    <t>EDDING 28 ECO WHITEBOARDMARKER RND PT BL</t>
  </si>
  <si>
    <t>MICRON BALPEN DOP MEDIUM ROOD</t>
  </si>
  <si>
    <t>LYRECO CORRECTIEVLOEISTOF FLES 20ML</t>
  </si>
  <si>
    <t>PK12 STAEDTLER NORIS KLEURPOTLODEN</t>
  </si>
  <si>
    <t>EXACOMPTA 4RINGSBAND D-RING 30MM WIT</t>
  </si>
  <si>
    <t>BIC M10 BALPEN MEDIUM PUNT ZWART</t>
  </si>
  <si>
    <t>LYRECO CORR ROLLER ZIJDELINGS 4,2MMX8,5M</t>
  </si>
  <si>
    <t>PENETUI POLYESTER 20X8X4CM ASSORTI</t>
  </si>
  <si>
    <t>LYRECO MEMOBLOK 75X75 GEEL</t>
  </si>
  <si>
    <t>EXACOMPTA 4RINGSBAND D-RING 20MM WIT</t>
  </si>
  <si>
    <t>PK12 CARIOCA ECO JOY VILTSTIFT</t>
  </si>
  <si>
    <t>LEITZ 4191 SNELHECHTMAP PVC ZWART</t>
  </si>
  <si>
    <t>INDX NEUTR TABBLAD A4 5 TABS PP 23GTS</t>
  </si>
  <si>
    <t>LYRECO SCHRIJFBLOK FSC A5+ LIJN GENIET</t>
  </si>
  <si>
    <t>PENTEL MAXIFLO NIETPERM RND PNT RD 6MM</t>
  </si>
  <si>
    <t>EDDING 28 ECO WHITEBOARDMARKER RND PT GR</t>
  </si>
  <si>
    <t>INDX NUMERIEK TABBLAD 1-10 PP 23GAATS</t>
  </si>
  <si>
    <t>BIC M10 BALPEN MEDIUM PUNT BLAUW</t>
  </si>
  <si>
    <t>SCHNEIDER TOPLINER 967 FINELINER ZWART</t>
  </si>
  <si>
    <t>LYRECO MEMOBLOK 75X125 GEEL</t>
  </si>
  <si>
    <t>WIZ INTREKBARE BALPEN BLAUW</t>
  </si>
  <si>
    <t>EXACOMPTA 4RINGSBAND D-RING 50MM WIT</t>
  </si>
  <si>
    <t>LYRECO NEUTR TABBLAD 6 TABS KARTON</t>
  </si>
  <si>
    <t>LYRECO NAVULBARE MAGNETISCHE WISSER</t>
  </si>
  <si>
    <t>SCHAAR RONDE PUNT 13 CM ASS</t>
  </si>
  <si>
    <t>DS12 LYRECO POTLOOD MET GOMUITEINDE HB</t>
  </si>
  <si>
    <t>LYRECO BALPEN INOX-PUNT DOP MEDIUM BLAUW</t>
  </si>
  <si>
    <t>JALEMA SNELHECHTMAP PVC BLAUW</t>
  </si>
  <si>
    <t>PANORAMA 4RINGSBAND D-MECH 30MM WIT</t>
  </si>
  <si>
    <t>INSTANT COLD PACK</t>
  </si>
  <si>
    <t>LYRECO 4-RINGSBAND PP 40MM BLAUW</t>
  </si>
  <si>
    <t>EDDING 360 WHITEBOARDM RONDE PUNT ZWART</t>
  </si>
  <si>
    <t>POST-IT 654YEL NOTES 76X76 GEEL</t>
  </si>
  <si>
    <t>PK100 LYRECO LAMINEERHOES A3 150M GL</t>
  </si>
  <si>
    <t>KREACOVER OFFERTEMAP PERSONAL BL/TRANSP</t>
  </si>
  <si>
    <t>MICRON BALPEN DOP MEDIUM ZWART</t>
  </si>
  <si>
    <t>DS12 BIC KIDS TROPICOLORS KLEURPOTLODEN</t>
  </si>
  <si>
    <t>LYRECO INTREKBARE BALPEN MEDIUM ROOD</t>
  </si>
  <si>
    <t>LYRECO INTREKBARE BALPEN MEDIUM ZWART</t>
  </si>
  <si>
    <t>STAEDTLER 351 WHITEBOARDMARKER RND PT BL</t>
  </si>
  <si>
    <t>STAEDTLER 351 WHITEBOARDMARKER RND PT ZW</t>
  </si>
  <si>
    <t>aantal per eenheid van totaal 2021</t>
  </si>
  <si>
    <t>LYRECO PERM MARKER RONDE PUNT 1,5MM BL</t>
  </si>
  <si>
    <t>AURORA KLADBLOK RECYC 210X135X15 EFFEN</t>
  </si>
  <si>
    <t>PENTEL ENERGEL NAVULLING GEL 0,7MM BLAUW</t>
  </si>
  <si>
    <t>DYMO 45013 D1-LINT 12MM ZWART/WIT</t>
  </si>
  <si>
    <t>LYRECO REINIG.VLOEISTOF WHITEBOARD 250ML</t>
  </si>
  <si>
    <t>DS12 LYRECO POTLOOD GEDOOPTE TOP HB</t>
  </si>
  <si>
    <t>LEITZ DIVIDE-IT-UP 10223 HANGMAP A4 GEMS</t>
  </si>
  <si>
    <t>BIC VELLEDA ECO WHITEBOARD MARKER ZWART</t>
  </si>
  <si>
    <t>DS100 LYRECO BUDG L-MAPJE 9/100E PP TRAN</t>
  </si>
  <si>
    <t>EXACOMPTA 4RINGSBAND D-RING 40MM BLAUW</t>
  </si>
  <si>
    <t>LYRECO BUDGET NEUTR TABBLAD 10 TABS KART</t>
  </si>
  <si>
    <t>TIPP-EX RAPID CORRECTIEVLOEIST FLES 20ML</t>
  </si>
  <si>
    <t>PK20 ENERGIZER ALKALINE MAX PLUS AA</t>
  </si>
  <si>
    <t>LYRECO BUDGET SCHAAR PLASTIC GRIP 17CM</t>
  </si>
  <si>
    <t>EDDING 28 ECO WHITEBOARDMARKER RND PT RD</t>
  </si>
  <si>
    <t>STAEDTLER 341 W/BOARDMARKER B/TIP ZW</t>
  </si>
  <si>
    <t>STAEDTLER 341 W/BOARDMARKER B/TIP BLA</t>
  </si>
  <si>
    <t>LEITZ 4191 SNELHECHTMAP PVC WIT</t>
  </si>
  <si>
    <t>DURABLE 2579 SNELHECHTMAP PVC GROEN</t>
  </si>
  <si>
    <t>DURABLE 2579 SNELHECHTMAP PVC ROOD</t>
  </si>
  <si>
    <t>ARCHIEFDOOS A4 ZUURVRIJ RUG 8CM</t>
  </si>
  <si>
    <t>COLOMPAC CP10.04 ZAKENVELOP 235X340X35</t>
  </si>
  <si>
    <t>PK8 LYRECO DOORZICHTIGE TAPE 19MMX33M</t>
  </si>
  <si>
    <t>LYRECO WRITERFINE FIJNSCHRIJVER 0,4MM BL</t>
  </si>
  <si>
    <t>ZELFKLEVENDE MAGNEETBAND 12,5MM X 1M</t>
  </si>
  <si>
    <t>LYRECO NOMAD ZAKREKENMACHINE</t>
  </si>
  <si>
    <t>ETUI4 LYRECO WHITEBOARDM BEITELPUNT ASS</t>
  </si>
  <si>
    <t>INDX TABBLAD A-Z PP 23GAATS</t>
  </si>
  <si>
    <t>DS10 KANGARO SHOWTAS A4 PP 23 GAATS</t>
  </si>
  <si>
    <t>LYRECO BUDGET TEKSTMARKER GROEN</t>
  </si>
  <si>
    <t>PK80 UHU PATAFIX KLEEFPADS WIT</t>
  </si>
  <si>
    <t>LYRECO COLLEGEDIC A4+ 23PERF LIJN 80VEL</t>
  </si>
  <si>
    <t>DS12 BIC ECO EVOLUTION POTLOOD GOM HB</t>
  </si>
  <si>
    <t>PK20 ENERGIZER MAX PLUS ALK BAT AAA</t>
  </si>
  <si>
    <t>LYRECO SCHRIJFBLOK A6 LIJN GENIET</t>
  </si>
  <si>
    <t>LYRECO INTREKBARE GELROLLER 0,7MM ZWART</t>
  </si>
  <si>
    <t>BUDGET SHOWALBUM 20HOES LICHTBLAUW</t>
  </si>
  <si>
    <t>LYRECO MYLAR NEUTR TABBLAD 10 TABS KART</t>
  </si>
  <si>
    <t>PK8 LYRECO KRISTAL TAPE 19MMX33M</t>
  </si>
  <si>
    <t>LYRECO SCHRIJFBLOK A4+ LIJN GENIET</t>
  </si>
  <si>
    <t>SPLENDID SCHRIFT A4 - 36P - 1 LIJN</t>
  </si>
  <si>
    <t>DURABLE 2579 SNELHECHTMAP PVC BLAUW</t>
  </si>
  <si>
    <t>LYRECO 4-RINGSBAND PP 25MM BLAUW</t>
  </si>
  <si>
    <t>LYRECO NEUTR TABBLAD 12 TABS KARTON</t>
  </si>
  <si>
    <t>INDX NUMERIEK TABBLAD 1-31 PP 23GAATS</t>
  </si>
  <si>
    <t>LYRECO WRITERFINE FIJNSCHRIJVER 0,4MM RD</t>
  </si>
  <si>
    <t>PK4+1 GRATIS PRITT PLAKSTIFT 43G</t>
  </si>
  <si>
    <t>PK25 BUDGET U-HOES 13/100E PP A5 TRSP</t>
  </si>
  <si>
    <t>1.7L ALLSTORE SMALL OPBERGDOOS</t>
  </si>
  <si>
    <t>LYRECO INTREKBARE BALPEN MEDIUM GROEN</t>
  </si>
  <si>
    <t>LEITZ 4191 SNELHECHTMAP PVC GRIJS</t>
  </si>
  <si>
    <t>INDX NEUTR TABBLAD A4 12 TABS KART 23GTS</t>
  </si>
  <si>
    <t>LEITZ 5501 NEXXT SERIES NIETMACHINE ZW</t>
  </si>
  <si>
    <t>LYRECO SCHRIJFBLOK FSC A4+ LIJN GENIET</t>
  </si>
  <si>
    <t>B1 S330 PLAKB HOUDER 19MMX33M</t>
  </si>
  <si>
    <t>LYRECO ONTNIETER ZWART</t>
  </si>
  <si>
    <t>DS100 PICKWICK THEE ENGELSE MIX</t>
  </si>
  <si>
    <t>BRIEVENBAK 623903 BLAUW</t>
  </si>
  <si>
    <t>PK24 STAEDTLER NORIS COLOUR POTLOOD</t>
  </si>
  <si>
    <t>PK100 LYRECO LAMINEERHOES A3 250M GL</t>
  </si>
  <si>
    <t>LYRECO ORDNER PP 80MM ZWART</t>
  </si>
  <si>
    <t>LYRECO ORDNER PP 80MM ROOD</t>
  </si>
  <si>
    <t>DS125 ZAKENV 262X371X38 STRIP 170G CREME</t>
  </si>
  <si>
    <t>PK12 LYRECO NAVULBAAR MAGNETISCHE WISSER</t>
  </si>
  <si>
    <t>WLT4 LYRECO TEKSTMARKER ASS KLEUR</t>
  </si>
  <si>
    <t>VERKEERSKEGEL 30 CM ROOD</t>
  </si>
  <si>
    <t>artikel nr.</t>
  </si>
  <si>
    <t>RM500 TARGET PAPIER A3 80G NEN 2728</t>
  </si>
  <si>
    <t>Black Label Zero 500vel A4 80 gram wit FSC/TCF</t>
  </si>
  <si>
    <t>Stichting BOOR wil inzicht hebben in de prijs voor een pak A3 papier volgens onderstaande beschrijving, maar dit wordt niet meegewogen voor inschrijfprijs.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</si>
</sst>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8"/>
      <color rgb="FFFF0000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Verdana"/>
      <family val="2"/>
    </font>
    <font>
      <sz val="11"/>
      <color theme="1"/>
      <name val="Verdana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2">
    <xf numFmtId="0" fontId="0" fillId="0" borderId="0" xfId="0"/>
    <xf numFmtId="0" fontId="0" fillId="0" borderId="1" xfId="0" applyBorder="1"/>
    <xf numFmtId="0" fontId="0" fillId="0" borderId="14" xfId="0" applyBorder="1"/>
    <xf numFmtId="0" fontId="5" fillId="0" borderId="0" xfId="0" applyFont="1"/>
    <xf numFmtId="0" fontId="6" fillId="0" borderId="0" xfId="0" applyFont="1"/>
    <xf numFmtId="44" fontId="0" fillId="0" borderId="1" xfId="0" applyNumberFormat="1" applyBorder="1"/>
    <xf numFmtId="0" fontId="7" fillId="0" borderId="0" xfId="0" applyFont="1"/>
    <xf numFmtId="0" fontId="8" fillId="0" borderId="0" xfId="0" applyFont="1"/>
    <xf numFmtId="0" fontId="7" fillId="0" borderId="13" xfId="0" applyFont="1" applyBorder="1"/>
    <xf numFmtId="0" fontId="7" fillId="0" borderId="1" xfId="0" applyFont="1" applyBorder="1"/>
    <xf numFmtId="44" fontId="7" fillId="0" borderId="1" xfId="0" applyNumberFormat="1" applyFont="1" applyBorder="1"/>
    <xf numFmtId="0" fontId="7" fillId="0" borderId="7" xfId="0" applyFont="1" applyBorder="1"/>
    <xf numFmtId="44" fontId="7" fillId="0" borderId="7" xfId="0" applyNumberFormat="1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vertical="center"/>
    </xf>
    <xf numFmtId="44" fontId="0" fillId="0" borderId="3" xfId="0" applyNumberFormat="1" applyBorder="1"/>
    <xf numFmtId="0" fontId="0" fillId="0" borderId="15" xfId="0" applyBorder="1"/>
    <xf numFmtId="9" fontId="0" fillId="0" borderId="0" xfId="2" applyFont="1" applyAlignment="1">
      <alignment horizontal="center"/>
    </xf>
    <xf numFmtId="10" fontId="0" fillId="3" borderId="1" xfId="2" applyNumberFormat="1" applyFont="1" applyFill="1" applyBorder="1"/>
    <xf numFmtId="44" fontId="0" fillId="3" borderId="1" xfId="0" applyNumberFormat="1" applyFill="1" applyBorder="1"/>
    <xf numFmtId="44" fontId="0" fillId="2" borderId="1" xfId="0" applyNumberFormat="1" applyFill="1" applyBorder="1"/>
    <xf numFmtId="0" fontId="1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10" fillId="0" borderId="13" xfId="0" applyFont="1" applyBorder="1"/>
    <xf numFmtId="0" fontId="9" fillId="4" borderId="18" xfId="0" applyFont="1" applyFill="1" applyBorder="1"/>
    <xf numFmtId="0" fontId="10" fillId="0" borderId="19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0" fillId="5" borderId="18" xfId="0" applyFill="1" applyBorder="1"/>
    <xf numFmtId="0" fontId="12" fillId="0" borderId="0" xfId="0" applyFont="1" applyAlignment="1">
      <alignment vertical="center" wrapText="1"/>
    </xf>
    <xf numFmtId="0" fontId="0" fillId="6" borderId="1" xfId="0" applyFill="1" applyBorder="1" applyAlignment="1">
      <alignment horizontal="center"/>
    </xf>
    <xf numFmtId="44" fontId="0" fillId="6" borderId="1" xfId="1" applyFont="1" applyFill="1" applyBorder="1"/>
    <xf numFmtId="9" fontId="0" fillId="6" borderId="1" xfId="2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0" fillId="7" borderId="5" xfId="0" applyFill="1" applyBorder="1"/>
    <xf numFmtId="0" fontId="10" fillId="5" borderId="16" xfId="0" applyFont="1" applyFill="1" applyBorder="1" applyAlignment="1">
      <alignment horizontal="center"/>
    </xf>
    <xf numFmtId="44" fontId="10" fillId="5" borderId="17" xfId="0" applyNumberFormat="1" applyFont="1" applyFill="1" applyBorder="1" applyAlignment="1">
      <alignment horizontal="center"/>
    </xf>
    <xf numFmtId="44" fontId="10" fillId="5" borderId="17" xfId="0" applyNumberFormat="1" applyFont="1" applyFill="1" applyBorder="1"/>
    <xf numFmtId="9" fontId="10" fillId="5" borderId="16" xfId="2" applyFont="1" applyFill="1" applyBorder="1" applyAlignment="1">
      <alignment horizontal="center"/>
    </xf>
    <xf numFmtId="10" fontId="10" fillId="5" borderId="17" xfId="2" applyNumberFormat="1" applyFont="1" applyFill="1" applyBorder="1" applyAlignment="1">
      <alignment horizontal="center"/>
    </xf>
    <xf numFmtId="0" fontId="0" fillId="7" borderId="6" xfId="0" applyFill="1" applyBorder="1"/>
    <xf numFmtId="0" fontId="0" fillId="6" borderId="3" xfId="0" applyFill="1" applyBorder="1" applyAlignment="1">
      <alignment horizontal="center"/>
    </xf>
    <xf numFmtId="44" fontId="0" fillId="6" borderId="3" xfId="1" applyFont="1" applyFill="1" applyBorder="1"/>
    <xf numFmtId="9" fontId="0" fillId="6" borderId="3" xfId="2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44" fontId="3" fillId="5" borderId="17" xfId="0" applyNumberFormat="1" applyFont="1" applyFill="1" applyBorder="1"/>
    <xf numFmtId="0" fontId="7" fillId="8" borderId="10" xfId="0" applyFont="1" applyFill="1" applyBorder="1"/>
    <xf numFmtId="0" fontId="7" fillId="8" borderId="11" xfId="0" applyFont="1" applyFill="1" applyBorder="1"/>
    <xf numFmtId="0" fontId="7" fillId="8" borderId="12" xfId="0" applyFont="1" applyFill="1" applyBorder="1"/>
    <xf numFmtId="0" fontId="11" fillId="9" borderId="9" xfId="0" applyFont="1" applyFill="1" applyBorder="1" applyAlignment="1">
      <alignment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0" fillId="0" borderId="23" xfId="0" applyBorder="1"/>
    <xf numFmtId="0" fontId="0" fillId="0" borderId="24" xfId="0" applyBorder="1"/>
    <xf numFmtId="0" fontId="10" fillId="0" borderId="7" xfId="0" applyFont="1" applyBorder="1"/>
    <xf numFmtId="0" fontId="0" fillId="0" borderId="7" xfId="0" applyBorder="1"/>
    <xf numFmtId="0" fontId="13" fillId="10" borderId="0" xfId="0" applyFont="1" applyFill="1" applyAlignment="1">
      <alignment vertical="top"/>
    </xf>
    <xf numFmtId="0" fontId="7" fillId="10" borderId="0" xfId="0" applyFont="1" applyFill="1"/>
    <xf numFmtId="0" fontId="3" fillId="10" borderId="0" xfId="0" applyFont="1" applyFill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</cellXfs>
  <cellStyles count="5">
    <cellStyle name="Euro" xfId="3" xr:uid="{00000000-0005-0000-0000-000000000000}"/>
    <cellStyle name="Procent" xfId="2" builtinId="5"/>
    <cellStyle name="Procent 2" xfId="4" xr:uid="{00000000-0005-0000-0000-000002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zoomScale="70" zoomScaleNormal="70" workbookViewId="0">
      <selection activeCell="J111" sqref="J111"/>
    </sheetView>
  </sheetViews>
  <sheetFormatPr defaultRowHeight="14.4" x14ac:dyDescent="0.3"/>
  <cols>
    <col min="1" max="1" width="15.109375" style="18" customWidth="1"/>
    <col min="2" max="2" width="68.6640625" bestFit="1" customWidth="1"/>
    <col min="3" max="4" width="51.109375" customWidth="1"/>
    <col min="5" max="5" width="16.88671875" style="20" customWidth="1"/>
    <col min="6" max="6" width="17.88671875" style="20" bestFit="1" customWidth="1"/>
    <col min="7" max="7" width="18.109375" style="20" customWidth="1"/>
    <col min="8" max="8" width="23.5546875" style="20" customWidth="1"/>
    <col min="9" max="9" width="28.44140625" customWidth="1"/>
    <col min="10" max="10" width="19.88671875" style="25" customWidth="1"/>
    <col min="11" max="13" width="23.5546875" customWidth="1"/>
  </cols>
  <sheetData>
    <row r="1" spans="1:13" ht="21" x14ac:dyDescent="0.3">
      <c r="A1" s="41" t="s">
        <v>0</v>
      </c>
      <c r="E1" s="19"/>
    </row>
    <row r="2" spans="1:13" ht="21.6" thickBot="1" x14ac:dyDescent="0.35">
      <c r="A2" s="17"/>
      <c r="E2" s="19"/>
    </row>
    <row r="3" spans="1:13" ht="21.6" thickBot="1" x14ac:dyDescent="0.35">
      <c r="B3" s="76" t="s">
        <v>1</v>
      </c>
      <c r="C3" s="77"/>
      <c r="D3" s="78"/>
      <c r="E3" s="19"/>
      <c r="F3" s="19"/>
      <c r="G3" s="79" t="s">
        <v>2</v>
      </c>
      <c r="H3" s="80"/>
      <c r="I3" s="80"/>
      <c r="J3" s="81"/>
    </row>
    <row r="4" spans="1:13" s="44" customFormat="1" ht="72.75" customHeight="1" thickBot="1" x14ac:dyDescent="0.35">
      <c r="A4" s="66" t="s">
        <v>206</v>
      </c>
      <c r="B4" s="65" t="s">
        <v>4</v>
      </c>
      <c r="C4" s="65" t="s">
        <v>5</v>
      </c>
      <c r="D4" s="65" t="s">
        <v>6</v>
      </c>
      <c r="E4" s="65" t="s">
        <v>7</v>
      </c>
      <c r="F4" s="65" t="s">
        <v>139</v>
      </c>
      <c r="G4" s="65" t="s">
        <v>8</v>
      </c>
      <c r="H4" s="65" t="s">
        <v>9</v>
      </c>
      <c r="I4" s="65" t="s">
        <v>10</v>
      </c>
      <c r="J4" s="65" t="s">
        <v>11</v>
      </c>
      <c r="K4" s="65" t="s">
        <v>12</v>
      </c>
      <c r="L4" s="65" t="s">
        <v>13</v>
      </c>
      <c r="M4" s="65" t="s">
        <v>14</v>
      </c>
    </row>
    <row r="5" spans="1:13" x14ac:dyDescent="0.3">
      <c r="A5" s="1">
        <v>144405</v>
      </c>
      <c r="B5" s="1" t="s">
        <v>35</v>
      </c>
      <c r="C5" s="1"/>
      <c r="D5" s="1"/>
      <c r="E5" s="21"/>
      <c r="F5" s="21">
        <v>4420</v>
      </c>
      <c r="G5" s="45"/>
      <c r="H5" s="45"/>
      <c r="I5" s="46"/>
      <c r="J5" s="47">
        <v>0</v>
      </c>
      <c r="K5" s="46">
        <f t="shared" ref="K5:K51" si="0">I5+(I5*J5)</f>
        <v>0</v>
      </c>
      <c r="L5" s="27">
        <f t="shared" ref="L5:L36" si="1">K5*F5</f>
        <v>0</v>
      </c>
      <c r="M5" s="2"/>
    </row>
    <row r="6" spans="1:13" x14ac:dyDescent="0.3">
      <c r="A6" s="1">
        <v>128912</v>
      </c>
      <c r="B6" s="1" t="s">
        <v>36</v>
      </c>
      <c r="C6" s="1"/>
      <c r="D6" s="1"/>
      <c r="E6" s="21"/>
      <c r="F6" s="21">
        <v>3516</v>
      </c>
      <c r="G6" s="45"/>
      <c r="H6" s="45"/>
      <c r="I6" s="46"/>
      <c r="J6" s="47">
        <v>0</v>
      </c>
      <c r="K6" s="46">
        <f t="shared" si="0"/>
        <v>0</v>
      </c>
      <c r="L6" s="27">
        <f t="shared" si="1"/>
        <v>0</v>
      </c>
      <c r="M6" s="2"/>
    </row>
    <row r="7" spans="1:13" x14ac:dyDescent="0.3">
      <c r="A7" s="1">
        <v>150111</v>
      </c>
      <c r="B7" s="1" t="s">
        <v>37</v>
      </c>
      <c r="C7" s="1"/>
      <c r="D7" s="1"/>
      <c r="E7" s="21"/>
      <c r="F7" s="21">
        <v>2806</v>
      </c>
      <c r="G7" s="45"/>
      <c r="H7" s="45"/>
      <c r="I7" s="46"/>
      <c r="J7" s="47">
        <v>0</v>
      </c>
      <c r="K7" s="46">
        <f t="shared" si="0"/>
        <v>0</v>
      </c>
      <c r="L7" s="27">
        <f t="shared" si="1"/>
        <v>0</v>
      </c>
      <c r="M7" s="2"/>
    </row>
    <row r="8" spans="1:13" x14ac:dyDescent="0.3">
      <c r="A8" s="1">
        <v>2427188</v>
      </c>
      <c r="B8" s="1" t="s">
        <v>38</v>
      </c>
      <c r="C8" s="1"/>
      <c r="D8" s="1"/>
      <c r="E8" s="21"/>
      <c r="F8" s="21">
        <v>2658</v>
      </c>
      <c r="G8" s="45"/>
      <c r="H8" s="45"/>
      <c r="I8" s="46"/>
      <c r="J8" s="47">
        <v>0</v>
      </c>
      <c r="K8" s="46">
        <f t="shared" si="0"/>
        <v>0</v>
      </c>
      <c r="L8" s="27">
        <f t="shared" si="1"/>
        <v>0</v>
      </c>
      <c r="M8" s="2"/>
    </row>
    <row r="9" spans="1:13" x14ac:dyDescent="0.3">
      <c r="A9" s="1">
        <v>130032</v>
      </c>
      <c r="B9" s="1" t="s">
        <v>39</v>
      </c>
      <c r="C9" s="1"/>
      <c r="D9" s="1"/>
      <c r="E9" s="21"/>
      <c r="F9" s="21">
        <v>2194</v>
      </c>
      <c r="G9" s="45"/>
      <c r="H9" s="45"/>
      <c r="I9" s="46"/>
      <c r="J9" s="47">
        <v>0</v>
      </c>
      <c r="K9" s="46">
        <f t="shared" si="0"/>
        <v>0</v>
      </c>
      <c r="L9" s="27">
        <f t="shared" si="1"/>
        <v>0</v>
      </c>
      <c r="M9" s="2"/>
    </row>
    <row r="10" spans="1:13" x14ac:dyDescent="0.3">
      <c r="A10" s="1">
        <v>151012</v>
      </c>
      <c r="B10" s="1" t="s">
        <v>40</v>
      </c>
      <c r="C10" s="1"/>
      <c r="D10" s="1"/>
      <c r="E10" s="21"/>
      <c r="F10" s="21">
        <v>2079</v>
      </c>
      <c r="G10" s="45"/>
      <c r="H10" s="45"/>
      <c r="I10" s="46"/>
      <c r="J10" s="47">
        <v>0</v>
      </c>
      <c r="K10" s="46">
        <f t="shared" si="0"/>
        <v>0</v>
      </c>
      <c r="L10" s="27">
        <f t="shared" si="1"/>
        <v>0</v>
      </c>
      <c r="M10" s="2"/>
    </row>
    <row r="11" spans="1:13" x14ac:dyDescent="0.3">
      <c r="A11" s="1">
        <v>150964</v>
      </c>
      <c r="B11" s="1" t="s">
        <v>41</v>
      </c>
      <c r="C11" s="1"/>
      <c r="D11" s="1"/>
      <c r="E11" s="21"/>
      <c r="F11" s="21">
        <v>1983</v>
      </c>
      <c r="G11" s="45"/>
      <c r="H11" s="45"/>
      <c r="I11" s="46"/>
      <c r="J11" s="47">
        <v>0</v>
      </c>
      <c r="K11" s="46">
        <f t="shared" si="0"/>
        <v>0</v>
      </c>
      <c r="L11" s="27">
        <f t="shared" si="1"/>
        <v>0</v>
      </c>
      <c r="M11" s="2"/>
    </row>
    <row r="12" spans="1:13" x14ac:dyDescent="0.3">
      <c r="A12" s="1">
        <v>130008</v>
      </c>
      <c r="B12" s="1" t="s">
        <v>42</v>
      </c>
      <c r="C12" s="1"/>
      <c r="D12" s="1"/>
      <c r="E12" s="21"/>
      <c r="F12" s="21">
        <v>1941</v>
      </c>
      <c r="G12" s="45"/>
      <c r="H12" s="45"/>
      <c r="I12" s="46"/>
      <c r="J12" s="47">
        <v>0</v>
      </c>
      <c r="K12" s="46">
        <f t="shared" si="0"/>
        <v>0</v>
      </c>
      <c r="L12" s="27">
        <f t="shared" si="1"/>
        <v>0</v>
      </c>
      <c r="M12" s="2"/>
    </row>
    <row r="13" spans="1:13" x14ac:dyDescent="0.3">
      <c r="A13" s="1">
        <v>128901</v>
      </c>
      <c r="B13" s="1" t="s">
        <v>43</v>
      </c>
      <c r="C13" s="1"/>
      <c r="D13" s="1"/>
      <c r="E13" s="21"/>
      <c r="F13" s="21">
        <v>1564</v>
      </c>
      <c r="G13" s="45"/>
      <c r="H13" s="45"/>
      <c r="I13" s="46"/>
      <c r="J13" s="47">
        <v>0</v>
      </c>
      <c r="K13" s="46">
        <f t="shared" si="0"/>
        <v>0</v>
      </c>
      <c r="L13" s="27">
        <f t="shared" si="1"/>
        <v>0</v>
      </c>
      <c r="M13" s="2"/>
    </row>
    <row r="14" spans="1:13" x14ac:dyDescent="0.3">
      <c r="A14" s="1">
        <v>150122</v>
      </c>
      <c r="B14" s="1" t="s">
        <v>44</v>
      </c>
      <c r="C14" s="1"/>
      <c r="D14" s="1"/>
      <c r="E14" s="21"/>
      <c r="F14" s="21">
        <v>1555</v>
      </c>
      <c r="G14" s="45"/>
      <c r="H14" s="45"/>
      <c r="I14" s="46"/>
      <c r="J14" s="47">
        <v>0</v>
      </c>
      <c r="K14" s="46">
        <f t="shared" si="0"/>
        <v>0</v>
      </c>
      <c r="L14" s="27">
        <f t="shared" si="1"/>
        <v>0</v>
      </c>
      <c r="M14" s="2"/>
    </row>
    <row r="15" spans="1:13" x14ac:dyDescent="0.3">
      <c r="A15" s="1">
        <v>150029</v>
      </c>
      <c r="B15" s="1" t="s">
        <v>45</v>
      </c>
      <c r="C15" s="1"/>
      <c r="D15" s="1"/>
      <c r="E15" s="21"/>
      <c r="F15" s="21">
        <v>1430</v>
      </c>
      <c r="G15" s="45"/>
      <c r="H15" s="45"/>
      <c r="I15" s="46"/>
      <c r="J15" s="47">
        <v>0</v>
      </c>
      <c r="K15" s="46">
        <f t="shared" si="0"/>
        <v>0</v>
      </c>
      <c r="L15" s="27">
        <f t="shared" si="1"/>
        <v>0</v>
      </c>
      <c r="M15" s="2"/>
    </row>
    <row r="16" spans="1:13" x14ac:dyDescent="0.3">
      <c r="A16" s="1">
        <v>130021</v>
      </c>
      <c r="B16" s="1" t="s">
        <v>46</v>
      </c>
      <c r="C16" s="1"/>
      <c r="D16" s="1"/>
      <c r="E16" s="21"/>
      <c r="F16" s="21">
        <v>1328</v>
      </c>
      <c r="G16" s="45"/>
      <c r="H16" s="45"/>
      <c r="I16" s="46"/>
      <c r="J16" s="47">
        <v>0</v>
      </c>
      <c r="K16" s="46">
        <f t="shared" si="0"/>
        <v>0</v>
      </c>
      <c r="L16" s="27">
        <f t="shared" si="1"/>
        <v>0</v>
      </c>
      <c r="M16" s="2"/>
    </row>
    <row r="17" spans="1:13" x14ac:dyDescent="0.3">
      <c r="A17" s="1">
        <v>150133</v>
      </c>
      <c r="B17" s="1" t="s">
        <v>47</v>
      </c>
      <c r="C17" s="1"/>
      <c r="D17" s="1"/>
      <c r="E17" s="21"/>
      <c r="F17" s="21">
        <v>1219</v>
      </c>
      <c r="G17" s="45"/>
      <c r="H17" s="45"/>
      <c r="I17" s="46"/>
      <c r="J17" s="47">
        <v>0</v>
      </c>
      <c r="K17" s="46">
        <f t="shared" si="0"/>
        <v>0</v>
      </c>
      <c r="L17" s="27">
        <f t="shared" si="1"/>
        <v>0</v>
      </c>
      <c r="M17" s="2"/>
    </row>
    <row r="18" spans="1:13" x14ac:dyDescent="0.3">
      <c r="A18" s="1">
        <v>150031</v>
      </c>
      <c r="B18" s="1" t="s">
        <v>48</v>
      </c>
      <c r="C18" s="1"/>
      <c r="D18" s="1"/>
      <c r="E18" s="21"/>
      <c r="F18" s="21">
        <v>1130</v>
      </c>
      <c r="G18" s="45"/>
      <c r="H18" s="45"/>
      <c r="I18" s="46"/>
      <c r="J18" s="47">
        <v>0</v>
      </c>
      <c r="K18" s="46">
        <f t="shared" si="0"/>
        <v>0</v>
      </c>
      <c r="L18" s="27">
        <f t="shared" si="1"/>
        <v>0</v>
      </c>
      <c r="M18" s="2"/>
    </row>
    <row r="19" spans="1:13" x14ac:dyDescent="0.3">
      <c r="A19" s="1">
        <v>135927</v>
      </c>
      <c r="B19" s="1" t="s">
        <v>49</v>
      </c>
      <c r="C19" s="1"/>
      <c r="D19" s="1"/>
      <c r="E19" s="21"/>
      <c r="F19" s="21">
        <v>1033</v>
      </c>
      <c r="G19" s="45"/>
      <c r="H19" s="45"/>
      <c r="I19" s="46"/>
      <c r="J19" s="47">
        <v>0</v>
      </c>
      <c r="K19" s="46">
        <f t="shared" si="0"/>
        <v>0</v>
      </c>
      <c r="L19" s="27">
        <f t="shared" si="1"/>
        <v>0</v>
      </c>
      <c r="M19" s="2"/>
    </row>
    <row r="20" spans="1:13" x14ac:dyDescent="0.3">
      <c r="A20" s="1">
        <v>150598</v>
      </c>
      <c r="B20" s="1" t="s">
        <v>50</v>
      </c>
      <c r="C20" s="1"/>
      <c r="D20" s="1"/>
      <c r="E20" s="21"/>
      <c r="F20" s="21">
        <v>839</v>
      </c>
      <c r="G20" s="45"/>
      <c r="H20" s="45"/>
      <c r="I20" s="46"/>
      <c r="J20" s="47">
        <v>0</v>
      </c>
      <c r="K20" s="46">
        <f t="shared" si="0"/>
        <v>0</v>
      </c>
      <c r="L20" s="27">
        <f t="shared" si="1"/>
        <v>0</v>
      </c>
      <c r="M20" s="2"/>
    </row>
    <row r="21" spans="1:13" x14ac:dyDescent="0.3">
      <c r="A21" s="1">
        <v>151034</v>
      </c>
      <c r="B21" s="1" t="s">
        <v>51</v>
      </c>
      <c r="C21" s="1"/>
      <c r="D21" s="1"/>
      <c r="E21" s="21"/>
      <c r="F21" s="21">
        <v>791</v>
      </c>
      <c r="G21" s="45"/>
      <c r="H21" s="45"/>
      <c r="I21" s="46"/>
      <c r="J21" s="47">
        <v>0</v>
      </c>
      <c r="K21" s="46">
        <f t="shared" si="0"/>
        <v>0</v>
      </c>
      <c r="L21" s="27">
        <f t="shared" si="1"/>
        <v>0</v>
      </c>
      <c r="M21" s="2"/>
    </row>
    <row r="22" spans="1:13" x14ac:dyDescent="0.3">
      <c r="A22" s="1">
        <v>126994</v>
      </c>
      <c r="B22" s="1" t="s">
        <v>52</v>
      </c>
      <c r="C22" s="1"/>
      <c r="D22" s="1"/>
      <c r="E22" s="21"/>
      <c r="F22" s="21">
        <v>774</v>
      </c>
      <c r="G22" s="45"/>
      <c r="H22" s="45"/>
      <c r="I22" s="46"/>
      <c r="J22" s="47">
        <v>0</v>
      </c>
      <c r="K22" s="46">
        <f t="shared" si="0"/>
        <v>0</v>
      </c>
      <c r="L22" s="27">
        <f t="shared" si="1"/>
        <v>0</v>
      </c>
      <c r="M22" s="2"/>
    </row>
    <row r="23" spans="1:13" x14ac:dyDescent="0.3">
      <c r="A23" s="1">
        <v>148476</v>
      </c>
      <c r="B23" s="1" t="s">
        <v>53</v>
      </c>
      <c r="C23" s="1"/>
      <c r="D23" s="1"/>
      <c r="E23" s="21"/>
      <c r="F23" s="21">
        <v>766</v>
      </c>
      <c r="G23" s="45"/>
      <c r="H23" s="45"/>
      <c r="I23" s="46"/>
      <c r="J23" s="47">
        <v>0</v>
      </c>
      <c r="K23" s="46">
        <f t="shared" si="0"/>
        <v>0</v>
      </c>
      <c r="L23" s="27">
        <f t="shared" si="1"/>
        <v>0</v>
      </c>
      <c r="M23" s="2"/>
    </row>
    <row r="24" spans="1:13" x14ac:dyDescent="0.3">
      <c r="A24" s="1">
        <v>130828</v>
      </c>
      <c r="B24" s="1" t="s">
        <v>54</v>
      </c>
      <c r="C24" s="1"/>
      <c r="D24" s="1"/>
      <c r="E24" s="21"/>
      <c r="F24" s="21">
        <v>760</v>
      </c>
      <c r="G24" s="45"/>
      <c r="H24" s="45"/>
      <c r="I24" s="46"/>
      <c r="J24" s="47">
        <v>0</v>
      </c>
      <c r="K24" s="46">
        <f t="shared" si="0"/>
        <v>0</v>
      </c>
      <c r="L24" s="27">
        <f t="shared" si="1"/>
        <v>0</v>
      </c>
      <c r="M24" s="2"/>
    </row>
    <row r="25" spans="1:13" x14ac:dyDescent="0.3">
      <c r="A25" s="1">
        <v>6469442</v>
      </c>
      <c r="B25" s="1" t="s">
        <v>55</v>
      </c>
      <c r="C25" s="1"/>
      <c r="D25" s="1"/>
      <c r="E25" s="21"/>
      <c r="F25" s="21">
        <v>758</v>
      </c>
      <c r="G25" s="45"/>
      <c r="H25" s="45"/>
      <c r="I25" s="46"/>
      <c r="J25" s="47">
        <v>0</v>
      </c>
      <c r="K25" s="46">
        <f t="shared" si="0"/>
        <v>0</v>
      </c>
      <c r="L25" s="27">
        <f t="shared" si="1"/>
        <v>0</v>
      </c>
      <c r="M25" s="2"/>
    </row>
    <row r="26" spans="1:13" x14ac:dyDescent="0.3">
      <c r="A26" s="1">
        <v>135962</v>
      </c>
      <c r="B26" s="1" t="s">
        <v>56</v>
      </c>
      <c r="C26" s="1"/>
      <c r="D26" s="1"/>
      <c r="E26" s="21"/>
      <c r="F26" s="21">
        <v>660</v>
      </c>
      <c r="G26" s="45"/>
      <c r="H26" s="45"/>
      <c r="I26" s="46"/>
      <c r="J26" s="47">
        <v>0</v>
      </c>
      <c r="K26" s="46">
        <f t="shared" si="0"/>
        <v>0</v>
      </c>
      <c r="L26" s="27">
        <f t="shared" si="1"/>
        <v>0</v>
      </c>
      <c r="M26" s="2"/>
    </row>
    <row r="27" spans="1:13" x14ac:dyDescent="0.3">
      <c r="A27" s="1">
        <v>130772</v>
      </c>
      <c r="B27" s="1" t="s">
        <v>57</v>
      </c>
      <c r="C27" s="1"/>
      <c r="D27" s="1"/>
      <c r="E27" s="21"/>
      <c r="F27" s="21">
        <v>650</v>
      </c>
      <c r="G27" s="45"/>
      <c r="H27" s="45"/>
      <c r="I27" s="46"/>
      <c r="J27" s="47">
        <v>0</v>
      </c>
      <c r="K27" s="46">
        <f t="shared" si="0"/>
        <v>0</v>
      </c>
      <c r="L27" s="27">
        <f t="shared" si="1"/>
        <v>0</v>
      </c>
      <c r="M27" s="2"/>
    </row>
    <row r="28" spans="1:13" x14ac:dyDescent="0.3">
      <c r="A28" s="1">
        <v>6117377</v>
      </c>
      <c r="B28" s="1" t="s">
        <v>58</v>
      </c>
      <c r="C28" s="1"/>
      <c r="D28" s="1"/>
      <c r="E28" s="21"/>
      <c r="F28" s="21">
        <v>647</v>
      </c>
      <c r="G28" s="45"/>
      <c r="H28" s="45"/>
      <c r="I28" s="46"/>
      <c r="J28" s="47">
        <v>0</v>
      </c>
      <c r="K28" s="46">
        <f t="shared" si="0"/>
        <v>0</v>
      </c>
      <c r="L28" s="27">
        <f t="shared" si="1"/>
        <v>0</v>
      </c>
      <c r="M28" s="2"/>
    </row>
    <row r="29" spans="1:13" x14ac:dyDescent="0.3">
      <c r="A29" s="1">
        <v>333944</v>
      </c>
      <c r="B29" s="1" t="s">
        <v>59</v>
      </c>
      <c r="C29" s="1"/>
      <c r="D29" s="1"/>
      <c r="E29" s="21"/>
      <c r="F29" s="21">
        <v>624</v>
      </c>
      <c r="G29" s="45"/>
      <c r="H29" s="45"/>
      <c r="I29" s="46"/>
      <c r="J29" s="47">
        <v>0</v>
      </c>
      <c r="K29" s="46">
        <f t="shared" si="0"/>
        <v>0</v>
      </c>
      <c r="L29" s="27">
        <f t="shared" si="1"/>
        <v>0</v>
      </c>
      <c r="M29" s="2"/>
    </row>
    <row r="30" spans="1:13" x14ac:dyDescent="0.3">
      <c r="A30" s="1">
        <v>150601</v>
      </c>
      <c r="B30" s="1" t="s">
        <v>60</v>
      </c>
      <c r="C30" s="1"/>
      <c r="D30" s="1"/>
      <c r="E30" s="21"/>
      <c r="F30" s="21">
        <v>605</v>
      </c>
      <c r="G30" s="45"/>
      <c r="H30" s="45"/>
      <c r="I30" s="46"/>
      <c r="J30" s="47">
        <v>0</v>
      </c>
      <c r="K30" s="46">
        <f t="shared" si="0"/>
        <v>0</v>
      </c>
      <c r="L30" s="27">
        <f t="shared" si="1"/>
        <v>0</v>
      </c>
      <c r="M30" s="2"/>
    </row>
    <row r="31" spans="1:13" x14ac:dyDescent="0.3">
      <c r="A31" s="1">
        <v>4163497</v>
      </c>
      <c r="B31" s="1" t="s">
        <v>61</v>
      </c>
      <c r="C31" s="1"/>
      <c r="D31" s="1"/>
      <c r="E31" s="21"/>
      <c r="F31" s="21">
        <v>594</v>
      </c>
      <c r="G31" s="45"/>
      <c r="H31" s="45"/>
      <c r="I31" s="46"/>
      <c r="J31" s="47">
        <v>0</v>
      </c>
      <c r="K31" s="46">
        <f t="shared" si="0"/>
        <v>0</v>
      </c>
      <c r="L31" s="27">
        <f t="shared" si="1"/>
        <v>0</v>
      </c>
      <c r="M31" s="2"/>
    </row>
    <row r="32" spans="1:13" x14ac:dyDescent="0.3">
      <c r="A32" s="1">
        <v>130043</v>
      </c>
      <c r="B32" s="1" t="s">
        <v>62</v>
      </c>
      <c r="C32" s="1"/>
      <c r="D32" s="1"/>
      <c r="E32" s="21"/>
      <c r="F32" s="21">
        <v>575</v>
      </c>
      <c r="G32" s="45"/>
      <c r="H32" s="45"/>
      <c r="I32" s="46"/>
      <c r="J32" s="47">
        <v>0</v>
      </c>
      <c r="K32" s="46">
        <f t="shared" si="0"/>
        <v>0</v>
      </c>
      <c r="L32" s="27">
        <f t="shared" si="1"/>
        <v>0</v>
      </c>
      <c r="M32" s="2"/>
    </row>
    <row r="33" spans="1:13" x14ac:dyDescent="0.3">
      <c r="A33" s="1">
        <v>177999</v>
      </c>
      <c r="B33" s="1" t="s">
        <v>63</v>
      </c>
      <c r="C33" s="1"/>
      <c r="D33" s="1"/>
      <c r="E33" s="21"/>
      <c r="F33" s="21">
        <v>540</v>
      </c>
      <c r="G33" s="45"/>
      <c r="H33" s="45"/>
      <c r="I33" s="46"/>
      <c r="J33" s="47">
        <v>0</v>
      </c>
      <c r="K33" s="46">
        <f t="shared" si="0"/>
        <v>0</v>
      </c>
      <c r="L33" s="27">
        <f t="shared" si="1"/>
        <v>0</v>
      </c>
      <c r="M33" s="2"/>
    </row>
    <row r="34" spans="1:13" x14ac:dyDescent="0.3">
      <c r="A34" s="1">
        <v>1492539</v>
      </c>
      <c r="B34" s="1" t="s">
        <v>64</v>
      </c>
      <c r="C34" s="1"/>
      <c r="D34" s="1"/>
      <c r="E34" s="21"/>
      <c r="F34" s="21">
        <v>529</v>
      </c>
      <c r="G34" s="45"/>
      <c r="H34" s="45"/>
      <c r="I34" s="46"/>
      <c r="J34" s="47">
        <v>0</v>
      </c>
      <c r="K34" s="46">
        <f t="shared" si="0"/>
        <v>0</v>
      </c>
      <c r="L34" s="27">
        <f t="shared" si="1"/>
        <v>0</v>
      </c>
      <c r="M34" s="2"/>
    </row>
    <row r="35" spans="1:13" x14ac:dyDescent="0.3">
      <c r="A35" s="1">
        <v>148487</v>
      </c>
      <c r="B35" s="1" t="s">
        <v>65</v>
      </c>
      <c r="C35" s="1"/>
      <c r="D35" s="1"/>
      <c r="E35" s="21"/>
      <c r="F35" s="21">
        <v>526</v>
      </c>
      <c r="G35" s="45"/>
      <c r="H35" s="45"/>
      <c r="I35" s="46"/>
      <c r="J35" s="47">
        <v>0</v>
      </c>
      <c r="K35" s="46">
        <f t="shared" si="0"/>
        <v>0</v>
      </c>
      <c r="L35" s="27">
        <f t="shared" si="1"/>
        <v>0</v>
      </c>
      <c r="M35" s="2"/>
    </row>
    <row r="36" spans="1:13" x14ac:dyDescent="0.3">
      <c r="A36" s="1">
        <v>316557</v>
      </c>
      <c r="B36" s="1" t="s">
        <v>66</v>
      </c>
      <c r="C36" s="1"/>
      <c r="D36" s="1"/>
      <c r="E36" s="21"/>
      <c r="F36" s="21">
        <v>487</v>
      </c>
      <c r="G36" s="45"/>
      <c r="H36" s="45"/>
      <c r="I36" s="46"/>
      <c r="J36" s="47">
        <v>0</v>
      </c>
      <c r="K36" s="46">
        <f t="shared" si="0"/>
        <v>0</v>
      </c>
      <c r="L36" s="27">
        <f t="shared" si="1"/>
        <v>0</v>
      </c>
      <c r="M36" s="2"/>
    </row>
    <row r="37" spans="1:13" x14ac:dyDescent="0.3">
      <c r="A37" s="1">
        <v>7250988</v>
      </c>
      <c r="B37" s="1" t="s">
        <v>67</v>
      </c>
      <c r="C37" s="1"/>
      <c r="D37" s="1"/>
      <c r="E37" s="21"/>
      <c r="F37" s="21">
        <v>456</v>
      </c>
      <c r="G37" s="45"/>
      <c r="H37" s="45"/>
      <c r="I37" s="46"/>
      <c r="J37" s="47">
        <v>0</v>
      </c>
      <c r="K37" s="46">
        <f t="shared" si="0"/>
        <v>0</v>
      </c>
      <c r="L37" s="27">
        <f t="shared" ref="L37:L68" si="2">K37*F37</f>
        <v>0</v>
      </c>
      <c r="M37" s="2"/>
    </row>
    <row r="38" spans="1:13" x14ac:dyDescent="0.3">
      <c r="A38" s="1">
        <v>150042</v>
      </c>
      <c r="B38" s="1" t="s">
        <v>68</v>
      </c>
      <c r="C38" s="1"/>
      <c r="D38" s="1"/>
      <c r="E38" s="21"/>
      <c r="F38" s="21">
        <v>450</v>
      </c>
      <c r="G38" s="45"/>
      <c r="H38" s="45"/>
      <c r="I38" s="46"/>
      <c r="J38" s="47">
        <v>0</v>
      </c>
      <c r="K38" s="46">
        <f t="shared" si="0"/>
        <v>0</v>
      </c>
      <c r="L38" s="27">
        <f t="shared" si="2"/>
        <v>0</v>
      </c>
      <c r="M38" s="2"/>
    </row>
    <row r="39" spans="1:13" x14ac:dyDescent="0.3">
      <c r="A39" s="1">
        <v>5499062</v>
      </c>
      <c r="B39" s="1" t="s">
        <v>69</v>
      </c>
      <c r="C39" s="1"/>
      <c r="D39" s="1"/>
      <c r="E39" s="21"/>
      <c r="F39" s="21">
        <v>379</v>
      </c>
      <c r="G39" s="45"/>
      <c r="H39" s="45"/>
      <c r="I39" s="46"/>
      <c r="J39" s="47">
        <v>0</v>
      </c>
      <c r="K39" s="46">
        <f t="shared" si="0"/>
        <v>0</v>
      </c>
      <c r="L39" s="27">
        <f t="shared" si="2"/>
        <v>0</v>
      </c>
      <c r="M39" s="2"/>
    </row>
    <row r="40" spans="1:13" x14ac:dyDescent="0.3">
      <c r="A40" s="1">
        <v>3116727</v>
      </c>
      <c r="B40" s="1" t="s">
        <v>70</v>
      </c>
      <c r="C40" s="1"/>
      <c r="D40" s="1"/>
      <c r="E40" s="21"/>
      <c r="F40" s="21">
        <v>366</v>
      </c>
      <c r="G40" s="45"/>
      <c r="H40" s="45"/>
      <c r="I40" s="46"/>
      <c r="J40" s="47">
        <v>0</v>
      </c>
      <c r="K40" s="46">
        <f t="shared" si="0"/>
        <v>0</v>
      </c>
      <c r="L40" s="27">
        <f t="shared" si="2"/>
        <v>0</v>
      </c>
      <c r="M40" s="2"/>
    </row>
    <row r="41" spans="1:13" x14ac:dyDescent="0.3">
      <c r="A41" s="1">
        <v>130839</v>
      </c>
      <c r="B41" s="1" t="s">
        <v>71</v>
      </c>
      <c r="C41" s="1"/>
      <c r="D41" s="1"/>
      <c r="E41" s="21"/>
      <c r="F41" s="21">
        <v>360</v>
      </c>
      <c r="G41" s="45"/>
      <c r="H41" s="45"/>
      <c r="I41" s="46"/>
      <c r="J41" s="47">
        <v>0</v>
      </c>
      <c r="K41" s="46">
        <f t="shared" si="0"/>
        <v>0</v>
      </c>
      <c r="L41" s="27">
        <f t="shared" si="2"/>
        <v>0</v>
      </c>
      <c r="M41" s="2"/>
    </row>
    <row r="42" spans="1:13" x14ac:dyDescent="0.3">
      <c r="A42" s="1">
        <v>5176716</v>
      </c>
      <c r="B42" s="1" t="s">
        <v>72</v>
      </c>
      <c r="C42" s="1"/>
      <c r="D42" s="1"/>
      <c r="E42" s="21"/>
      <c r="F42" s="21">
        <v>359</v>
      </c>
      <c r="G42" s="45"/>
      <c r="H42" s="45"/>
      <c r="I42" s="46"/>
      <c r="J42" s="47">
        <v>0</v>
      </c>
      <c r="K42" s="46">
        <f t="shared" si="0"/>
        <v>0</v>
      </c>
      <c r="L42" s="27">
        <f t="shared" si="2"/>
        <v>0</v>
      </c>
      <c r="M42" s="2"/>
    </row>
    <row r="43" spans="1:13" x14ac:dyDescent="0.3">
      <c r="A43" s="1">
        <v>3779911</v>
      </c>
      <c r="B43" s="1" t="s">
        <v>73</v>
      </c>
      <c r="C43" s="1"/>
      <c r="D43" s="1"/>
      <c r="E43" s="21"/>
      <c r="F43" s="21">
        <v>350</v>
      </c>
      <c r="G43" s="45"/>
      <c r="H43" s="45"/>
      <c r="I43" s="46"/>
      <c r="J43" s="47">
        <v>0</v>
      </c>
      <c r="K43" s="46">
        <f t="shared" si="0"/>
        <v>0</v>
      </c>
      <c r="L43" s="27">
        <f t="shared" si="2"/>
        <v>0</v>
      </c>
      <c r="M43" s="2"/>
    </row>
    <row r="44" spans="1:13" x14ac:dyDescent="0.3">
      <c r="A44" s="1">
        <v>149969</v>
      </c>
      <c r="B44" s="1" t="s">
        <v>74</v>
      </c>
      <c r="C44" s="1"/>
      <c r="D44" s="1"/>
      <c r="E44" s="21"/>
      <c r="F44" s="21">
        <v>348</v>
      </c>
      <c r="G44" s="45"/>
      <c r="H44" s="45"/>
      <c r="I44" s="46"/>
      <c r="J44" s="47">
        <v>0</v>
      </c>
      <c r="K44" s="46">
        <f t="shared" si="0"/>
        <v>0</v>
      </c>
      <c r="L44" s="27">
        <f t="shared" si="2"/>
        <v>0</v>
      </c>
      <c r="M44" s="2"/>
    </row>
    <row r="45" spans="1:13" x14ac:dyDescent="0.3">
      <c r="A45" s="1">
        <v>3116773</v>
      </c>
      <c r="B45" s="1" t="s">
        <v>75</v>
      </c>
      <c r="C45" s="1"/>
      <c r="D45" s="1"/>
      <c r="E45" s="21"/>
      <c r="F45" s="21">
        <v>340</v>
      </c>
      <c r="G45" s="45"/>
      <c r="H45" s="45"/>
      <c r="I45" s="46"/>
      <c r="J45" s="47">
        <v>0</v>
      </c>
      <c r="K45" s="46">
        <f t="shared" si="0"/>
        <v>0</v>
      </c>
      <c r="L45" s="27">
        <f t="shared" si="2"/>
        <v>0</v>
      </c>
      <c r="M45" s="2"/>
    </row>
    <row r="46" spans="1:13" x14ac:dyDescent="0.3">
      <c r="A46" s="1">
        <v>6469431</v>
      </c>
      <c r="B46" s="1" t="s">
        <v>76</v>
      </c>
      <c r="C46" s="1"/>
      <c r="D46" s="1"/>
      <c r="E46" s="21"/>
      <c r="F46" s="21">
        <v>332</v>
      </c>
      <c r="G46" s="45"/>
      <c r="H46" s="45"/>
      <c r="I46" s="46"/>
      <c r="J46" s="47">
        <v>0</v>
      </c>
      <c r="K46" s="46">
        <f t="shared" si="0"/>
        <v>0</v>
      </c>
      <c r="L46" s="27">
        <f t="shared" si="2"/>
        <v>0</v>
      </c>
      <c r="M46" s="2"/>
    </row>
    <row r="47" spans="1:13" x14ac:dyDescent="0.3">
      <c r="A47" s="1">
        <v>461797</v>
      </c>
      <c r="B47" s="1" t="s">
        <v>77</v>
      </c>
      <c r="C47" s="1"/>
      <c r="D47" s="1"/>
      <c r="E47" s="21"/>
      <c r="F47" s="21">
        <v>327</v>
      </c>
      <c r="G47" s="45"/>
      <c r="H47" s="45"/>
      <c r="I47" s="46"/>
      <c r="J47" s="47">
        <v>0</v>
      </c>
      <c r="K47" s="46">
        <f t="shared" si="0"/>
        <v>0</v>
      </c>
      <c r="L47" s="27">
        <f t="shared" si="2"/>
        <v>0</v>
      </c>
      <c r="M47" s="2"/>
    </row>
    <row r="48" spans="1:13" x14ac:dyDescent="0.3">
      <c r="A48" s="1">
        <v>135984</v>
      </c>
      <c r="B48" s="1" t="s">
        <v>78</v>
      </c>
      <c r="C48" s="1"/>
      <c r="D48" s="1"/>
      <c r="E48" s="21"/>
      <c r="F48" s="21">
        <v>325</v>
      </c>
      <c r="G48" s="45"/>
      <c r="H48" s="45"/>
      <c r="I48" s="46"/>
      <c r="J48" s="47">
        <v>0</v>
      </c>
      <c r="K48" s="46">
        <f t="shared" si="0"/>
        <v>0</v>
      </c>
      <c r="L48" s="27">
        <f t="shared" si="2"/>
        <v>0</v>
      </c>
      <c r="M48" s="2"/>
    </row>
    <row r="49" spans="1:13" x14ac:dyDescent="0.3">
      <c r="A49" s="1">
        <v>125169</v>
      </c>
      <c r="B49" s="1" t="s">
        <v>79</v>
      </c>
      <c r="C49" s="1"/>
      <c r="D49" s="1"/>
      <c r="E49" s="21"/>
      <c r="F49" s="21">
        <v>314</v>
      </c>
      <c r="G49" s="45"/>
      <c r="H49" s="45"/>
      <c r="I49" s="46"/>
      <c r="J49" s="47">
        <v>0</v>
      </c>
      <c r="K49" s="46">
        <f t="shared" si="0"/>
        <v>0</v>
      </c>
      <c r="L49" s="27">
        <f t="shared" si="2"/>
        <v>0</v>
      </c>
      <c r="M49" s="2"/>
    </row>
    <row r="50" spans="1:13" x14ac:dyDescent="0.3">
      <c r="A50" s="1">
        <v>105811</v>
      </c>
      <c r="B50" s="1" t="s">
        <v>80</v>
      </c>
      <c r="C50" s="1"/>
      <c r="D50" s="1"/>
      <c r="E50" s="21"/>
      <c r="F50" s="21">
        <v>313</v>
      </c>
      <c r="G50" s="45"/>
      <c r="H50" s="45"/>
      <c r="I50" s="46"/>
      <c r="J50" s="47">
        <v>0</v>
      </c>
      <c r="K50" s="46">
        <f t="shared" si="0"/>
        <v>0</v>
      </c>
      <c r="L50" s="27">
        <f t="shared" si="2"/>
        <v>0</v>
      </c>
      <c r="M50" s="2"/>
    </row>
    <row r="51" spans="1:13" x14ac:dyDescent="0.3">
      <c r="A51" s="1">
        <v>7250999</v>
      </c>
      <c r="B51" s="1" t="s">
        <v>81</v>
      </c>
      <c r="C51" s="1"/>
      <c r="D51" s="1"/>
      <c r="E51" s="21"/>
      <c r="F51" s="21">
        <v>312</v>
      </c>
      <c r="G51" s="45"/>
      <c r="H51" s="45"/>
      <c r="I51" s="46"/>
      <c r="J51" s="47">
        <v>0</v>
      </c>
      <c r="K51" s="46">
        <f t="shared" si="0"/>
        <v>0</v>
      </c>
      <c r="L51" s="27">
        <f t="shared" si="2"/>
        <v>0</v>
      </c>
      <c r="M51" s="2"/>
    </row>
    <row r="52" spans="1:13" x14ac:dyDescent="0.3">
      <c r="A52" s="1">
        <v>5002534</v>
      </c>
      <c r="B52" s="1" t="s">
        <v>82</v>
      </c>
      <c r="C52" s="1"/>
      <c r="D52" s="1"/>
      <c r="E52" s="21"/>
      <c r="F52" s="21">
        <v>312</v>
      </c>
      <c r="G52" s="45"/>
      <c r="H52" s="45"/>
      <c r="I52" s="46"/>
      <c r="J52" s="47">
        <v>0</v>
      </c>
      <c r="K52" s="46">
        <f t="shared" ref="K52:K108" si="3">I52+(I52*J52)</f>
        <v>0</v>
      </c>
      <c r="L52" s="27">
        <f t="shared" si="2"/>
        <v>0</v>
      </c>
      <c r="M52" s="2"/>
    </row>
    <row r="53" spans="1:13" x14ac:dyDescent="0.3">
      <c r="A53" s="1">
        <v>105582</v>
      </c>
      <c r="B53" s="1" t="s">
        <v>83</v>
      </c>
      <c r="C53" s="1"/>
      <c r="D53" s="1"/>
      <c r="E53" s="21"/>
      <c r="F53" s="21">
        <v>310</v>
      </c>
      <c r="G53" s="45"/>
      <c r="H53" s="45"/>
      <c r="I53" s="46"/>
      <c r="J53" s="47">
        <v>0</v>
      </c>
      <c r="K53" s="46">
        <f t="shared" si="3"/>
        <v>0</v>
      </c>
      <c r="L53" s="27">
        <f t="shared" si="2"/>
        <v>0</v>
      </c>
      <c r="M53" s="2"/>
    </row>
    <row r="54" spans="1:13" x14ac:dyDescent="0.3">
      <c r="A54" s="1">
        <v>12832791</v>
      </c>
      <c r="B54" s="1" t="s">
        <v>84</v>
      </c>
      <c r="C54" s="1"/>
      <c r="D54" s="1"/>
      <c r="E54" s="21"/>
      <c r="F54" s="21">
        <v>304</v>
      </c>
      <c r="G54" s="45"/>
      <c r="H54" s="45"/>
      <c r="I54" s="46"/>
      <c r="J54" s="47">
        <v>0</v>
      </c>
      <c r="K54" s="46">
        <f t="shared" si="3"/>
        <v>0</v>
      </c>
      <c r="L54" s="27">
        <f t="shared" si="2"/>
        <v>0</v>
      </c>
      <c r="M54" s="2"/>
    </row>
    <row r="55" spans="1:13" x14ac:dyDescent="0.3">
      <c r="A55" s="1">
        <v>148498</v>
      </c>
      <c r="B55" s="1" t="s">
        <v>85</v>
      </c>
      <c r="C55" s="1"/>
      <c r="D55" s="1"/>
      <c r="E55" s="21"/>
      <c r="F55" s="21">
        <v>304</v>
      </c>
      <c r="G55" s="45"/>
      <c r="H55" s="45"/>
      <c r="I55" s="46"/>
      <c r="J55" s="47">
        <v>0</v>
      </c>
      <c r="K55" s="46">
        <f t="shared" si="3"/>
        <v>0</v>
      </c>
      <c r="L55" s="27">
        <f t="shared" si="2"/>
        <v>0</v>
      </c>
      <c r="M55" s="2"/>
    </row>
    <row r="56" spans="1:13" x14ac:dyDescent="0.3">
      <c r="A56" s="1">
        <v>192296</v>
      </c>
      <c r="B56" s="1" t="s">
        <v>86</v>
      </c>
      <c r="C56" s="1"/>
      <c r="D56" s="1"/>
      <c r="E56" s="21"/>
      <c r="F56" s="21">
        <v>302</v>
      </c>
      <c r="G56" s="45"/>
      <c r="H56" s="45"/>
      <c r="I56" s="46"/>
      <c r="J56" s="47">
        <v>0</v>
      </c>
      <c r="K56" s="46">
        <f t="shared" si="3"/>
        <v>0</v>
      </c>
      <c r="L56" s="27">
        <f t="shared" si="2"/>
        <v>0</v>
      </c>
      <c r="M56" s="2"/>
    </row>
    <row r="57" spans="1:13" x14ac:dyDescent="0.3">
      <c r="A57" s="1">
        <v>2589201</v>
      </c>
      <c r="B57" s="1" t="s">
        <v>87</v>
      </c>
      <c r="C57" s="1"/>
      <c r="D57" s="1"/>
      <c r="E57" s="21"/>
      <c r="F57" s="21">
        <v>300</v>
      </c>
      <c r="G57" s="45"/>
      <c r="H57" s="45"/>
      <c r="I57" s="46"/>
      <c r="J57" s="47">
        <v>0</v>
      </c>
      <c r="K57" s="46">
        <f t="shared" si="3"/>
        <v>0</v>
      </c>
      <c r="L57" s="27">
        <f t="shared" si="2"/>
        <v>0</v>
      </c>
      <c r="M57" s="2"/>
    </row>
    <row r="58" spans="1:13" x14ac:dyDescent="0.3">
      <c r="A58" s="1">
        <v>102491</v>
      </c>
      <c r="B58" s="1" t="s">
        <v>88</v>
      </c>
      <c r="C58" s="1"/>
      <c r="D58" s="1"/>
      <c r="E58" s="21"/>
      <c r="F58" s="21">
        <v>279</v>
      </c>
      <c r="G58" s="45"/>
      <c r="H58" s="45"/>
      <c r="I58" s="46"/>
      <c r="J58" s="47">
        <v>0</v>
      </c>
      <c r="K58" s="46">
        <f t="shared" si="3"/>
        <v>0</v>
      </c>
      <c r="L58" s="27">
        <f t="shared" si="2"/>
        <v>0</v>
      </c>
      <c r="M58" s="2"/>
    </row>
    <row r="59" spans="1:13" x14ac:dyDescent="0.3">
      <c r="A59" s="1">
        <v>564656</v>
      </c>
      <c r="B59" s="1" t="s">
        <v>89</v>
      </c>
      <c r="C59" s="1"/>
      <c r="D59" s="1"/>
      <c r="E59" s="21"/>
      <c r="F59" s="21">
        <v>275</v>
      </c>
      <c r="G59" s="45"/>
      <c r="H59" s="45"/>
      <c r="I59" s="46"/>
      <c r="J59" s="47">
        <v>0</v>
      </c>
      <c r="K59" s="46">
        <f t="shared" si="3"/>
        <v>0</v>
      </c>
      <c r="L59" s="27">
        <f t="shared" si="2"/>
        <v>0</v>
      </c>
      <c r="M59" s="2"/>
    </row>
    <row r="60" spans="1:13" x14ac:dyDescent="0.3">
      <c r="A60" s="1">
        <v>135949</v>
      </c>
      <c r="B60" s="1" t="s">
        <v>90</v>
      </c>
      <c r="C60" s="1"/>
      <c r="D60" s="1"/>
      <c r="E60" s="21"/>
      <c r="F60" s="21">
        <v>270</v>
      </c>
      <c r="G60" s="45"/>
      <c r="H60" s="45"/>
      <c r="I60" s="46"/>
      <c r="J60" s="47">
        <v>0</v>
      </c>
      <c r="K60" s="46">
        <f t="shared" si="3"/>
        <v>0</v>
      </c>
      <c r="L60" s="27">
        <f t="shared" si="2"/>
        <v>0</v>
      </c>
      <c r="M60" s="2"/>
    </row>
    <row r="61" spans="1:13" x14ac:dyDescent="0.3">
      <c r="A61" s="1">
        <v>5030063</v>
      </c>
      <c r="B61" s="1" t="s">
        <v>91</v>
      </c>
      <c r="C61" s="1"/>
      <c r="D61" s="1"/>
      <c r="E61" s="21"/>
      <c r="F61" s="21">
        <v>262</v>
      </c>
      <c r="G61" s="45"/>
      <c r="H61" s="45"/>
      <c r="I61" s="46"/>
      <c r="J61" s="47">
        <v>0</v>
      </c>
      <c r="K61" s="46">
        <f t="shared" si="3"/>
        <v>0</v>
      </c>
      <c r="L61" s="27">
        <f t="shared" si="2"/>
        <v>0</v>
      </c>
      <c r="M61" s="2"/>
    </row>
    <row r="62" spans="1:13" x14ac:dyDescent="0.3">
      <c r="A62" s="1">
        <v>3116705</v>
      </c>
      <c r="B62" s="1" t="s">
        <v>92</v>
      </c>
      <c r="C62" s="1"/>
      <c r="D62" s="1"/>
      <c r="E62" s="21"/>
      <c r="F62" s="21">
        <v>255</v>
      </c>
      <c r="G62" s="45"/>
      <c r="H62" s="45"/>
      <c r="I62" s="46"/>
      <c r="J62" s="47">
        <v>0</v>
      </c>
      <c r="K62" s="46">
        <f t="shared" si="3"/>
        <v>0</v>
      </c>
      <c r="L62" s="27">
        <f t="shared" si="2"/>
        <v>0</v>
      </c>
      <c r="M62" s="2"/>
    </row>
    <row r="63" spans="1:13" x14ac:dyDescent="0.3">
      <c r="A63" s="1">
        <v>151158</v>
      </c>
      <c r="B63" s="1" t="s">
        <v>93</v>
      </c>
      <c r="C63" s="1"/>
      <c r="D63" s="1"/>
      <c r="E63" s="21"/>
      <c r="F63" s="21">
        <v>250</v>
      </c>
      <c r="G63" s="45"/>
      <c r="H63" s="45"/>
      <c r="I63" s="46"/>
      <c r="J63" s="47">
        <v>0</v>
      </c>
      <c r="K63" s="46">
        <f t="shared" si="3"/>
        <v>0</v>
      </c>
      <c r="L63" s="27">
        <f t="shared" si="2"/>
        <v>0</v>
      </c>
      <c r="M63" s="2"/>
    </row>
    <row r="64" spans="1:13" x14ac:dyDescent="0.3">
      <c r="A64" s="1">
        <v>6615243</v>
      </c>
      <c r="B64" s="1" t="s">
        <v>94</v>
      </c>
      <c r="C64" s="1"/>
      <c r="D64" s="1"/>
      <c r="E64" s="21"/>
      <c r="F64" s="21">
        <v>246</v>
      </c>
      <c r="G64" s="45"/>
      <c r="H64" s="45"/>
      <c r="I64" s="46"/>
      <c r="J64" s="47">
        <v>0</v>
      </c>
      <c r="K64" s="46">
        <f t="shared" si="3"/>
        <v>0</v>
      </c>
      <c r="L64" s="27">
        <f t="shared" si="2"/>
        <v>0</v>
      </c>
      <c r="M64" s="2"/>
    </row>
    <row r="65" spans="1:13" x14ac:dyDescent="0.3">
      <c r="A65" s="1">
        <v>993476</v>
      </c>
      <c r="B65" s="1" t="s">
        <v>95</v>
      </c>
      <c r="C65" s="1"/>
      <c r="D65" s="1"/>
      <c r="E65" s="21"/>
      <c r="F65" s="21">
        <v>238</v>
      </c>
      <c r="G65" s="45"/>
      <c r="H65" s="45"/>
      <c r="I65" s="46"/>
      <c r="J65" s="47">
        <v>0</v>
      </c>
      <c r="K65" s="46">
        <f t="shared" si="3"/>
        <v>0</v>
      </c>
      <c r="L65" s="27">
        <f t="shared" si="2"/>
        <v>0</v>
      </c>
      <c r="M65" s="2"/>
    </row>
    <row r="66" spans="1:13" x14ac:dyDescent="0.3">
      <c r="A66" s="1">
        <v>216995</v>
      </c>
      <c r="B66" s="1" t="s">
        <v>96</v>
      </c>
      <c r="C66" s="1"/>
      <c r="D66" s="1"/>
      <c r="E66" s="21"/>
      <c r="F66" s="21">
        <v>234</v>
      </c>
      <c r="G66" s="45"/>
      <c r="H66" s="45"/>
      <c r="I66" s="46"/>
      <c r="J66" s="47">
        <v>0</v>
      </c>
      <c r="K66" s="46">
        <f t="shared" si="3"/>
        <v>0</v>
      </c>
      <c r="L66" s="27">
        <f t="shared" si="2"/>
        <v>0</v>
      </c>
      <c r="M66" s="2"/>
    </row>
    <row r="67" spans="1:13" x14ac:dyDescent="0.3">
      <c r="A67" s="1">
        <v>121565</v>
      </c>
      <c r="B67" s="1" t="s">
        <v>97</v>
      </c>
      <c r="C67" s="1"/>
      <c r="D67" s="1"/>
      <c r="E67" s="21"/>
      <c r="F67" s="21">
        <v>233</v>
      </c>
      <c r="G67" s="45"/>
      <c r="H67" s="45"/>
      <c r="I67" s="46"/>
      <c r="J67" s="47">
        <v>0</v>
      </c>
      <c r="K67" s="46">
        <f t="shared" si="3"/>
        <v>0</v>
      </c>
      <c r="L67" s="27">
        <f t="shared" si="2"/>
        <v>0</v>
      </c>
      <c r="M67" s="2"/>
    </row>
    <row r="68" spans="1:13" x14ac:dyDescent="0.3">
      <c r="A68" s="1">
        <v>5030074</v>
      </c>
      <c r="B68" s="1" t="s">
        <v>98</v>
      </c>
      <c r="C68" s="1"/>
      <c r="D68" s="1"/>
      <c r="E68" s="21"/>
      <c r="F68" s="21">
        <v>222</v>
      </c>
      <c r="G68" s="45"/>
      <c r="H68" s="45"/>
      <c r="I68" s="46"/>
      <c r="J68" s="47">
        <v>0</v>
      </c>
      <c r="K68" s="46">
        <f t="shared" si="3"/>
        <v>0</v>
      </c>
      <c r="L68" s="27">
        <f t="shared" si="2"/>
        <v>0</v>
      </c>
      <c r="M68" s="2"/>
    </row>
    <row r="69" spans="1:13" x14ac:dyDescent="0.3">
      <c r="A69" s="1">
        <v>130783</v>
      </c>
      <c r="B69" s="1" t="s">
        <v>99</v>
      </c>
      <c r="C69" s="1"/>
      <c r="D69" s="1"/>
      <c r="E69" s="21"/>
      <c r="F69" s="21">
        <v>215</v>
      </c>
      <c r="G69" s="45"/>
      <c r="H69" s="45"/>
      <c r="I69" s="46"/>
      <c r="J69" s="47">
        <v>0</v>
      </c>
      <c r="K69" s="46">
        <f t="shared" si="3"/>
        <v>0</v>
      </c>
      <c r="L69" s="27">
        <f t="shared" ref="L69:L100" si="4">K69*F69</f>
        <v>0</v>
      </c>
      <c r="M69" s="2"/>
    </row>
    <row r="70" spans="1:13" x14ac:dyDescent="0.3">
      <c r="A70" s="1">
        <v>139418</v>
      </c>
      <c r="B70" s="1" t="s">
        <v>100</v>
      </c>
      <c r="C70" s="1"/>
      <c r="D70" s="1"/>
      <c r="E70" s="21"/>
      <c r="F70" s="21">
        <v>206</v>
      </c>
      <c r="G70" s="45"/>
      <c r="H70" s="45"/>
      <c r="I70" s="46"/>
      <c r="J70" s="47">
        <v>0</v>
      </c>
      <c r="K70" s="46">
        <f t="shared" si="3"/>
        <v>0</v>
      </c>
      <c r="L70" s="27">
        <f t="shared" si="4"/>
        <v>0</v>
      </c>
      <c r="M70" s="2"/>
    </row>
    <row r="71" spans="1:13" x14ac:dyDescent="0.3">
      <c r="A71" s="1">
        <v>7638283</v>
      </c>
      <c r="B71" s="1" t="s">
        <v>101</v>
      </c>
      <c r="C71" s="1"/>
      <c r="D71" s="1"/>
      <c r="E71" s="21"/>
      <c r="F71" s="21">
        <v>205</v>
      </c>
      <c r="G71" s="45"/>
      <c r="H71" s="45"/>
      <c r="I71" s="46"/>
      <c r="J71" s="47">
        <v>0</v>
      </c>
      <c r="K71" s="46">
        <f t="shared" si="3"/>
        <v>0</v>
      </c>
      <c r="L71" s="27">
        <f t="shared" si="4"/>
        <v>0</v>
      </c>
      <c r="M71" s="2"/>
    </row>
    <row r="72" spans="1:13" x14ac:dyDescent="0.3">
      <c r="A72" s="1">
        <v>10078539</v>
      </c>
      <c r="B72" s="1" t="s">
        <v>102</v>
      </c>
      <c r="C72" s="1"/>
      <c r="D72" s="1"/>
      <c r="E72" s="21"/>
      <c r="F72" s="21">
        <v>201</v>
      </c>
      <c r="G72" s="45"/>
      <c r="H72" s="45"/>
      <c r="I72" s="46"/>
      <c r="J72" s="47">
        <v>0</v>
      </c>
      <c r="K72" s="46">
        <f t="shared" si="3"/>
        <v>0</v>
      </c>
      <c r="L72" s="27">
        <f t="shared" si="4"/>
        <v>0</v>
      </c>
      <c r="M72" s="2"/>
    </row>
    <row r="73" spans="1:13" x14ac:dyDescent="0.3">
      <c r="A73" s="1">
        <v>130841</v>
      </c>
      <c r="B73" s="1" t="s">
        <v>103</v>
      </c>
      <c r="C73" s="1"/>
      <c r="D73" s="1"/>
      <c r="E73" s="21"/>
      <c r="F73" s="21">
        <v>200</v>
      </c>
      <c r="G73" s="45"/>
      <c r="H73" s="45"/>
      <c r="I73" s="46"/>
      <c r="J73" s="47">
        <v>0</v>
      </c>
      <c r="K73" s="46">
        <f t="shared" si="3"/>
        <v>0</v>
      </c>
      <c r="L73" s="27">
        <f t="shared" si="4"/>
        <v>0</v>
      </c>
      <c r="M73" s="2"/>
    </row>
    <row r="74" spans="1:13" x14ac:dyDescent="0.3">
      <c r="A74" s="1">
        <v>3770248</v>
      </c>
      <c r="B74" s="1" t="s">
        <v>104</v>
      </c>
      <c r="C74" s="1"/>
      <c r="D74" s="1"/>
      <c r="E74" s="21"/>
      <c r="F74" s="21">
        <v>197</v>
      </c>
      <c r="G74" s="45"/>
      <c r="H74" s="45"/>
      <c r="I74" s="46"/>
      <c r="J74" s="47">
        <v>0</v>
      </c>
      <c r="K74" s="46">
        <f t="shared" si="3"/>
        <v>0</v>
      </c>
      <c r="L74" s="27">
        <f t="shared" si="4"/>
        <v>0</v>
      </c>
      <c r="M74" s="2"/>
    </row>
    <row r="75" spans="1:13" x14ac:dyDescent="0.3">
      <c r="A75" s="1">
        <v>7547847</v>
      </c>
      <c r="B75" s="1" t="s">
        <v>105</v>
      </c>
      <c r="C75" s="1"/>
      <c r="D75" s="1"/>
      <c r="E75" s="21"/>
      <c r="F75" s="21">
        <v>195</v>
      </c>
      <c r="G75" s="45"/>
      <c r="H75" s="45"/>
      <c r="I75" s="46"/>
      <c r="J75" s="47">
        <v>0</v>
      </c>
      <c r="K75" s="46">
        <f t="shared" si="3"/>
        <v>0</v>
      </c>
      <c r="L75" s="27">
        <f t="shared" si="4"/>
        <v>0</v>
      </c>
      <c r="M75" s="2"/>
    </row>
    <row r="76" spans="1:13" x14ac:dyDescent="0.3">
      <c r="A76" s="1">
        <v>103596</v>
      </c>
      <c r="B76" s="1" t="s">
        <v>106</v>
      </c>
      <c r="C76" s="1"/>
      <c r="D76" s="1"/>
      <c r="E76" s="21"/>
      <c r="F76" s="21">
        <v>192</v>
      </c>
      <c r="G76" s="45"/>
      <c r="H76" s="45"/>
      <c r="I76" s="46"/>
      <c r="J76" s="47">
        <v>0</v>
      </c>
      <c r="K76" s="46">
        <f t="shared" si="3"/>
        <v>0</v>
      </c>
      <c r="L76" s="27">
        <f t="shared" si="4"/>
        <v>0</v>
      </c>
      <c r="M76" s="2"/>
    </row>
    <row r="77" spans="1:13" x14ac:dyDescent="0.3">
      <c r="A77" s="1">
        <v>10078517</v>
      </c>
      <c r="B77" s="1" t="s">
        <v>107</v>
      </c>
      <c r="C77" s="1"/>
      <c r="D77" s="1"/>
      <c r="E77" s="21"/>
      <c r="F77" s="21">
        <v>190</v>
      </c>
      <c r="G77" s="45"/>
      <c r="H77" s="45"/>
      <c r="I77" s="46"/>
      <c r="J77" s="47">
        <v>0</v>
      </c>
      <c r="K77" s="46">
        <f t="shared" si="3"/>
        <v>0</v>
      </c>
      <c r="L77" s="27">
        <f t="shared" si="4"/>
        <v>0</v>
      </c>
      <c r="M77" s="2"/>
    </row>
    <row r="78" spans="1:13" x14ac:dyDescent="0.3">
      <c r="A78" s="1">
        <v>13091945</v>
      </c>
      <c r="B78" s="1" t="s">
        <v>108</v>
      </c>
      <c r="C78" s="1"/>
      <c r="D78" s="1"/>
      <c r="E78" s="21"/>
      <c r="F78" s="21">
        <v>188</v>
      </c>
      <c r="G78" s="45"/>
      <c r="H78" s="45"/>
      <c r="I78" s="46"/>
      <c r="J78" s="47">
        <v>0</v>
      </c>
      <c r="K78" s="46">
        <f t="shared" si="3"/>
        <v>0</v>
      </c>
      <c r="L78" s="27">
        <f t="shared" si="4"/>
        <v>0</v>
      </c>
      <c r="M78" s="2"/>
    </row>
    <row r="79" spans="1:13" x14ac:dyDescent="0.3">
      <c r="A79" s="1">
        <v>135973</v>
      </c>
      <c r="B79" s="1" t="s">
        <v>109</v>
      </c>
      <c r="C79" s="1"/>
      <c r="D79" s="1"/>
      <c r="E79" s="21"/>
      <c r="F79" s="21">
        <v>185</v>
      </c>
      <c r="G79" s="45"/>
      <c r="H79" s="45"/>
      <c r="I79" s="46"/>
      <c r="J79" s="47">
        <v>0</v>
      </c>
      <c r="K79" s="46">
        <f t="shared" si="3"/>
        <v>0</v>
      </c>
      <c r="L79" s="27">
        <f t="shared" si="4"/>
        <v>0</v>
      </c>
      <c r="M79" s="2"/>
    </row>
    <row r="80" spans="1:13" x14ac:dyDescent="0.3">
      <c r="A80" s="1">
        <v>3116693</v>
      </c>
      <c r="B80" s="1" t="s">
        <v>110</v>
      </c>
      <c r="C80" s="1"/>
      <c r="D80" s="1"/>
      <c r="E80" s="21"/>
      <c r="F80" s="21">
        <v>185</v>
      </c>
      <c r="G80" s="45"/>
      <c r="H80" s="45"/>
      <c r="I80" s="46"/>
      <c r="J80" s="47">
        <v>0</v>
      </c>
      <c r="K80" s="46">
        <f t="shared" si="3"/>
        <v>0</v>
      </c>
      <c r="L80" s="27">
        <f t="shared" si="4"/>
        <v>0</v>
      </c>
      <c r="M80" s="2"/>
    </row>
    <row r="81" spans="1:13" x14ac:dyDescent="0.3">
      <c r="A81" s="1">
        <v>4218486</v>
      </c>
      <c r="B81" s="1" t="s">
        <v>111</v>
      </c>
      <c r="C81" s="1"/>
      <c r="D81" s="1"/>
      <c r="E81" s="21"/>
      <c r="F81" s="21">
        <v>180</v>
      </c>
      <c r="G81" s="45"/>
      <c r="H81" s="45"/>
      <c r="I81" s="46"/>
      <c r="J81" s="47">
        <v>0</v>
      </c>
      <c r="K81" s="46">
        <f t="shared" si="3"/>
        <v>0</v>
      </c>
      <c r="L81" s="27">
        <f t="shared" si="4"/>
        <v>0</v>
      </c>
      <c r="M81" s="2"/>
    </row>
    <row r="82" spans="1:13" x14ac:dyDescent="0.3">
      <c r="A82" s="1">
        <v>7251014</v>
      </c>
      <c r="B82" s="1" t="s">
        <v>112</v>
      </c>
      <c r="C82" s="1"/>
      <c r="D82" s="1"/>
      <c r="E82" s="21"/>
      <c r="F82" s="21">
        <v>180</v>
      </c>
      <c r="G82" s="45"/>
      <c r="H82" s="45"/>
      <c r="I82" s="46"/>
      <c r="J82" s="47">
        <v>0</v>
      </c>
      <c r="K82" s="46">
        <f t="shared" si="3"/>
        <v>0</v>
      </c>
      <c r="L82" s="27">
        <f t="shared" si="4"/>
        <v>0</v>
      </c>
      <c r="M82" s="2"/>
    </row>
    <row r="83" spans="1:13" x14ac:dyDescent="0.3">
      <c r="A83" s="1">
        <v>7391781</v>
      </c>
      <c r="B83" s="1" t="s">
        <v>113</v>
      </c>
      <c r="C83" s="1"/>
      <c r="D83" s="1"/>
      <c r="E83" s="21"/>
      <c r="F83" s="21">
        <v>179</v>
      </c>
      <c r="G83" s="45"/>
      <c r="H83" s="45"/>
      <c r="I83" s="46"/>
      <c r="J83" s="47">
        <v>0</v>
      </c>
      <c r="K83" s="46">
        <f t="shared" si="3"/>
        <v>0</v>
      </c>
      <c r="L83" s="27">
        <f t="shared" si="4"/>
        <v>0</v>
      </c>
      <c r="M83" s="2"/>
    </row>
    <row r="84" spans="1:13" x14ac:dyDescent="0.3">
      <c r="A84" s="1">
        <v>3116762</v>
      </c>
      <c r="B84" s="1" t="s">
        <v>114</v>
      </c>
      <c r="C84" s="1"/>
      <c r="D84" s="1"/>
      <c r="E84" s="21"/>
      <c r="F84" s="21">
        <v>178</v>
      </c>
      <c r="G84" s="45"/>
      <c r="H84" s="45"/>
      <c r="I84" s="46"/>
      <c r="J84" s="47">
        <v>0</v>
      </c>
      <c r="K84" s="46">
        <f t="shared" si="3"/>
        <v>0</v>
      </c>
      <c r="L84" s="27">
        <f t="shared" si="4"/>
        <v>0</v>
      </c>
      <c r="M84" s="2"/>
    </row>
    <row r="85" spans="1:13" x14ac:dyDescent="0.3">
      <c r="A85" s="1">
        <v>130806</v>
      </c>
      <c r="B85" s="1" t="s">
        <v>115</v>
      </c>
      <c r="C85" s="1"/>
      <c r="D85" s="1"/>
      <c r="E85" s="21"/>
      <c r="F85" s="21">
        <v>175</v>
      </c>
      <c r="G85" s="45"/>
      <c r="H85" s="45"/>
      <c r="I85" s="46"/>
      <c r="J85" s="47">
        <v>0</v>
      </c>
      <c r="K85" s="46">
        <f t="shared" si="3"/>
        <v>0</v>
      </c>
      <c r="L85" s="27">
        <f t="shared" si="4"/>
        <v>0</v>
      </c>
      <c r="M85" s="2"/>
    </row>
    <row r="86" spans="1:13" x14ac:dyDescent="0.3">
      <c r="A86" s="1">
        <v>2769704</v>
      </c>
      <c r="B86" s="1" t="s">
        <v>116</v>
      </c>
      <c r="C86" s="1"/>
      <c r="D86" s="1"/>
      <c r="E86" s="21"/>
      <c r="F86" s="21">
        <v>170</v>
      </c>
      <c r="G86" s="45"/>
      <c r="H86" s="45"/>
      <c r="I86" s="46"/>
      <c r="J86" s="47">
        <v>0</v>
      </c>
      <c r="K86" s="46">
        <f t="shared" si="3"/>
        <v>0</v>
      </c>
      <c r="L86" s="27">
        <f t="shared" si="4"/>
        <v>0</v>
      </c>
      <c r="M86" s="2"/>
    </row>
    <row r="87" spans="1:13" x14ac:dyDescent="0.3">
      <c r="A87" s="1">
        <v>103608</v>
      </c>
      <c r="B87" s="1" t="s">
        <v>117</v>
      </c>
      <c r="C87" s="1"/>
      <c r="D87" s="1"/>
      <c r="E87" s="21"/>
      <c r="F87" s="21">
        <v>167</v>
      </c>
      <c r="G87" s="45"/>
      <c r="H87" s="45"/>
      <c r="I87" s="46"/>
      <c r="J87" s="47">
        <v>0</v>
      </c>
      <c r="K87" s="46">
        <f t="shared" si="3"/>
        <v>0</v>
      </c>
      <c r="L87" s="27">
        <f t="shared" si="4"/>
        <v>0</v>
      </c>
      <c r="M87" s="2"/>
    </row>
    <row r="88" spans="1:13" x14ac:dyDescent="0.3">
      <c r="A88" s="1">
        <v>316488</v>
      </c>
      <c r="B88" s="1" t="s">
        <v>118</v>
      </c>
      <c r="C88" s="1"/>
      <c r="D88" s="1"/>
      <c r="E88" s="21"/>
      <c r="F88" s="21">
        <v>165</v>
      </c>
      <c r="G88" s="45"/>
      <c r="H88" s="45"/>
      <c r="I88" s="46"/>
      <c r="J88" s="47">
        <v>0</v>
      </c>
      <c r="K88" s="46">
        <f t="shared" si="3"/>
        <v>0</v>
      </c>
      <c r="L88" s="27">
        <f t="shared" si="4"/>
        <v>0</v>
      </c>
      <c r="M88" s="2"/>
    </row>
    <row r="89" spans="1:13" x14ac:dyDescent="0.3">
      <c r="A89" s="1">
        <v>10078619</v>
      </c>
      <c r="B89" s="1" t="s">
        <v>119</v>
      </c>
      <c r="C89" s="1"/>
      <c r="D89" s="1"/>
      <c r="E89" s="21"/>
      <c r="F89" s="21">
        <v>164</v>
      </c>
      <c r="G89" s="45"/>
      <c r="H89" s="45"/>
      <c r="I89" s="46"/>
      <c r="J89" s="47">
        <v>0</v>
      </c>
      <c r="K89" s="46">
        <f t="shared" si="3"/>
        <v>0</v>
      </c>
      <c r="L89" s="27">
        <f t="shared" si="4"/>
        <v>0</v>
      </c>
      <c r="M89" s="2"/>
    </row>
    <row r="90" spans="1:13" x14ac:dyDescent="0.3">
      <c r="A90" s="1">
        <v>1494981</v>
      </c>
      <c r="B90" s="1" t="s">
        <v>120</v>
      </c>
      <c r="C90" s="1"/>
      <c r="D90" s="1"/>
      <c r="E90" s="21"/>
      <c r="F90" s="21">
        <v>162</v>
      </c>
      <c r="G90" s="45"/>
      <c r="H90" s="45"/>
      <c r="I90" s="46"/>
      <c r="J90" s="47">
        <v>0</v>
      </c>
      <c r="K90" s="46">
        <f t="shared" si="3"/>
        <v>0</v>
      </c>
      <c r="L90" s="27">
        <f t="shared" si="4"/>
        <v>0</v>
      </c>
      <c r="M90" s="2"/>
    </row>
    <row r="91" spans="1:13" x14ac:dyDescent="0.3">
      <c r="A91" s="1">
        <v>5467357</v>
      </c>
      <c r="B91" s="1" t="s">
        <v>121</v>
      </c>
      <c r="C91" s="1"/>
      <c r="D91" s="1"/>
      <c r="E91" s="21"/>
      <c r="F91" s="21">
        <v>159</v>
      </c>
      <c r="G91" s="45"/>
      <c r="H91" s="45"/>
      <c r="I91" s="46"/>
      <c r="J91" s="47">
        <v>0</v>
      </c>
      <c r="K91" s="46">
        <f t="shared" si="3"/>
        <v>0</v>
      </c>
      <c r="L91" s="27">
        <f t="shared" si="4"/>
        <v>0</v>
      </c>
      <c r="M91" s="2"/>
    </row>
    <row r="92" spans="1:13" x14ac:dyDescent="0.3">
      <c r="A92" s="1">
        <v>5178531</v>
      </c>
      <c r="B92" s="1" t="s">
        <v>122</v>
      </c>
      <c r="C92" s="1"/>
      <c r="D92" s="1"/>
      <c r="E92" s="21"/>
      <c r="F92" s="21">
        <v>155</v>
      </c>
      <c r="G92" s="45"/>
      <c r="H92" s="45"/>
      <c r="I92" s="46"/>
      <c r="J92" s="47">
        <v>0</v>
      </c>
      <c r="K92" s="46">
        <f t="shared" si="3"/>
        <v>0</v>
      </c>
      <c r="L92" s="27">
        <f t="shared" si="4"/>
        <v>0</v>
      </c>
      <c r="M92" s="2"/>
    </row>
    <row r="93" spans="1:13" x14ac:dyDescent="0.3">
      <c r="A93" s="1">
        <v>127155</v>
      </c>
      <c r="B93" s="1" t="s">
        <v>123</v>
      </c>
      <c r="C93" s="1"/>
      <c r="D93" s="1"/>
      <c r="E93" s="21"/>
      <c r="F93" s="21">
        <v>151</v>
      </c>
      <c r="G93" s="45"/>
      <c r="H93" s="45"/>
      <c r="I93" s="46"/>
      <c r="J93" s="47">
        <v>0</v>
      </c>
      <c r="K93" s="46">
        <f t="shared" si="3"/>
        <v>0</v>
      </c>
      <c r="L93" s="27">
        <f t="shared" si="4"/>
        <v>0</v>
      </c>
      <c r="M93" s="2"/>
    </row>
    <row r="94" spans="1:13" x14ac:dyDescent="0.3">
      <c r="A94" s="1">
        <v>130203</v>
      </c>
      <c r="B94" s="1" t="s">
        <v>124</v>
      </c>
      <c r="C94" s="1"/>
      <c r="D94" s="1"/>
      <c r="E94" s="21"/>
      <c r="F94" s="21">
        <v>150</v>
      </c>
      <c r="G94" s="45"/>
      <c r="H94" s="45"/>
      <c r="I94" s="46"/>
      <c r="J94" s="47">
        <v>0</v>
      </c>
      <c r="K94" s="46">
        <f t="shared" si="3"/>
        <v>0</v>
      </c>
      <c r="L94" s="27">
        <f t="shared" si="4"/>
        <v>0</v>
      </c>
      <c r="M94" s="2"/>
    </row>
    <row r="95" spans="1:13" x14ac:dyDescent="0.3">
      <c r="A95" s="1">
        <v>148088</v>
      </c>
      <c r="B95" s="1" t="s">
        <v>125</v>
      </c>
      <c r="C95" s="1"/>
      <c r="D95" s="1"/>
      <c r="E95" s="21"/>
      <c r="F95" s="21">
        <v>150</v>
      </c>
      <c r="G95" s="45"/>
      <c r="H95" s="45"/>
      <c r="I95" s="46"/>
      <c r="J95" s="47">
        <v>0</v>
      </c>
      <c r="K95" s="46">
        <f t="shared" si="3"/>
        <v>0</v>
      </c>
      <c r="L95" s="27">
        <f t="shared" si="4"/>
        <v>0</v>
      </c>
      <c r="M95" s="2"/>
    </row>
    <row r="96" spans="1:13" x14ac:dyDescent="0.3">
      <c r="A96" s="1">
        <v>175732</v>
      </c>
      <c r="B96" s="1" t="s">
        <v>126</v>
      </c>
      <c r="C96" s="1"/>
      <c r="D96" s="1"/>
      <c r="E96" s="21"/>
      <c r="F96" s="21">
        <v>150</v>
      </c>
      <c r="G96" s="45"/>
      <c r="H96" s="45"/>
      <c r="I96" s="46"/>
      <c r="J96" s="47">
        <v>0</v>
      </c>
      <c r="K96" s="46">
        <f t="shared" si="3"/>
        <v>0</v>
      </c>
      <c r="L96" s="27">
        <f t="shared" si="4"/>
        <v>0</v>
      </c>
      <c r="M96" s="2"/>
    </row>
    <row r="97" spans="1:13" x14ac:dyDescent="0.3">
      <c r="A97" s="1">
        <v>5410124</v>
      </c>
      <c r="B97" s="1" t="s">
        <v>127</v>
      </c>
      <c r="C97" s="1"/>
      <c r="D97" s="1"/>
      <c r="E97" s="21"/>
      <c r="F97" s="21">
        <v>149</v>
      </c>
      <c r="G97" s="45"/>
      <c r="H97" s="45"/>
      <c r="I97" s="46"/>
      <c r="J97" s="47">
        <v>0</v>
      </c>
      <c r="K97" s="46">
        <f t="shared" si="3"/>
        <v>0</v>
      </c>
      <c r="L97" s="27">
        <f t="shared" si="4"/>
        <v>0</v>
      </c>
      <c r="M97" s="2"/>
    </row>
    <row r="98" spans="1:13" x14ac:dyDescent="0.3">
      <c r="A98" s="1">
        <v>1492789</v>
      </c>
      <c r="B98" s="1" t="s">
        <v>128</v>
      </c>
      <c r="C98" s="1"/>
      <c r="D98" s="1"/>
      <c r="E98" s="21"/>
      <c r="F98" s="21">
        <v>149</v>
      </c>
      <c r="G98" s="45"/>
      <c r="H98" s="45"/>
      <c r="I98" s="46"/>
      <c r="J98" s="47">
        <v>0</v>
      </c>
      <c r="K98" s="46">
        <f t="shared" si="3"/>
        <v>0</v>
      </c>
      <c r="L98" s="27">
        <f t="shared" si="4"/>
        <v>0</v>
      </c>
      <c r="M98" s="2"/>
    </row>
    <row r="99" spans="1:13" x14ac:dyDescent="0.3">
      <c r="A99" s="1">
        <v>717666</v>
      </c>
      <c r="B99" s="1" t="s">
        <v>129</v>
      </c>
      <c r="C99" s="1"/>
      <c r="D99" s="1"/>
      <c r="E99" s="21"/>
      <c r="F99" s="21">
        <v>148</v>
      </c>
      <c r="G99" s="45"/>
      <c r="H99" s="45"/>
      <c r="I99" s="46"/>
      <c r="J99" s="47">
        <v>0</v>
      </c>
      <c r="K99" s="46">
        <f t="shared" si="3"/>
        <v>0</v>
      </c>
      <c r="L99" s="27">
        <f t="shared" si="4"/>
        <v>0</v>
      </c>
      <c r="M99" s="2"/>
    </row>
    <row r="100" spans="1:13" x14ac:dyDescent="0.3">
      <c r="A100" s="1">
        <v>106175</v>
      </c>
      <c r="B100" s="1" t="s">
        <v>130</v>
      </c>
      <c r="C100" s="1"/>
      <c r="D100" s="1"/>
      <c r="E100" s="21"/>
      <c r="F100" s="21">
        <v>147</v>
      </c>
      <c r="G100" s="45"/>
      <c r="H100" s="45"/>
      <c r="I100" s="46"/>
      <c r="J100" s="47">
        <v>0</v>
      </c>
      <c r="K100" s="46">
        <f t="shared" si="3"/>
        <v>0</v>
      </c>
      <c r="L100" s="27">
        <f t="shared" si="4"/>
        <v>0</v>
      </c>
      <c r="M100" s="2"/>
    </row>
    <row r="101" spans="1:13" x14ac:dyDescent="0.3">
      <c r="A101" s="1">
        <v>6469418</v>
      </c>
      <c r="B101" s="1" t="s">
        <v>131</v>
      </c>
      <c r="C101" s="1"/>
      <c r="D101" s="1"/>
      <c r="E101" s="21"/>
      <c r="F101" s="21">
        <v>147</v>
      </c>
      <c r="G101" s="45"/>
      <c r="H101" s="45"/>
      <c r="I101" s="46"/>
      <c r="J101" s="47">
        <v>0</v>
      </c>
      <c r="K101" s="46">
        <f t="shared" si="3"/>
        <v>0</v>
      </c>
      <c r="L101" s="27">
        <f t="shared" ref="L101:L106" si="5">K101*F101</f>
        <v>0</v>
      </c>
      <c r="M101" s="2"/>
    </row>
    <row r="102" spans="1:13" x14ac:dyDescent="0.3">
      <c r="A102" s="1">
        <v>3560072</v>
      </c>
      <c r="B102" s="1" t="s">
        <v>132</v>
      </c>
      <c r="C102" s="1"/>
      <c r="D102" s="1"/>
      <c r="E102" s="21"/>
      <c r="F102" s="21">
        <v>145</v>
      </c>
      <c r="G102" s="45"/>
      <c r="H102" s="45"/>
      <c r="I102" s="46"/>
      <c r="J102" s="47">
        <v>0</v>
      </c>
      <c r="K102" s="46">
        <f t="shared" si="3"/>
        <v>0</v>
      </c>
      <c r="L102" s="27">
        <f t="shared" si="5"/>
        <v>0</v>
      </c>
      <c r="M102" s="2"/>
    </row>
    <row r="103" spans="1:13" x14ac:dyDescent="0.3">
      <c r="A103" s="1">
        <v>130761</v>
      </c>
      <c r="B103" s="1" t="s">
        <v>133</v>
      </c>
      <c r="C103" s="1"/>
      <c r="D103" s="1"/>
      <c r="E103" s="21"/>
      <c r="F103" s="21">
        <v>136</v>
      </c>
      <c r="G103" s="45"/>
      <c r="H103" s="45"/>
      <c r="I103" s="46"/>
      <c r="J103" s="47">
        <v>0</v>
      </c>
      <c r="K103" s="46">
        <f t="shared" si="3"/>
        <v>0</v>
      </c>
      <c r="L103" s="27">
        <f t="shared" si="5"/>
        <v>0</v>
      </c>
      <c r="M103" s="2"/>
    </row>
    <row r="104" spans="1:13" x14ac:dyDescent="0.3">
      <c r="A104" s="1">
        <v>659335</v>
      </c>
      <c r="B104" s="1" t="s">
        <v>134</v>
      </c>
      <c r="C104" s="1"/>
      <c r="D104" s="1"/>
      <c r="E104" s="21"/>
      <c r="F104" s="21">
        <v>135</v>
      </c>
      <c r="G104" s="45"/>
      <c r="H104" s="45"/>
      <c r="I104" s="46"/>
      <c r="J104" s="47">
        <v>0</v>
      </c>
      <c r="K104" s="46">
        <f t="shared" si="3"/>
        <v>0</v>
      </c>
      <c r="L104" s="27">
        <f t="shared" si="5"/>
        <v>0</v>
      </c>
      <c r="M104" s="2"/>
    </row>
    <row r="105" spans="1:13" x14ac:dyDescent="0.3">
      <c r="A105" s="1">
        <v>1484612</v>
      </c>
      <c r="B105" s="1" t="s">
        <v>135</v>
      </c>
      <c r="C105" s="1"/>
      <c r="D105" s="1"/>
      <c r="E105" s="21"/>
      <c r="F105" s="21">
        <v>134</v>
      </c>
      <c r="G105" s="45"/>
      <c r="H105" s="45"/>
      <c r="I105" s="46"/>
      <c r="J105" s="47">
        <v>0</v>
      </c>
      <c r="K105" s="46">
        <f t="shared" si="3"/>
        <v>0</v>
      </c>
      <c r="L105" s="27">
        <f t="shared" si="5"/>
        <v>0</v>
      </c>
      <c r="M105" s="2"/>
    </row>
    <row r="106" spans="1:13" x14ac:dyDescent="0.3">
      <c r="A106" s="1">
        <v>564645</v>
      </c>
      <c r="B106" s="1" t="s">
        <v>136</v>
      </c>
      <c r="C106" s="1"/>
      <c r="D106" s="1"/>
      <c r="E106" s="21"/>
      <c r="F106" s="21">
        <v>132</v>
      </c>
      <c r="G106" s="45"/>
      <c r="H106" s="45"/>
      <c r="I106" s="46"/>
      <c r="J106" s="47">
        <v>0</v>
      </c>
      <c r="K106" s="46">
        <f t="shared" si="3"/>
        <v>0</v>
      </c>
      <c r="L106" s="27">
        <f t="shared" si="5"/>
        <v>0</v>
      </c>
      <c r="M106" s="2"/>
    </row>
    <row r="107" spans="1:13" x14ac:dyDescent="0.3">
      <c r="A107" s="1">
        <v>1562007</v>
      </c>
      <c r="B107" s="1" t="s">
        <v>137</v>
      </c>
      <c r="C107" s="1"/>
      <c r="D107" s="1"/>
      <c r="E107" s="21"/>
      <c r="F107" s="21">
        <v>130</v>
      </c>
      <c r="G107" s="45"/>
      <c r="H107" s="45"/>
      <c r="I107" s="46"/>
      <c r="J107" s="47">
        <v>0</v>
      </c>
      <c r="K107" s="46">
        <f t="shared" si="3"/>
        <v>0</v>
      </c>
      <c r="L107" s="27">
        <f t="shared" ref="L107:L108" si="6">K107*F107</f>
        <v>0</v>
      </c>
      <c r="M107" s="2"/>
    </row>
    <row r="108" spans="1:13" ht="15" thickBot="1" x14ac:dyDescent="0.35">
      <c r="A108" s="1">
        <v>1561994</v>
      </c>
      <c r="B108" s="1" t="s">
        <v>138</v>
      </c>
      <c r="C108" s="1"/>
      <c r="D108" s="1"/>
      <c r="E108" s="21"/>
      <c r="F108" s="21">
        <v>124</v>
      </c>
      <c r="G108" s="45"/>
      <c r="H108" s="45"/>
      <c r="I108" s="46"/>
      <c r="J108" s="47">
        <v>0</v>
      </c>
      <c r="K108" s="46">
        <f t="shared" si="3"/>
        <v>0</v>
      </c>
      <c r="L108" s="27">
        <f t="shared" si="6"/>
        <v>0</v>
      </c>
      <c r="M108" s="2"/>
    </row>
    <row r="109" spans="1:13" ht="15" thickBot="1" x14ac:dyDescent="0.35">
      <c r="A109" s="82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50"/>
      <c r="M109" s="56"/>
    </row>
    <row r="110" spans="1:13" x14ac:dyDescent="0.3">
      <c r="J110" s="54" t="s">
        <v>15</v>
      </c>
      <c r="L110" s="51" t="s">
        <v>16</v>
      </c>
    </row>
    <row r="111" spans="1:13" ht="15" thickBot="1" x14ac:dyDescent="0.35">
      <c r="J111" s="55">
        <f>AVERAGE(J5:J108)</f>
        <v>0</v>
      </c>
      <c r="L111" s="53">
        <f>SUM(L5:L108)</f>
        <v>0</v>
      </c>
    </row>
  </sheetData>
  <mergeCells count="3">
    <mergeCell ref="B3:D3"/>
    <mergeCell ref="G3:J3"/>
    <mergeCell ref="A109:K10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tabSelected="1" zoomScale="70" zoomScaleNormal="70" workbookViewId="0">
      <selection activeCell="F5" sqref="F5:F22"/>
    </sheetView>
  </sheetViews>
  <sheetFormatPr defaultColWidth="8.88671875" defaultRowHeight="14.4" x14ac:dyDescent="0.3"/>
  <cols>
    <col min="1" max="1" width="13" customWidth="1"/>
    <col min="2" max="2" width="59.44140625" bestFit="1" customWidth="1"/>
    <col min="3" max="4" width="59.44140625" customWidth="1"/>
    <col min="5" max="5" width="12" customWidth="1"/>
    <col min="6" max="6" width="10.33203125" bestFit="1" customWidth="1"/>
    <col min="7" max="7" width="18.109375" customWidth="1"/>
    <col min="8" max="8" width="23.5546875" customWidth="1"/>
    <col min="9" max="9" width="28.44140625" customWidth="1"/>
    <col min="10" max="10" width="19.88671875" customWidth="1"/>
    <col min="11" max="13" width="23.5546875" customWidth="1"/>
  </cols>
  <sheetData>
    <row r="1" spans="1:13" ht="21" x14ac:dyDescent="0.4">
      <c r="A1" s="42" t="s">
        <v>17</v>
      </c>
    </row>
    <row r="2" spans="1:13" ht="21.6" thickBot="1" x14ac:dyDescent="0.45">
      <c r="A2" s="4"/>
    </row>
    <row r="3" spans="1:13" ht="21.6" thickBot="1" x14ac:dyDescent="0.35">
      <c r="B3" s="76" t="s">
        <v>1</v>
      </c>
      <c r="C3" s="77"/>
      <c r="D3" s="78"/>
      <c r="E3" s="3"/>
      <c r="F3" s="3"/>
      <c r="G3" s="79" t="s">
        <v>2</v>
      </c>
      <c r="H3" s="80"/>
      <c r="I3" s="80"/>
      <c r="J3" s="80"/>
      <c r="K3" s="81"/>
    </row>
    <row r="4" spans="1:13" ht="97.8" thickBot="1" x14ac:dyDescent="0.35">
      <c r="A4" s="66" t="s">
        <v>3</v>
      </c>
      <c r="B4" s="65" t="s">
        <v>4</v>
      </c>
      <c r="C4" s="65" t="s">
        <v>5</v>
      </c>
      <c r="D4" s="65" t="s">
        <v>6</v>
      </c>
      <c r="E4" s="65" t="s">
        <v>7</v>
      </c>
      <c r="F4" s="65" t="s">
        <v>139</v>
      </c>
      <c r="G4" s="65" t="s">
        <v>8</v>
      </c>
      <c r="H4" s="65" t="s">
        <v>9</v>
      </c>
      <c r="I4" s="65" t="s">
        <v>10</v>
      </c>
      <c r="J4" s="65" t="s">
        <v>11</v>
      </c>
      <c r="K4" s="65" t="s">
        <v>12</v>
      </c>
      <c r="L4" s="65" t="s">
        <v>18</v>
      </c>
      <c r="M4" s="65" t="s">
        <v>14</v>
      </c>
    </row>
    <row r="5" spans="1:13" s="6" customFormat="1" x14ac:dyDescent="0.3">
      <c r="A5" s="9">
        <v>151169</v>
      </c>
      <c r="B5" s="9" t="s">
        <v>140</v>
      </c>
      <c r="C5" s="9"/>
      <c r="D5" s="9"/>
      <c r="E5" s="15"/>
      <c r="F5" s="9">
        <v>121</v>
      </c>
      <c r="G5" s="45"/>
      <c r="H5" s="45"/>
      <c r="I5" s="46">
        <v>0</v>
      </c>
      <c r="J5" s="26">
        <f>'2022 KERNASSORTIMENT'!$J$111</f>
        <v>0</v>
      </c>
      <c r="K5" s="46">
        <f t="shared" ref="K5:K6" si="0">I5+(I5*J5)</f>
        <v>0</v>
      </c>
      <c r="L5" s="5">
        <f>K5*F5</f>
        <v>0</v>
      </c>
      <c r="M5" s="2"/>
    </row>
    <row r="6" spans="1:13" s="6" customFormat="1" x14ac:dyDescent="0.3">
      <c r="A6" s="9">
        <v>110328</v>
      </c>
      <c r="B6" s="9" t="s">
        <v>141</v>
      </c>
      <c r="C6" s="9"/>
      <c r="D6" s="9"/>
      <c r="E6" s="15"/>
      <c r="F6" s="9">
        <v>120</v>
      </c>
      <c r="G6" s="45"/>
      <c r="H6" s="45"/>
      <c r="I6" s="46">
        <v>0</v>
      </c>
      <c r="J6" s="26">
        <f>'2022 KERNASSORTIMENT'!$J$111</f>
        <v>0</v>
      </c>
      <c r="K6" s="46">
        <f t="shared" si="0"/>
        <v>0</v>
      </c>
      <c r="L6" s="5">
        <f t="shared" ref="L6" si="1">K6*F6</f>
        <v>0</v>
      </c>
      <c r="M6" s="2"/>
    </row>
    <row r="7" spans="1:13" s="6" customFormat="1" x14ac:dyDescent="0.3">
      <c r="A7" s="9">
        <v>2547217</v>
      </c>
      <c r="B7" s="9" t="s">
        <v>142</v>
      </c>
      <c r="C7" s="9"/>
      <c r="D7" s="9"/>
      <c r="E7" s="15"/>
      <c r="F7" s="9">
        <v>120</v>
      </c>
      <c r="G7" s="48"/>
      <c r="H7" s="48"/>
      <c r="I7" s="46">
        <v>0</v>
      </c>
      <c r="J7" s="26">
        <f>'2022 KERNASSORTIMENT'!$J$111</f>
        <v>0</v>
      </c>
      <c r="K7" s="46">
        <f>I7+(I7*J7)</f>
        <v>0</v>
      </c>
      <c r="L7" s="5">
        <f t="shared" ref="L7" si="2">K7*F7</f>
        <v>0</v>
      </c>
      <c r="M7" s="10"/>
    </row>
    <row r="8" spans="1:13" s="6" customFormat="1" x14ac:dyDescent="0.3">
      <c r="A8" s="9">
        <v>185155</v>
      </c>
      <c r="B8" s="9" t="s">
        <v>143</v>
      </c>
      <c r="C8" s="9"/>
      <c r="D8" s="9"/>
      <c r="E8" s="15"/>
      <c r="F8" s="9">
        <v>118</v>
      </c>
      <c r="G8" s="48"/>
      <c r="H8" s="48"/>
      <c r="I8" s="46">
        <v>0</v>
      </c>
      <c r="J8" s="26">
        <f>'2022 KERNASSORTIMENT'!$J$111</f>
        <v>0</v>
      </c>
      <c r="K8" s="46">
        <f t="shared" ref="K8:K62" si="3">I8+(I8*J8)</f>
        <v>0</v>
      </c>
      <c r="L8" s="5">
        <f t="shared" ref="L8:L62" si="4">K8*F8</f>
        <v>0</v>
      </c>
      <c r="M8" s="10"/>
    </row>
    <row r="9" spans="1:13" s="6" customFormat="1" x14ac:dyDescent="0.3">
      <c r="A9" s="9">
        <v>978532</v>
      </c>
      <c r="B9" s="9" t="s">
        <v>144</v>
      </c>
      <c r="C9" s="9"/>
      <c r="D9" s="9"/>
      <c r="E9" s="15"/>
      <c r="F9" s="9">
        <v>116</v>
      </c>
      <c r="G9" s="48"/>
      <c r="H9" s="48"/>
      <c r="I9" s="46">
        <v>0</v>
      </c>
      <c r="J9" s="26">
        <f>'2022 KERNASSORTIMENT'!$J$111</f>
        <v>0</v>
      </c>
      <c r="K9" s="46">
        <f t="shared" si="3"/>
        <v>0</v>
      </c>
      <c r="L9" s="5">
        <f t="shared" si="4"/>
        <v>0</v>
      </c>
      <c r="M9" s="10"/>
    </row>
    <row r="10" spans="1:13" s="6" customFormat="1" x14ac:dyDescent="0.3">
      <c r="A10" s="9">
        <v>127064</v>
      </c>
      <c r="B10" s="9" t="s">
        <v>145</v>
      </c>
      <c r="C10" s="9"/>
      <c r="D10" s="9"/>
      <c r="E10" s="15"/>
      <c r="F10" s="9">
        <v>115</v>
      </c>
      <c r="G10" s="48"/>
      <c r="H10" s="48"/>
      <c r="I10" s="46">
        <v>0</v>
      </c>
      <c r="J10" s="26">
        <f>'2022 KERNASSORTIMENT'!$J$111</f>
        <v>0</v>
      </c>
      <c r="K10" s="46">
        <f t="shared" si="3"/>
        <v>0</v>
      </c>
      <c r="L10" s="5">
        <f t="shared" si="4"/>
        <v>0</v>
      </c>
      <c r="M10" s="10"/>
    </row>
    <row r="11" spans="1:13" s="6" customFormat="1" x14ac:dyDescent="0.3">
      <c r="A11" s="9">
        <v>2795965</v>
      </c>
      <c r="B11" s="9" t="s">
        <v>146</v>
      </c>
      <c r="C11" s="9"/>
      <c r="D11" s="9"/>
      <c r="E11" s="15"/>
      <c r="F11" s="9">
        <v>115</v>
      </c>
      <c r="G11" s="48"/>
      <c r="H11" s="48"/>
      <c r="I11" s="46">
        <v>0</v>
      </c>
      <c r="J11" s="26">
        <f>'2022 KERNASSORTIMENT'!$J$111</f>
        <v>0</v>
      </c>
      <c r="K11" s="46">
        <f t="shared" si="3"/>
        <v>0</v>
      </c>
      <c r="L11" s="5">
        <f t="shared" si="4"/>
        <v>0</v>
      </c>
      <c r="M11" s="10"/>
    </row>
    <row r="12" spans="1:13" s="6" customFormat="1" x14ac:dyDescent="0.3">
      <c r="A12" s="9">
        <v>1345257</v>
      </c>
      <c r="B12" s="9" t="s">
        <v>147</v>
      </c>
      <c r="C12" s="9"/>
      <c r="D12" s="9"/>
      <c r="E12" s="15"/>
      <c r="F12" s="9">
        <v>108</v>
      </c>
      <c r="G12" s="48"/>
      <c r="H12" s="48"/>
      <c r="I12" s="46">
        <v>0</v>
      </c>
      <c r="J12" s="26">
        <f>'2022 KERNASSORTIMENT'!$J$111</f>
        <v>0</v>
      </c>
      <c r="K12" s="46">
        <f t="shared" si="3"/>
        <v>0</v>
      </c>
      <c r="L12" s="5">
        <f t="shared" si="4"/>
        <v>0</v>
      </c>
      <c r="M12" s="10"/>
    </row>
    <row r="13" spans="1:13" s="6" customFormat="1" x14ac:dyDescent="0.3">
      <c r="A13" s="9">
        <v>318166</v>
      </c>
      <c r="B13" s="9" t="s">
        <v>148</v>
      </c>
      <c r="C13" s="9"/>
      <c r="D13" s="9"/>
      <c r="E13" s="15"/>
      <c r="F13" s="9">
        <v>107</v>
      </c>
      <c r="G13" s="48"/>
      <c r="H13" s="48"/>
      <c r="I13" s="46">
        <v>0</v>
      </c>
      <c r="J13" s="26">
        <f>'2022 KERNASSORTIMENT'!$J$111</f>
        <v>0</v>
      </c>
      <c r="K13" s="46">
        <f t="shared" si="3"/>
        <v>0</v>
      </c>
      <c r="L13" s="5">
        <f t="shared" si="4"/>
        <v>0</v>
      </c>
      <c r="M13" s="10"/>
    </row>
    <row r="14" spans="1:13" s="6" customFormat="1" x14ac:dyDescent="0.3">
      <c r="A14" s="9">
        <v>10078585</v>
      </c>
      <c r="B14" s="9" t="s">
        <v>149</v>
      </c>
      <c r="C14" s="9"/>
      <c r="D14" s="9"/>
      <c r="E14" s="15"/>
      <c r="F14" s="9">
        <v>105</v>
      </c>
      <c r="G14" s="48"/>
      <c r="H14" s="48"/>
      <c r="I14" s="46">
        <v>0</v>
      </c>
      <c r="J14" s="26">
        <f>'2022 KERNASSORTIMENT'!$J$111</f>
        <v>0</v>
      </c>
      <c r="K14" s="46">
        <f t="shared" si="3"/>
        <v>0</v>
      </c>
      <c r="L14" s="5">
        <f t="shared" si="4"/>
        <v>0</v>
      </c>
      <c r="M14" s="10"/>
    </row>
    <row r="15" spans="1:13" s="6" customFormat="1" x14ac:dyDescent="0.3">
      <c r="A15" s="9">
        <v>2519153</v>
      </c>
      <c r="B15" s="9" t="s">
        <v>150</v>
      </c>
      <c r="C15" s="9"/>
      <c r="D15" s="9"/>
      <c r="E15" s="15"/>
      <c r="F15" s="9">
        <v>105</v>
      </c>
      <c r="G15" s="48"/>
      <c r="H15" s="48"/>
      <c r="I15" s="46">
        <v>0</v>
      </c>
      <c r="J15" s="26">
        <f>'2022 KERNASSORTIMENT'!$J$111</f>
        <v>0</v>
      </c>
      <c r="K15" s="46">
        <f t="shared" si="3"/>
        <v>0</v>
      </c>
      <c r="L15" s="5">
        <f t="shared" si="4"/>
        <v>0</v>
      </c>
      <c r="M15" s="10"/>
    </row>
    <row r="16" spans="1:13" s="6" customFormat="1" x14ac:dyDescent="0.3">
      <c r="A16" s="9">
        <v>139839</v>
      </c>
      <c r="B16" s="9" t="s">
        <v>151</v>
      </c>
      <c r="C16" s="9"/>
      <c r="D16" s="9"/>
      <c r="E16" s="15"/>
      <c r="F16" s="9">
        <v>103</v>
      </c>
      <c r="G16" s="48"/>
      <c r="H16" s="48"/>
      <c r="I16" s="46">
        <v>0</v>
      </c>
      <c r="J16" s="26">
        <f>'2022 KERNASSORTIMENT'!$J$111</f>
        <v>0</v>
      </c>
      <c r="K16" s="46">
        <f t="shared" si="3"/>
        <v>0</v>
      </c>
      <c r="L16" s="5">
        <f t="shared" si="4"/>
        <v>0</v>
      </c>
      <c r="M16" s="10"/>
    </row>
    <row r="17" spans="1:13" s="6" customFormat="1" x14ac:dyDescent="0.3">
      <c r="A17" s="9">
        <v>8095385</v>
      </c>
      <c r="B17" s="9" t="s">
        <v>152</v>
      </c>
      <c r="C17" s="9"/>
      <c r="D17" s="9"/>
      <c r="E17" s="15"/>
      <c r="F17" s="9">
        <v>102</v>
      </c>
      <c r="G17" s="48"/>
      <c r="H17" s="48"/>
      <c r="I17" s="46">
        <v>0</v>
      </c>
      <c r="J17" s="26">
        <f>'2022 KERNASSORTIMENT'!$J$111</f>
        <v>0</v>
      </c>
      <c r="K17" s="46">
        <f t="shared" si="3"/>
        <v>0</v>
      </c>
      <c r="L17" s="5">
        <f t="shared" si="4"/>
        <v>0</v>
      </c>
      <c r="M17" s="10"/>
    </row>
    <row r="18" spans="1:13" s="6" customFormat="1" x14ac:dyDescent="0.3">
      <c r="A18" s="9">
        <v>125579</v>
      </c>
      <c r="B18" s="9" t="s">
        <v>153</v>
      </c>
      <c r="C18" s="9"/>
      <c r="D18" s="9"/>
      <c r="E18" s="15"/>
      <c r="F18" s="9">
        <v>102</v>
      </c>
      <c r="G18" s="48"/>
      <c r="H18" s="48"/>
      <c r="I18" s="46">
        <v>0</v>
      </c>
      <c r="J18" s="26">
        <f>'2022 KERNASSORTIMENT'!$J$111</f>
        <v>0</v>
      </c>
      <c r="K18" s="46">
        <f t="shared" si="3"/>
        <v>0</v>
      </c>
      <c r="L18" s="5">
        <f t="shared" si="4"/>
        <v>0</v>
      </c>
      <c r="M18" s="10"/>
    </row>
    <row r="19" spans="1:13" s="6" customFormat="1" x14ac:dyDescent="0.3">
      <c r="A19" s="9">
        <v>5030085</v>
      </c>
      <c r="B19" s="9" t="s">
        <v>154</v>
      </c>
      <c r="C19" s="9"/>
      <c r="D19" s="9"/>
      <c r="E19" s="15"/>
      <c r="F19" s="9">
        <v>101</v>
      </c>
      <c r="G19" s="48"/>
      <c r="H19" s="48"/>
      <c r="I19" s="46">
        <v>0</v>
      </c>
      <c r="J19" s="26">
        <f>'2022 KERNASSORTIMENT'!$J$111</f>
        <v>0</v>
      </c>
      <c r="K19" s="46">
        <f t="shared" si="3"/>
        <v>0</v>
      </c>
      <c r="L19" s="5">
        <f t="shared" si="4"/>
        <v>0</v>
      </c>
      <c r="M19" s="10"/>
    </row>
    <row r="20" spans="1:13" s="6" customFormat="1" x14ac:dyDescent="0.3">
      <c r="A20" s="9">
        <v>12096854</v>
      </c>
      <c r="B20" s="9" t="s">
        <v>155</v>
      </c>
      <c r="C20" s="9"/>
      <c r="D20" s="9"/>
      <c r="E20" s="15"/>
      <c r="F20" s="9">
        <v>100</v>
      </c>
      <c r="G20" s="48"/>
      <c r="H20" s="48"/>
      <c r="I20" s="46">
        <v>0</v>
      </c>
      <c r="J20" s="26">
        <f>'2022 KERNASSORTIMENT'!$J$111</f>
        <v>0</v>
      </c>
      <c r="K20" s="46">
        <f t="shared" si="3"/>
        <v>0</v>
      </c>
      <c r="L20" s="5">
        <f t="shared" si="4"/>
        <v>0</v>
      </c>
      <c r="M20" s="10"/>
    </row>
    <row r="21" spans="1:13" s="6" customFormat="1" x14ac:dyDescent="0.3">
      <c r="A21" s="9">
        <v>12096865</v>
      </c>
      <c r="B21" s="9" t="s">
        <v>156</v>
      </c>
      <c r="C21" s="9"/>
      <c r="D21" s="9"/>
      <c r="E21" s="15"/>
      <c r="F21" s="9">
        <v>100</v>
      </c>
      <c r="G21" s="48"/>
      <c r="H21" s="48"/>
      <c r="I21" s="46">
        <v>0</v>
      </c>
      <c r="J21" s="26">
        <f>'2022 KERNASSORTIMENT'!$J$111</f>
        <v>0</v>
      </c>
      <c r="K21" s="46">
        <f t="shared" si="3"/>
        <v>0</v>
      </c>
      <c r="L21" s="5">
        <f t="shared" si="4"/>
        <v>0</v>
      </c>
      <c r="M21" s="10"/>
    </row>
    <row r="22" spans="1:13" s="6" customFormat="1" x14ac:dyDescent="0.3">
      <c r="A22" s="9">
        <v>135916</v>
      </c>
      <c r="B22" s="9" t="s">
        <v>157</v>
      </c>
      <c r="C22" s="9"/>
      <c r="D22" s="9"/>
      <c r="E22" s="15"/>
      <c r="F22" s="9">
        <v>100</v>
      </c>
      <c r="G22" s="48"/>
      <c r="H22" s="48"/>
      <c r="I22" s="46">
        <v>0</v>
      </c>
      <c r="J22" s="26">
        <f>'2022 KERNASSORTIMENT'!$J$111</f>
        <v>0</v>
      </c>
      <c r="K22" s="46">
        <f t="shared" si="3"/>
        <v>0</v>
      </c>
      <c r="L22" s="5">
        <f t="shared" si="4"/>
        <v>0</v>
      </c>
      <c r="M22" s="10"/>
    </row>
    <row r="23" spans="1:13" s="6" customFormat="1" x14ac:dyDescent="0.3">
      <c r="A23" s="9">
        <v>400308</v>
      </c>
      <c r="B23" s="9" t="s">
        <v>158</v>
      </c>
      <c r="C23" s="9"/>
      <c r="D23" s="9"/>
      <c r="E23" s="15"/>
      <c r="F23" s="9">
        <v>100</v>
      </c>
      <c r="G23" s="48"/>
      <c r="H23" s="48"/>
      <c r="I23" s="46">
        <v>0</v>
      </c>
      <c r="J23" s="26">
        <f>'2022 KERNASSORTIMENT'!$J$111</f>
        <v>0</v>
      </c>
      <c r="K23" s="46">
        <f t="shared" si="3"/>
        <v>0</v>
      </c>
      <c r="L23" s="5">
        <f t="shared" si="4"/>
        <v>0</v>
      </c>
      <c r="M23" s="10"/>
    </row>
    <row r="24" spans="1:13" s="6" customFormat="1" x14ac:dyDescent="0.3">
      <c r="A24" s="9">
        <v>400321</v>
      </c>
      <c r="B24" s="9" t="s">
        <v>159</v>
      </c>
      <c r="C24" s="9"/>
      <c r="D24" s="9"/>
      <c r="E24" s="15"/>
      <c r="F24" s="9">
        <v>100</v>
      </c>
      <c r="G24" s="48"/>
      <c r="H24" s="48"/>
      <c r="I24" s="46">
        <v>0</v>
      </c>
      <c r="J24" s="26">
        <f>'2022 KERNASSORTIMENT'!$J$111</f>
        <v>0</v>
      </c>
      <c r="K24" s="46">
        <f t="shared" si="3"/>
        <v>0</v>
      </c>
      <c r="L24" s="5">
        <f t="shared" si="4"/>
        <v>0</v>
      </c>
      <c r="M24" s="10"/>
    </row>
    <row r="25" spans="1:13" s="6" customFormat="1" x14ac:dyDescent="0.3">
      <c r="A25" s="9">
        <v>3466349</v>
      </c>
      <c r="B25" s="9" t="s">
        <v>160</v>
      </c>
      <c r="C25" s="9"/>
      <c r="D25" s="9"/>
      <c r="E25" s="15"/>
      <c r="F25" s="9">
        <v>100</v>
      </c>
      <c r="G25" s="48"/>
      <c r="H25" s="48"/>
      <c r="I25" s="46">
        <v>0</v>
      </c>
      <c r="J25" s="26">
        <f>'2022 KERNASSORTIMENT'!$J$111</f>
        <v>0</v>
      </c>
      <c r="K25" s="46">
        <f t="shared" si="3"/>
        <v>0</v>
      </c>
      <c r="L25" s="5">
        <f t="shared" si="4"/>
        <v>0</v>
      </c>
      <c r="M25" s="10"/>
    </row>
    <row r="26" spans="1:13" s="6" customFormat="1" x14ac:dyDescent="0.3">
      <c r="A26" s="9">
        <v>3469203</v>
      </c>
      <c r="B26" s="9" t="s">
        <v>161</v>
      </c>
      <c r="C26" s="9"/>
      <c r="D26" s="9"/>
      <c r="E26" s="15"/>
      <c r="F26" s="9">
        <v>100</v>
      </c>
      <c r="G26" s="48"/>
      <c r="H26" s="48"/>
      <c r="I26" s="46">
        <v>0</v>
      </c>
      <c r="J26" s="26">
        <f>'2022 KERNASSORTIMENT'!$J$111</f>
        <v>0</v>
      </c>
      <c r="K26" s="46">
        <f t="shared" si="3"/>
        <v>0</v>
      </c>
      <c r="L26" s="5">
        <f t="shared" si="4"/>
        <v>0</v>
      </c>
      <c r="M26" s="10"/>
    </row>
    <row r="27" spans="1:13" s="6" customFormat="1" x14ac:dyDescent="0.3">
      <c r="A27" s="9">
        <v>11060193</v>
      </c>
      <c r="B27" s="9" t="s">
        <v>162</v>
      </c>
      <c r="C27" s="9"/>
      <c r="D27" s="9"/>
      <c r="E27" s="15"/>
      <c r="F27" s="9">
        <v>99</v>
      </c>
      <c r="G27" s="48"/>
      <c r="H27" s="48"/>
      <c r="I27" s="46">
        <v>0</v>
      </c>
      <c r="J27" s="26">
        <f>'2022 KERNASSORTIMENT'!$J$111</f>
        <v>0</v>
      </c>
      <c r="K27" s="46">
        <f t="shared" si="3"/>
        <v>0</v>
      </c>
      <c r="L27" s="5">
        <f t="shared" si="4"/>
        <v>0</v>
      </c>
      <c r="M27" s="10"/>
    </row>
    <row r="28" spans="1:13" s="6" customFormat="1" x14ac:dyDescent="0.3">
      <c r="A28" s="9">
        <v>125171</v>
      </c>
      <c r="B28" s="9" t="s">
        <v>163</v>
      </c>
      <c r="C28" s="9"/>
      <c r="D28" s="9"/>
      <c r="E28" s="15"/>
      <c r="F28" s="9">
        <v>98</v>
      </c>
      <c r="G28" s="48"/>
      <c r="H28" s="48"/>
      <c r="I28" s="46">
        <v>0</v>
      </c>
      <c r="J28" s="26">
        <f>'2022 KERNASSORTIMENT'!$J$111</f>
        <v>0</v>
      </c>
      <c r="K28" s="46">
        <f t="shared" si="3"/>
        <v>0</v>
      </c>
      <c r="L28" s="5">
        <f t="shared" si="4"/>
        <v>0</v>
      </c>
      <c r="M28" s="10"/>
    </row>
    <row r="29" spans="1:13" s="6" customFormat="1" x14ac:dyDescent="0.3">
      <c r="A29" s="9">
        <v>6113011</v>
      </c>
      <c r="B29" s="9" t="s">
        <v>164</v>
      </c>
      <c r="C29" s="9"/>
      <c r="D29" s="9"/>
      <c r="E29" s="15"/>
      <c r="F29" s="9">
        <v>98</v>
      </c>
      <c r="G29" s="48"/>
      <c r="H29" s="48"/>
      <c r="I29" s="46">
        <v>0</v>
      </c>
      <c r="J29" s="26">
        <f>'2022 KERNASSORTIMENT'!$J$111</f>
        <v>0</v>
      </c>
      <c r="K29" s="46">
        <f t="shared" si="3"/>
        <v>0</v>
      </c>
      <c r="L29" s="5">
        <f t="shared" si="4"/>
        <v>0</v>
      </c>
      <c r="M29" s="10"/>
    </row>
    <row r="30" spans="1:13" s="6" customFormat="1" x14ac:dyDescent="0.3">
      <c r="A30" s="9">
        <v>3343378</v>
      </c>
      <c r="B30" s="9" t="s">
        <v>165</v>
      </c>
      <c r="C30" s="9"/>
      <c r="D30" s="9"/>
      <c r="E30" s="15"/>
      <c r="F30" s="9">
        <v>95</v>
      </c>
      <c r="G30" s="48"/>
      <c r="H30" s="48"/>
      <c r="I30" s="46">
        <v>0</v>
      </c>
      <c r="J30" s="26">
        <f>'2022 KERNASSORTIMENT'!$J$111</f>
        <v>0</v>
      </c>
      <c r="K30" s="46">
        <f t="shared" si="3"/>
        <v>0</v>
      </c>
      <c r="L30" s="5">
        <f t="shared" si="4"/>
        <v>0</v>
      </c>
      <c r="M30" s="10"/>
    </row>
    <row r="31" spans="1:13" s="6" customFormat="1" x14ac:dyDescent="0.3">
      <c r="A31" s="9">
        <v>993512</v>
      </c>
      <c r="B31" s="9" t="s">
        <v>166</v>
      </c>
      <c r="C31" s="9"/>
      <c r="D31" s="9"/>
      <c r="E31" s="15"/>
      <c r="F31" s="9">
        <v>92</v>
      </c>
      <c r="G31" s="48"/>
      <c r="H31" s="48"/>
      <c r="I31" s="46">
        <v>0</v>
      </c>
      <c r="J31" s="26">
        <f>'2022 KERNASSORTIMENT'!$J$111</f>
        <v>0</v>
      </c>
      <c r="K31" s="46">
        <f t="shared" si="3"/>
        <v>0</v>
      </c>
      <c r="L31" s="5">
        <f t="shared" si="4"/>
        <v>0</v>
      </c>
      <c r="M31" s="10"/>
    </row>
    <row r="32" spans="1:13" s="6" customFormat="1" x14ac:dyDescent="0.3">
      <c r="A32" s="9">
        <v>3116875</v>
      </c>
      <c r="B32" s="9" t="s">
        <v>167</v>
      </c>
      <c r="C32" s="9"/>
      <c r="D32" s="9"/>
      <c r="E32" s="15"/>
      <c r="F32" s="9">
        <v>90</v>
      </c>
      <c r="G32" s="48"/>
      <c r="H32" s="48"/>
      <c r="I32" s="46">
        <v>0</v>
      </c>
      <c r="J32" s="26">
        <f>'2022 KERNASSORTIMENT'!$J$111</f>
        <v>0</v>
      </c>
      <c r="K32" s="46">
        <f t="shared" si="3"/>
        <v>0</v>
      </c>
      <c r="L32" s="5">
        <f t="shared" si="4"/>
        <v>0</v>
      </c>
      <c r="M32" s="10"/>
    </row>
    <row r="33" spans="1:13" s="6" customFormat="1" x14ac:dyDescent="0.3">
      <c r="A33" s="9">
        <v>8960749</v>
      </c>
      <c r="B33" s="9" t="s">
        <v>168</v>
      </c>
      <c r="C33" s="9"/>
      <c r="D33" s="9"/>
      <c r="E33" s="15"/>
      <c r="F33" s="9">
        <v>88</v>
      </c>
      <c r="G33" s="48"/>
      <c r="H33" s="48"/>
      <c r="I33" s="46">
        <v>0</v>
      </c>
      <c r="J33" s="26">
        <f>'2022 KERNASSORTIMENT'!$J$111</f>
        <v>0</v>
      </c>
      <c r="K33" s="46">
        <f t="shared" si="3"/>
        <v>0</v>
      </c>
      <c r="L33" s="5">
        <f t="shared" si="4"/>
        <v>0</v>
      </c>
      <c r="M33" s="10"/>
    </row>
    <row r="34" spans="1:13" s="6" customFormat="1" x14ac:dyDescent="0.3">
      <c r="A34" s="9">
        <v>150827</v>
      </c>
      <c r="B34" s="9" t="s">
        <v>169</v>
      </c>
      <c r="C34" s="9"/>
      <c r="D34" s="9"/>
      <c r="E34" s="15"/>
      <c r="F34" s="9">
        <v>86</v>
      </c>
      <c r="G34" s="48"/>
      <c r="H34" s="48"/>
      <c r="I34" s="46">
        <v>0</v>
      </c>
      <c r="J34" s="26">
        <f>'2022 KERNASSORTIMENT'!$J$111</f>
        <v>0</v>
      </c>
      <c r="K34" s="46">
        <f t="shared" si="3"/>
        <v>0</v>
      </c>
      <c r="L34" s="5">
        <f t="shared" si="4"/>
        <v>0</v>
      </c>
      <c r="M34" s="10"/>
    </row>
    <row r="35" spans="1:13" s="6" customFormat="1" x14ac:dyDescent="0.3">
      <c r="A35" s="9">
        <v>3029932</v>
      </c>
      <c r="B35" s="9" t="s">
        <v>170</v>
      </c>
      <c r="C35" s="9"/>
      <c r="D35" s="9"/>
      <c r="E35" s="15"/>
      <c r="F35" s="9">
        <v>86</v>
      </c>
      <c r="G35" s="48"/>
      <c r="H35" s="48"/>
      <c r="I35" s="46">
        <v>0</v>
      </c>
      <c r="J35" s="26">
        <f>'2022 KERNASSORTIMENT'!$J$111</f>
        <v>0</v>
      </c>
      <c r="K35" s="46">
        <f t="shared" si="3"/>
        <v>0</v>
      </c>
      <c r="L35" s="5">
        <f t="shared" si="4"/>
        <v>0</v>
      </c>
      <c r="M35" s="10"/>
    </row>
    <row r="36" spans="1:13" s="6" customFormat="1" x14ac:dyDescent="0.3">
      <c r="A36" s="9">
        <v>2848434</v>
      </c>
      <c r="B36" s="9" t="s">
        <v>171</v>
      </c>
      <c r="C36" s="9"/>
      <c r="D36" s="9"/>
      <c r="E36" s="15"/>
      <c r="F36" s="9">
        <v>85</v>
      </c>
      <c r="G36" s="48"/>
      <c r="H36" s="48"/>
      <c r="I36" s="46">
        <v>0</v>
      </c>
      <c r="J36" s="26">
        <f>'2022 KERNASSORTIMENT'!$J$111</f>
        <v>0</v>
      </c>
      <c r="K36" s="46">
        <f t="shared" si="3"/>
        <v>0</v>
      </c>
      <c r="L36" s="5">
        <f t="shared" si="4"/>
        <v>0</v>
      </c>
      <c r="M36" s="10"/>
    </row>
    <row r="37" spans="1:13" s="6" customFormat="1" x14ac:dyDescent="0.3">
      <c r="A37" s="9">
        <v>6002234</v>
      </c>
      <c r="B37" s="9" t="s">
        <v>172</v>
      </c>
      <c r="C37" s="9"/>
      <c r="D37" s="9"/>
      <c r="E37" s="15"/>
      <c r="F37" s="9">
        <v>82</v>
      </c>
      <c r="G37" s="48"/>
      <c r="H37" s="48"/>
      <c r="I37" s="46">
        <v>0</v>
      </c>
      <c r="J37" s="26">
        <f>'2022 KERNASSORTIMENT'!$J$111</f>
        <v>0</v>
      </c>
      <c r="K37" s="46">
        <f t="shared" si="3"/>
        <v>0</v>
      </c>
      <c r="L37" s="5">
        <f t="shared" si="4"/>
        <v>0</v>
      </c>
      <c r="M37" s="10"/>
    </row>
    <row r="38" spans="1:13" s="6" customFormat="1" x14ac:dyDescent="0.3">
      <c r="A38" s="9">
        <v>8095419</v>
      </c>
      <c r="B38" s="9" t="s">
        <v>173</v>
      </c>
      <c r="C38" s="9"/>
      <c r="D38" s="9"/>
      <c r="E38" s="15"/>
      <c r="F38" s="9">
        <v>81</v>
      </c>
      <c r="G38" s="48"/>
      <c r="H38" s="48"/>
      <c r="I38" s="46">
        <v>0</v>
      </c>
      <c r="J38" s="26">
        <f>'2022 KERNASSORTIMENT'!$J$111</f>
        <v>0</v>
      </c>
      <c r="K38" s="46">
        <f t="shared" si="3"/>
        <v>0</v>
      </c>
      <c r="L38" s="5">
        <f t="shared" si="4"/>
        <v>0</v>
      </c>
      <c r="M38" s="10"/>
    </row>
    <row r="39" spans="1:13" s="6" customFormat="1" x14ac:dyDescent="0.3">
      <c r="A39" s="9">
        <v>105434</v>
      </c>
      <c r="B39" s="9" t="s">
        <v>174</v>
      </c>
      <c r="C39" s="9"/>
      <c r="D39" s="9"/>
      <c r="E39" s="15"/>
      <c r="F39" s="9">
        <v>80</v>
      </c>
      <c r="G39" s="48"/>
      <c r="H39" s="48"/>
      <c r="I39" s="46">
        <v>0</v>
      </c>
      <c r="J39" s="26">
        <f>'2022 KERNASSORTIMENT'!$J$111</f>
        <v>0</v>
      </c>
      <c r="K39" s="46">
        <f t="shared" si="3"/>
        <v>0</v>
      </c>
      <c r="L39" s="5">
        <f t="shared" si="4"/>
        <v>0</v>
      </c>
      <c r="M39" s="10"/>
    </row>
    <row r="40" spans="1:13" s="6" customFormat="1" x14ac:dyDescent="0.3">
      <c r="A40" s="9">
        <v>5407191</v>
      </c>
      <c r="B40" s="9" t="s">
        <v>175</v>
      </c>
      <c r="C40" s="9"/>
      <c r="D40" s="9"/>
      <c r="E40" s="15"/>
      <c r="F40" s="9">
        <v>80</v>
      </c>
      <c r="G40" s="48"/>
      <c r="H40" s="48"/>
      <c r="I40" s="46">
        <v>0</v>
      </c>
      <c r="J40" s="26">
        <f>'2022 KERNASSORTIMENT'!$J$111</f>
        <v>0</v>
      </c>
      <c r="K40" s="46">
        <f t="shared" si="3"/>
        <v>0</v>
      </c>
      <c r="L40" s="5">
        <f t="shared" si="4"/>
        <v>0</v>
      </c>
      <c r="M40" s="10"/>
    </row>
    <row r="41" spans="1:13" s="6" customFormat="1" x14ac:dyDescent="0.3">
      <c r="A41" s="9">
        <v>2187281</v>
      </c>
      <c r="B41" s="9" t="s">
        <v>176</v>
      </c>
      <c r="C41" s="9"/>
      <c r="D41" s="9"/>
      <c r="E41" s="15"/>
      <c r="F41" s="9">
        <v>80</v>
      </c>
      <c r="G41" s="48"/>
      <c r="H41" s="48"/>
      <c r="I41" s="46">
        <v>0</v>
      </c>
      <c r="J41" s="26">
        <f>'2022 KERNASSORTIMENT'!$J$111</f>
        <v>0</v>
      </c>
      <c r="K41" s="46">
        <f t="shared" si="3"/>
        <v>0</v>
      </c>
      <c r="L41" s="5">
        <f t="shared" si="4"/>
        <v>0</v>
      </c>
      <c r="M41" s="10"/>
    </row>
    <row r="42" spans="1:13" s="6" customFormat="1" x14ac:dyDescent="0.3">
      <c r="A42" s="9">
        <v>1491582</v>
      </c>
      <c r="B42" s="9" t="s">
        <v>177</v>
      </c>
      <c r="C42" s="9"/>
      <c r="D42" s="9"/>
      <c r="E42" s="15"/>
      <c r="F42" s="9">
        <v>80</v>
      </c>
      <c r="G42" s="48"/>
      <c r="H42" s="48"/>
      <c r="I42" s="46">
        <v>0</v>
      </c>
      <c r="J42" s="26">
        <f>'2022 KERNASSORTIMENT'!$J$111</f>
        <v>0</v>
      </c>
      <c r="K42" s="46">
        <f t="shared" si="3"/>
        <v>0</v>
      </c>
      <c r="L42" s="5">
        <f t="shared" si="4"/>
        <v>0</v>
      </c>
      <c r="M42" s="10"/>
    </row>
    <row r="43" spans="1:13" s="6" customFormat="1" x14ac:dyDescent="0.3">
      <c r="A43" s="9">
        <v>11060136</v>
      </c>
      <c r="B43" s="9" t="s">
        <v>178</v>
      </c>
      <c r="C43" s="9"/>
      <c r="D43" s="9"/>
      <c r="E43" s="15"/>
      <c r="F43" s="9">
        <v>79</v>
      </c>
      <c r="G43" s="48"/>
      <c r="H43" s="48"/>
      <c r="I43" s="46">
        <v>0</v>
      </c>
      <c r="J43" s="26">
        <f>'2022 KERNASSORTIMENT'!$J$111</f>
        <v>0</v>
      </c>
      <c r="K43" s="46">
        <f t="shared" si="3"/>
        <v>0</v>
      </c>
      <c r="L43" s="5">
        <f t="shared" si="4"/>
        <v>0</v>
      </c>
      <c r="M43" s="10"/>
    </row>
    <row r="44" spans="1:13" s="6" customFormat="1" x14ac:dyDescent="0.3">
      <c r="A44" s="9">
        <v>2345471</v>
      </c>
      <c r="B44" s="9" t="s">
        <v>179</v>
      </c>
      <c r="C44" s="9"/>
      <c r="D44" s="9"/>
      <c r="E44" s="15"/>
      <c r="F44" s="9">
        <v>78</v>
      </c>
      <c r="G44" s="48"/>
      <c r="H44" s="48"/>
      <c r="I44" s="46">
        <v>0</v>
      </c>
      <c r="J44" s="26">
        <f>'2022 KERNASSORTIMENT'!$J$111</f>
        <v>0</v>
      </c>
      <c r="K44" s="46">
        <f t="shared" si="3"/>
        <v>0</v>
      </c>
      <c r="L44" s="5">
        <f t="shared" si="4"/>
        <v>0</v>
      </c>
      <c r="M44" s="10"/>
    </row>
    <row r="45" spans="1:13" s="6" customFormat="1" x14ac:dyDescent="0.3">
      <c r="A45" s="9">
        <v>5181361</v>
      </c>
      <c r="B45" s="9" t="s">
        <v>180</v>
      </c>
      <c r="C45" s="9"/>
      <c r="D45" s="9"/>
      <c r="E45" s="15"/>
      <c r="F45" s="9">
        <v>75</v>
      </c>
      <c r="G45" s="48"/>
      <c r="H45" s="48"/>
      <c r="I45" s="46">
        <v>0</v>
      </c>
      <c r="J45" s="26">
        <f>'2022 KERNASSORTIMENT'!$J$111</f>
        <v>0</v>
      </c>
      <c r="K45" s="46">
        <f t="shared" si="3"/>
        <v>0</v>
      </c>
      <c r="L45" s="5">
        <f t="shared" si="4"/>
        <v>0</v>
      </c>
      <c r="M45" s="10"/>
    </row>
    <row r="46" spans="1:13" s="6" customFormat="1" x14ac:dyDescent="0.3">
      <c r="A46" s="9">
        <v>400319</v>
      </c>
      <c r="B46" s="9" t="s">
        <v>181</v>
      </c>
      <c r="C46" s="9"/>
      <c r="D46" s="9"/>
      <c r="E46" s="15"/>
      <c r="F46" s="9">
        <v>75</v>
      </c>
      <c r="G46" s="48"/>
      <c r="H46" s="48"/>
      <c r="I46" s="46">
        <v>0</v>
      </c>
      <c r="J46" s="26">
        <f>'2022 KERNASSORTIMENT'!$J$111</f>
        <v>0</v>
      </c>
      <c r="K46" s="46">
        <f t="shared" si="3"/>
        <v>0</v>
      </c>
      <c r="L46" s="5">
        <f t="shared" si="4"/>
        <v>0</v>
      </c>
      <c r="M46" s="10"/>
    </row>
    <row r="47" spans="1:13" s="6" customFormat="1" x14ac:dyDescent="0.3">
      <c r="A47" s="9">
        <v>1492676</v>
      </c>
      <c r="B47" s="9" t="s">
        <v>182</v>
      </c>
      <c r="C47" s="9"/>
      <c r="D47" s="9"/>
      <c r="E47" s="15"/>
      <c r="F47" s="9">
        <v>75</v>
      </c>
      <c r="G47" s="48"/>
      <c r="H47" s="48"/>
      <c r="I47" s="46">
        <v>0</v>
      </c>
      <c r="J47" s="26">
        <f>'2022 KERNASSORTIMENT'!$J$111</f>
        <v>0</v>
      </c>
      <c r="K47" s="46">
        <f t="shared" si="3"/>
        <v>0</v>
      </c>
      <c r="L47" s="5">
        <f t="shared" si="4"/>
        <v>0</v>
      </c>
      <c r="M47" s="10"/>
    </row>
    <row r="48" spans="1:13" s="6" customFormat="1" x14ac:dyDescent="0.3">
      <c r="A48" s="9">
        <v>1494992</v>
      </c>
      <c r="B48" s="9" t="s">
        <v>183</v>
      </c>
      <c r="C48" s="9"/>
      <c r="D48" s="9"/>
      <c r="E48" s="15"/>
      <c r="F48" s="9">
        <v>75</v>
      </c>
      <c r="G48" s="48"/>
      <c r="H48" s="48"/>
      <c r="I48" s="46">
        <v>0</v>
      </c>
      <c r="J48" s="26">
        <f>'2022 KERNASSORTIMENT'!$J$111</f>
        <v>0</v>
      </c>
      <c r="K48" s="46">
        <f t="shared" si="3"/>
        <v>0</v>
      </c>
      <c r="L48" s="5">
        <f t="shared" si="4"/>
        <v>0</v>
      </c>
      <c r="M48" s="10"/>
    </row>
    <row r="49" spans="1:13" s="6" customFormat="1" x14ac:dyDescent="0.3">
      <c r="A49" s="9">
        <v>3116784</v>
      </c>
      <c r="B49" s="9" t="s">
        <v>184</v>
      </c>
      <c r="C49" s="9"/>
      <c r="D49" s="9"/>
      <c r="E49" s="15"/>
      <c r="F49" s="9">
        <v>75</v>
      </c>
      <c r="G49" s="48"/>
      <c r="H49" s="48"/>
      <c r="I49" s="46">
        <v>0</v>
      </c>
      <c r="J49" s="26">
        <f>'2022 KERNASSORTIMENT'!$J$111</f>
        <v>0</v>
      </c>
      <c r="K49" s="46">
        <f t="shared" si="3"/>
        <v>0</v>
      </c>
      <c r="L49" s="5">
        <f t="shared" si="4"/>
        <v>0</v>
      </c>
      <c r="M49" s="10"/>
    </row>
    <row r="50" spans="1:13" s="6" customFormat="1" x14ac:dyDescent="0.3">
      <c r="A50" s="9">
        <v>125182</v>
      </c>
      <c r="B50" s="9" t="s">
        <v>185</v>
      </c>
      <c r="C50" s="9"/>
      <c r="D50" s="9"/>
      <c r="E50" s="15"/>
      <c r="F50" s="9">
        <v>74</v>
      </c>
      <c r="G50" s="48"/>
      <c r="H50" s="48"/>
      <c r="I50" s="46">
        <v>0</v>
      </c>
      <c r="J50" s="26">
        <f>'2022 KERNASSORTIMENT'!$J$111</f>
        <v>0</v>
      </c>
      <c r="K50" s="46">
        <f t="shared" si="3"/>
        <v>0</v>
      </c>
      <c r="L50" s="5">
        <f t="shared" si="4"/>
        <v>0</v>
      </c>
      <c r="M50" s="10"/>
    </row>
    <row r="51" spans="1:13" s="6" customFormat="1" x14ac:dyDescent="0.3">
      <c r="A51" s="9">
        <v>5933291</v>
      </c>
      <c r="B51" s="9" t="s">
        <v>186</v>
      </c>
      <c r="C51" s="9"/>
      <c r="D51" s="9"/>
      <c r="E51" s="15"/>
      <c r="F51" s="9">
        <v>73</v>
      </c>
      <c r="G51" s="48"/>
      <c r="H51" s="48"/>
      <c r="I51" s="46">
        <v>0</v>
      </c>
      <c r="J51" s="26">
        <f>'2022 KERNASSORTIMENT'!$J$111</f>
        <v>0</v>
      </c>
      <c r="K51" s="46">
        <f t="shared" si="3"/>
        <v>0</v>
      </c>
      <c r="L51" s="5">
        <f t="shared" si="4"/>
        <v>0</v>
      </c>
      <c r="M51" s="10"/>
    </row>
    <row r="52" spans="1:13" s="6" customFormat="1" x14ac:dyDescent="0.3">
      <c r="A52" s="9">
        <v>318075</v>
      </c>
      <c r="B52" s="9" t="s">
        <v>187</v>
      </c>
      <c r="C52" s="9"/>
      <c r="D52" s="9"/>
      <c r="E52" s="15"/>
      <c r="F52" s="9">
        <v>72</v>
      </c>
      <c r="G52" s="48"/>
      <c r="H52" s="48"/>
      <c r="I52" s="46">
        <v>0</v>
      </c>
      <c r="J52" s="26">
        <f>'2022 KERNASSORTIMENT'!$J$111</f>
        <v>0</v>
      </c>
      <c r="K52" s="46">
        <f t="shared" si="3"/>
        <v>0</v>
      </c>
      <c r="L52" s="5">
        <f t="shared" si="4"/>
        <v>0</v>
      </c>
      <c r="M52" s="10"/>
    </row>
    <row r="53" spans="1:13" s="6" customFormat="1" x14ac:dyDescent="0.3">
      <c r="A53" s="9">
        <v>11369268</v>
      </c>
      <c r="B53" s="9" t="s">
        <v>188</v>
      </c>
      <c r="C53" s="9"/>
      <c r="D53" s="9"/>
      <c r="E53" s="15"/>
      <c r="F53" s="9">
        <v>71</v>
      </c>
      <c r="G53" s="48"/>
      <c r="H53" s="48"/>
      <c r="I53" s="46">
        <v>0</v>
      </c>
      <c r="J53" s="26">
        <f>'2022 KERNASSORTIMENT'!$J$111</f>
        <v>0</v>
      </c>
      <c r="K53" s="46">
        <f t="shared" si="3"/>
        <v>0</v>
      </c>
      <c r="L53" s="5">
        <f t="shared" si="4"/>
        <v>0</v>
      </c>
      <c r="M53" s="10"/>
    </row>
    <row r="54" spans="1:13" s="6" customFormat="1" x14ac:dyDescent="0.3">
      <c r="A54" s="9">
        <v>1860417</v>
      </c>
      <c r="B54" s="9" t="s">
        <v>189</v>
      </c>
      <c r="C54" s="9"/>
      <c r="D54" s="9"/>
      <c r="E54" s="15"/>
      <c r="F54" s="9">
        <v>70</v>
      </c>
      <c r="G54" s="48"/>
      <c r="H54" s="48"/>
      <c r="I54" s="46">
        <v>0</v>
      </c>
      <c r="J54" s="26">
        <f>'2022 KERNASSORTIMENT'!$J$111</f>
        <v>0</v>
      </c>
      <c r="K54" s="46">
        <f t="shared" si="3"/>
        <v>0</v>
      </c>
      <c r="L54" s="5">
        <f t="shared" si="4"/>
        <v>0</v>
      </c>
      <c r="M54" s="10"/>
    </row>
    <row r="55" spans="1:13" s="6" customFormat="1" x14ac:dyDescent="0.3">
      <c r="A55" s="9">
        <v>135938</v>
      </c>
      <c r="B55" s="9" t="s">
        <v>190</v>
      </c>
      <c r="C55" s="9"/>
      <c r="D55" s="9"/>
      <c r="E55" s="15"/>
      <c r="F55" s="9">
        <v>70</v>
      </c>
      <c r="G55" s="48"/>
      <c r="H55" s="48"/>
      <c r="I55" s="46">
        <v>0</v>
      </c>
      <c r="J55" s="26">
        <f>'2022 KERNASSORTIMENT'!$J$111</f>
        <v>0</v>
      </c>
      <c r="K55" s="46">
        <f t="shared" si="3"/>
        <v>0</v>
      </c>
      <c r="L55" s="5">
        <f t="shared" si="4"/>
        <v>0</v>
      </c>
      <c r="M55" s="10"/>
    </row>
    <row r="56" spans="1:13" s="6" customFormat="1" x14ac:dyDescent="0.3">
      <c r="A56" s="9">
        <v>3116749</v>
      </c>
      <c r="B56" s="9" t="s">
        <v>191</v>
      </c>
      <c r="C56" s="9"/>
      <c r="D56" s="9"/>
      <c r="E56" s="15"/>
      <c r="F56" s="9">
        <v>70</v>
      </c>
      <c r="G56" s="48"/>
      <c r="H56" s="48"/>
      <c r="I56" s="46">
        <v>0</v>
      </c>
      <c r="J56" s="26">
        <f>'2022 KERNASSORTIMENT'!$J$111</f>
        <v>0</v>
      </c>
      <c r="K56" s="46">
        <f t="shared" si="3"/>
        <v>0</v>
      </c>
      <c r="L56" s="5">
        <f t="shared" si="4"/>
        <v>0</v>
      </c>
      <c r="M56" s="10"/>
    </row>
    <row r="57" spans="1:13" s="6" customFormat="1" x14ac:dyDescent="0.3">
      <c r="A57" s="9">
        <v>1256534</v>
      </c>
      <c r="B57" s="9" t="s">
        <v>192</v>
      </c>
      <c r="C57" s="9"/>
      <c r="D57" s="9"/>
      <c r="E57" s="15"/>
      <c r="F57" s="9">
        <v>69</v>
      </c>
      <c r="G57" s="48"/>
      <c r="H57" s="48"/>
      <c r="I57" s="46">
        <v>0</v>
      </c>
      <c r="J57" s="26">
        <f>'2022 KERNASSORTIMENT'!$J$111</f>
        <v>0</v>
      </c>
      <c r="K57" s="46">
        <f t="shared" si="3"/>
        <v>0</v>
      </c>
      <c r="L57" s="5">
        <f t="shared" si="4"/>
        <v>0</v>
      </c>
      <c r="M57" s="10"/>
    </row>
    <row r="58" spans="1:13" s="6" customFormat="1" x14ac:dyDescent="0.3">
      <c r="A58" s="9">
        <v>4218475</v>
      </c>
      <c r="B58" s="9" t="s">
        <v>193</v>
      </c>
      <c r="C58" s="9"/>
      <c r="D58" s="9"/>
      <c r="E58" s="15"/>
      <c r="F58" s="9">
        <v>68</v>
      </c>
      <c r="G58" s="48"/>
      <c r="H58" s="48"/>
      <c r="I58" s="46">
        <v>0</v>
      </c>
      <c r="J58" s="26">
        <f>'2022 KERNASSORTIMENT'!$J$111</f>
        <v>0</v>
      </c>
      <c r="K58" s="46">
        <f t="shared" si="3"/>
        <v>0</v>
      </c>
      <c r="L58" s="5">
        <f t="shared" si="4"/>
        <v>0</v>
      </c>
      <c r="M58" s="10"/>
    </row>
    <row r="59" spans="1:13" s="6" customFormat="1" x14ac:dyDescent="0.3">
      <c r="A59" s="9">
        <v>185348</v>
      </c>
      <c r="B59" s="9" t="s">
        <v>194</v>
      </c>
      <c r="C59" s="9"/>
      <c r="D59" s="9"/>
      <c r="E59" s="15"/>
      <c r="F59" s="9">
        <v>68</v>
      </c>
      <c r="G59" s="48"/>
      <c r="H59" s="48"/>
      <c r="I59" s="46">
        <v>0</v>
      </c>
      <c r="J59" s="26">
        <f>'2022 KERNASSORTIMENT'!$J$111</f>
        <v>0</v>
      </c>
      <c r="K59" s="46">
        <f t="shared" si="3"/>
        <v>0</v>
      </c>
      <c r="L59" s="5">
        <f t="shared" si="4"/>
        <v>0</v>
      </c>
      <c r="M59" s="10"/>
    </row>
    <row r="60" spans="1:13" s="6" customFormat="1" x14ac:dyDescent="0.3">
      <c r="A60" s="9">
        <v>3779614</v>
      </c>
      <c r="B60" s="9" t="s">
        <v>195</v>
      </c>
      <c r="C60" s="9"/>
      <c r="D60" s="9"/>
      <c r="E60" s="15"/>
      <c r="F60" s="9">
        <v>68</v>
      </c>
      <c r="G60" s="48"/>
      <c r="H60" s="48"/>
      <c r="I60" s="46">
        <v>0</v>
      </c>
      <c r="J60" s="26">
        <f>'2022 KERNASSORTIMENT'!$J$111</f>
        <v>0</v>
      </c>
      <c r="K60" s="46">
        <f t="shared" si="3"/>
        <v>0</v>
      </c>
      <c r="L60" s="5">
        <f t="shared" si="4"/>
        <v>0</v>
      </c>
      <c r="M60" s="10"/>
    </row>
    <row r="61" spans="1:13" s="6" customFormat="1" x14ac:dyDescent="0.3">
      <c r="A61" s="9">
        <v>327759</v>
      </c>
      <c r="B61" s="9" t="s">
        <v>196</v>
      </c>
      <c r="C61" s="9"/>
      <c r="D61" s="9"/>
      <c r="E61" s="15"/>
      <c r="F61" s="9">
        <v>66</v>
      </c>
      <c r="G61" s="48"/>
      <c r="H61" s="48"/>
      <c r="I61" s="46">
        <v>0</v>
      </c>
      <c r="J61" s="26">
        <f>'2022 KERNASSORTIMENT'!$J$111</f>
        <v>0</v>
      </c>
      <c r="K61" s="46">
        <f t="shared" si="3"/>
        <v>0</v>
      </c>
      <c r="L61" s="5">
        <f t="shared" si="4"/>
        <v>0</v>
      </c>
      <c r="M61" s="10"/>
    </row>
    <row r="62" spans="1:13" s="6" customFormat="1" x14ac:dyDescent="0.3">
      <c r="A62" s="9">
        <v>5598667</v>
      </c>
      <c r="B62" s="9" t="s">
        <v>197</v>
      </c>
      <c r="C62" s="9"/>
      <c r="D62" s="9"/>
      <c r="E62" s="15"/>
      <c r="F62" s="9">
        <v>66</v>
      </c>
      <c r="G62" s="48"/>
      <c r="H62" s="48"/>
      <c r="I62" s="46">
        <v>0</v>
      </c>
      <c r="J62" s="26">
        <f>'2022 KERNASSORTIMENT'!$J$111</f>
        <v>0</v>
      </c>
      <c r="K62" s="46">
        <f t="shared" si="3"/>
        <v>0</v>
      </c>
      <c r="L62" s="5">
        <f t="shared" si="4"/>
        <v>0</v>
      </c>
      <c r="M62" s="10"/>
    </row>
    <row r="63" spans="1:13" s="6" customFormat="1" x14ac:dyDescent="0.3">
      <c r="A63" s="9">
        <v>7638294</v>
      </c>
      <c r="B63" s="9" t="s">
        <v>198</v>
      </c>
      <c r="C63" s="9"/>
      <c r="D63" s="9"/>
      <c r="E63" s="15"/>
      <c r="F63" s="9">
        <v>65</v>
      </c>
      <c r="G63" s="48"/>
      <c r="H63" s="48"/>
      <c r="I63" s="46">
        <v>0</v>
      </c>
      <c r="J63" s="26">
        <f>'2022 KERNASSORTIMENT'!$J$111</f>
        <v>0</v>
      </c>
      <c r="K63" s="46">
        <f t="shared" ref="K63:K70" si="5">I63+(I63*J63)</f>
        <v>0</v>
      </c>
      <c r="L63" s="5">
        <f t="shared" ref="L63:L70" si="6">K63*F63</f>
        <v>0</v>
      </c>
      <c r="M63" s="10"/>
    </row>
    <row r="64" spans="1:13" s="6" customFormat="1" x14ac:dyDescent="0.3">
      <c r="A64" s="9">
        <v>6469407</v>
      </c>
      <c r="B64" s="9" t="s">
        <v>199</v>
      </c>
      <c r="C64" s="9"/>
      <c r="D64" s="9"/>
      <c r="E64" s="15"/>
      <c r="F64" s="9">
        <v>65</v>
      </c>
      <c r="G64" s="48"/>
      <c r="H64" s="48"/>
      <c r="I64" s="46">
        <v>0</v>
      </c>
      <c r="J64" s="26">
        <f>'2022 KERNASSORTIMENT'!$J$111</f>
        <v>0</v>
      </c>
      <c r="K64" s="46">
        <f t="shared" si="5"/>
        <v>0</v>
      </c>
      <c r="L64" s="5">
        <f t="shared" si="6"/>
        <v>0</v>
      </c>
      <c r="M64" s="10"/>
    </row>
    <row r="65" spans="1:13" s="6" customFormat="1" x14ac:dyDescent="0.3">
      <c r="A65" s="9">
        <v>147655</v>
      </c>
      <c r="B65" s="9" t="s">
        <v>200</v>
      </c>
      <c r="C65" s="9"/>
      <c r="D65" s="9"/>
      <c r="E65" s="15"/>
      <c r="F65" s="9">
        <v>65</v>
      </c>
      <c r="G65" s="48"/>
      <c r="H65" s="48"/>
      <c r="I65" s="46">
        <v>0</v>
      </c>
      <c r="J65" s="26">
        <f>'2022 KERNASSORTIMENT'!$J$111</f>
        <v>0</v>
      </c>
      <c r="K65" s="46">
        <f t="shared" si="5"/>
        <v>0</v>
      </c>
      <c r="L65" s="5">
        <f t="shared" si="6"/>
        <v>0</v>
      </c>
      <c r="M65" s="10"/>
    </row>
    <row r="66" spans="1:13" s="6" customFormat="1" x14ac:dyDescent="0.3">
      <c r="A66" s="9">
        <v>147336</v>
      </c>
      <c r="B66" s="9" t="s">
        <v>201</v>
      </c>
      <c r="C66" s="9"/>
      <c r="D66" s="9"/>
      <c r="E66" s="15"/>
      <c r="F66" s="9">
        <v>64</v>
      </c>
      <c r="G66" s="48"/>
      <c r="H66" s="48"/>
      <c r="I66" s="46">
        <v>0</v>
      </c>
      <c r="J66" s="26">
        <f>'2022 KERNASSORTIMENT'!$J$111</f>
        <v>0</v>
      </c>
      <c r="K66" s="46">
        <f t="shared" si="5"/>
        <v>0</v>
      </c>
      <c r="L66" s="5">
        <f t="shared" si="6"/>
        <v>0</v>
      </c>
      <c r="M66" s="10"/>
    </row>
    <row r="67" spans="1:13" s="6" customFormat="1" x14ac:dyDescent="0.3">
      <c r="A67" s="9">
        <v>112154</v>
      </c>
      <c r="B67" s="9" t="s">
        <v>202</v>
      </c>
      <c r="C67" s="9"/>
      <c r="D67" s="9"/>
      <c r="E67" s="15"/>
      <c r="F67" s="9">
        <v>64</v>
      </c>
      <c r="G67" s="48"/>
      <c r="H67" s="48"/>
      <c r="I67" s="46">
        <v>0</v>
      </c>
      <c r="J67" s="26">
        <f>'2022 KERNASSORTIMENT'!$J$111</f>
        <v>0</v>
      </c>
      <c r="K67" s="46">
        <f t="shared" si="5"/>
        <v>0</v>
      </c>
      <c r="L67" s="5">
        <f t="shared" si="6"/>
        <v>0</v>
      </c>
      <c r="M67" s="10"/>
    </row>
    <row r="68" spans="1:13" s="6" customFormat="1" x14ac:dyDescent="0.3">
      <c r="A68" s="9">
        <v>5467368</v>
      </c>
      <c r="B68" s="9" t="s">
        <v>203</v>
      </c>
      <c r="C68" s="9"/>
      <c r="D68" s="9"/>
      <c r="E68" s="15"/>
      <c r="F68" s="9">
        <v>63</v>
      </c>
      <c r="G68" s="48"/>
      <c r="H68" s="48"/>
      <c r="I68" s="46">
        <v>0</v>
      </c>
      <c r="J68" s="26">
        <f>'2022 KERNASSORTIMENT'!$J$111</f>
        <v>0</v>
      </c>
      <c r="K68" s="46">
        <f t="shared" si="5"/>
        <v>0</v>
      </c>
      <c r="L68" s="5">
        <f t="shared" si="6"/>
        <v>0</v>
      </c>
      <c r="M68" s="10"/>
    </row>
    <row r="69" spans="1:13" s="6" customFormat="1" x14ac:dyDescent="0.3">
      <c r="A69" s="9">
        <v>10875567</v>
      </c>
      <c r="B69" s="9" t="s">
        <v>204</v>
      </c>
      <c r="C69" s="9"/>
      <c r="D69" s="9"/>
      <c r="E69" s="15"/>
      <c r="F69" s="9">
        <v>61</v>
      </c>
      <c r="G69" s="48"/>
      <c r="H69" s="48"/>
      <c r="I69" s="46">
        <v>0</v>
      </c>
      <c r="J69" s="26">
        <f>'2022 KERNASSORTIMENT'!$J$111</f>
        <v>0</v>
      </c>
      <c r="K69" s="46">
        <f t="shared" si="5"/>
        <v>0</v>
      </c>
      <c r="L69" s="5">
        <f t="shared" si="6"/>
        <v>0</v>
      </c>
      <c r="M69" s="10"/>
    </row>
    <row r="70" spans="1:13" s="6" customFormat="1" ht="15" thickBot="1" x14ac:dyDescent="0.35">
      <c r="A70" s="9">
        <v>13036865</v>
      </c>
      <c r="B70" s="9" t="s">
        <v>205</v>
      </c>
      <c r="C70" s="9"/>
      <c r="D70" s="11"/>
      <c r="E70" s="16"/>
      <c r="F70" s="9">
        <v>61</v>
      </c>
      <c r="G70" s="49"/>
      <c r="H70" s="49"/>
      <c r="I70" s="46">
        <v>0</v>
      </c>
      <c r="J70" s="26">
        <f>'2022 KERNASSORTIMENT'!$J$111</f>
        <v>0</v>
      </c>
      <c r="K70" s="46">
        <f t="shared" si="5"/>
        <v>0</v>
      </c>
      <c r="L70" s="5">
        <f t="shared" si="6"/>
        <v>0</v>
      </c>
      <c r="M70" s="12"/>
    </row>
    <row r="71" spans="1:13" ht="15" thickBot="1" x14ac:dyDescent="0.35">
      <c r="A71" s="84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</row>
    <row r="72" spans="1:13" x14ac:dyDescent="0.3">
      <c r="L72" s="51" t="s">
        <v>19</v>
      </c>
    </row>
    <row r="73" spans="1:13" ht="15" thickBot="1" x14ac:dyDescent="0.35">
      <c r="L73" s="52">
        <f>SUM(L5:L70)</f>
        <v>0</v>
      </c>
    </row>
  </sheetData>
  <mergeCells count="3">
    <mergeCell ref="B3:D3"/>
    <mergeCell ref="G3:K3"/>
    <mergeCell ref="A71:M7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zoomScale="70" zoomScaleNormal="70" workbookViewId="0">
      <selection activeCell="B21" sqref="B21"/>
    </sheetView>
  </sheetViews>
  <sheetFormatPr defaultColWidth="9.109375" defaultRowHeight="14.4" x14ac:dyDescent="0.3"/>
  <cols>
    <col min="1" max="1" width="6.88671875" style="6" customWidth="1"/>
    <col min="2" max="2" width="48.33203125" style="6" bestFit="1" customWidth="1"/>
    <col min="3" max="3" width="23.109375" style="6" bestFit="1" customWidth="1"/>
    <col min="4" max="4" width="39" style="6" bestFit="1" customWidth="1"/>
    <col min="5" max="5" width="20.33203125" style="6" bestFit="1" customWidth="1"/>
    <col min="6" max="6" width="10.88671875" style="6" bestFit="1" customWidth="1"/>
    <col min="7" max="7" width="18.109375" style="6" customWidth="1"/>
    <col min="8" max="8" width="23.5546875" style="6" customWidth="1"/>
    <col min="9" max="9" width="21.44140625" style="6" bestFit="1" customWidth="1"/>
    <col min="10" max="10" width="17.44140625" style="6" bestFit="1" customWidth="1"/>
    <col min="11" max="13" width="23.5546875" style="6" customWidth="1"/>
    <col min="14" max="16384" width="9.109375" style="6"/>
  </cols>
  <sheetData>
    <row r="1" spans="1:13" ht="21" x14ac:dyDescent="0.3">
      <c r="A1" s="41" t="s">
        <v>20</v>
      </c>
    </row>
    <row r="2" spans="1:13" ht="21.6" thickBot="1" x14ac:dyDescent="0.45">
      <c r="A2" s="4"/>
      <c r="E2" s="7"/>
    </row>
    <row r="3" spans="1:13" ht="21.6" thickBot="1" x14ac:dyDescent="0.35">
      <c r="B3" s="86" t="s">
        <v>1</v>
      </c>
      <c r="C3" s="87"/>
      <c r="D3" s="88"/>
      <c r="E3" s="7"/>
      <c r="F3" s="7"/>
      <c r="G3" s="89" t="s">
        <v>2</v>
      </c>
      <c r="H3" s="90"/>
      <c r="I3" s="90"/>
      <c r="J3" s="90"/>
      <c r="K3" s="91"/>
    </row>
    <row r="4" spans="1:13" s="22" customFormat="1" ht="97.8" thickBot="1" x14ac:dyDescent="0.35">
      <c r="A4" s="66" t="s">
        <v>3</v>
      </c>
      <c r="B4" s="65" t="s">
        <v>4</v>
      </c>
      <c r="C4" s="65" t="s">
        <v>5</v>
      </c>
      <c r="D4" s="65" t="s">
        <v>6</v>
      </c>
      <c r="E4" s="65" t="s">
        <v>7</v>
      </c>
      <c r="F4" s="65" t="s">
        <v>139</v>
      </c>
      <c r="G4" s="65" t="s">
        <v>8</v>
      </c>
      <c r="H4" s="65" t="s">
        <v>9</v>
      </c>
      <c r="I4" s="65" t="s">
        <v>10</v>
      </c>
      <c r="J4" s="65" t="s">
        <v>11</v>
      </c>
      <c r="K4" s="65" t="s">
        <v>12</v>
      </c>
      <c r="L4" s="65" t="s">
        <v>18</v>
      </c>
      <c r="M4" s="65" t="s">
        <v>14</v>
      </c>
    </row>
    <row r="5" spans="1:13" x14ac:dyDescent="0.3">
      <c r="A5" s="62" t="s">
        <v>21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4"/>
    </row>
    <row r="6" spans="1:13" x14ac:dyDescent="0.3">
      <c r="A6" s="8">
        <v>1</v>
      </c>
      <c r="B6" s="9" t="s">
        <v>208</v>
      </c>
      <c r="C6" s="9"/>
      <c r="D6" s="9"/>
      <c r="E6" s="9">
        <v>1</v>
      </c>
      <c r="F6" s="9">
        <v>38500</v>
      </c>
      <c r="G6" s="45"/>
      <c r="H6" s="45"/>
      <c r="I6" s="46">
        <v>0</v>
      </c>
      <c r="J6" s="47">
        <v>0</v>
      </c>
      <c r="K6" s="46">
        <f t="shared" ref="K6" si="0">I6+(I6*J6)</f>
        <v>0</v>
      </c>
      <c r="L6" s="5">
        <f>K6*F6</f>
        <v>0</v>
      </c>
      <c r="M6" s="2"/>
    </row>
    <row r="7" spans="1:13" ht="15" thickBot="1" x14ac:dyDescent="0.35">
      <c r="A7" s="13">
        <v>2</v>
      </c>
      <c r="B7" s="14" t="s">
        <v>207</v>
      </c>
      <c r="C7" s="14"/>
      <c r="D7" s="14"/>
      <c r="E7" s="14">
        <v>1</v>
      </c>
      <c r="F7" s="14">
        <v>1075</v>
      </c>
      <c r="G7" s="57"/>
      <c r="H7" s="57"/>
      <c r="I7" s="58">
        <v>0</v>
      </c>
      <c r="J7" s="59">
        <v>0</v>
      </c>
      <c r="K7" s="58">
        <f t="shared" ref="K7" si="1">I7+(I7*J7)</f>
        <v>0</v>
      </c>
      <c r="L7" s="23">
        <f>K7*F7</f>
        <v>0</v>
      </c>
      <c r="M7" s="24"/>
    </row>
    <row r="8" spans="1:13" x14ac:dyDescent="0.3">
      <c r="A8" s="74"/>
      <c r="B8" s="74"/>
      <c r="C8" s="74"/>
      <c r="D8" s="74"/>
      <c r="E8" s="74"/>
      <c r="F8" s="74"/>
      <c r="L8" s="60" t="s">
        <v>19</v>
      </c>
    </row>
    <row r="9" spans="1:13" ht="15" thickBot="1" x14ac:dyDescent="0.35">
      <c r="A9" s="75" t="s">
        <v>209</v>
      </c>
      <c r="B9" s="73"/>
      <c r="C9" s="73"/>
      <c r="D9" s="73"/>
      <c r="E9" s="74"/>
      <c r="F9" s="74"/>
      <c r="L9" s="61">
        <f>SUM(L6)</f>
        <v>0</v>
      </c>
    </row>
    <row r="10" spans="1:13" x14ac:dyDescent="0.3">
      <c r="A10" s="74"/>
      <c r="B10" s="74"/>
      <c r="C10" s="74"/>
      <c r="D10" s="74"/>
      <c r="E10" s="74"/>
      <c r="F10" s="74"/>
    </row>
    <row r="11" spans="1:13" x14ac:dyDescent="0.3">
      <c r="A11" s="74"/>
      <c r="B11" s="74"/>
      <c r="C11" s="74"/>
      <c r="D11" s="74"/>
      <c r="E11" s="74"/>
      <c r="F11" s="74"/>
    </row>
  </sheetData>
  <mergeCells count="2">
    <mergeCell ref="B3:D3"/>
    <mergeCell ref="G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showGridLines="0" topLeftCell="A4" workbookViewId="0">
      <selection activeCell="B17" sqref="B17"/>
    </sheetView>
  </sheetViews>
  <sheetFormatPr defaultRowHeight="14.4" x14ac:dyDescent="0.3"/>
  <cols>
    <col min="1" max="1" width="47.33203125" customWidth="1"/>
    <col min="2" max="2" width="20.109375" customWidth="1"/>
  </cols>
  <sheetData>
    <row r="1" spans="1:3" x14ac:dyDescent="0.3">
      <c r="A1" s="29" t="s">
        <v>22</v>
      </c>
      <c r="B1" s="30"/>
      <c r="C1" s="31"/>
    </row>
    <row r="2" spans="1:3" x14ac:dyDescent="0.3">
      <c r="A2" s="43" t="s">
        <v>23</v>
      </c>
      <c r="C2" s="33"/>
    </row>
    <row r="3" spans="1:3" x14ac:dyDescent="0.3">
      <c r="A3" s="32"/>
      <c r="C3" s="33"/>
    </row>
    <row r="4" spans="1:3" x14ac:dyDescent="0.3">
      <c r="A4" s="32" t="s">
        <v>24</v>
      </c>
      <c r="C4" s="33"/>
    </row>
    <row r="5" spans="1:3" x14ac:dyDescent="0.3">
      <c r="A5" s="32"/>
      <c r="C5" s="33"/>
    </row>
    <row r="6" spans="1:3" x14ac:dyDescent="0.3">
      <c r="A6" s="34" t="s">
        <v>25</v>
      </c>
      <c r="B6" s="5">
        <f>'2022 KERNASSORTIMENT'!L111</f>
        <v>0</v>
      </c>
      <c r="C6" s="33"/>
    </row>
    <row r="7" spans="1:3" x14ac:dyDescent="0.3">
      <c r="A7" s="34" t="s">
        <v>26</v>
      </c>
      <c r="B7" s="5">
        <f>'2022 OVERIG ASSORTIMENT'!L73</f>
        <v>0</v>
      </c>
      <c r="C7" s="33"/>
    </row>
    <row r="8" spans="1:3" x14ac:dyDescent="0.3">
      <c r="A8" s="34" t="s">
        <v>27</v>
      </c>
      <c r="B8" s="5">
        <f>'2022 PAPIER'!L9</f>
        <v>0</v>
      </c>
      <c r="C8" s="33"/>
    </row>
    <row r="9" spans="1:3" x14ac:dyDescent="0.3">
      <c r="A9" s="35" t="s">
        <v>28</v>
      </c>
      <c r="B9" s="28">
        <f>SUM(B6:B8)</f>
        <v>0</v>
      </c>
      <c r="C9" s="33"/>
    </row>
    <row r="10" spans="1:3" x14ac:dyDescent="0.3">
      <c r="A10" s="32"/>
      <c r="C10" s="33"/>
    </row>
    <row r="11" spans="1:3" x14ac:dyDescent="0.3">
      <c r="A11" s="36" t="s">
        <v>29</v>
      </c>
      <c r="B11" s="67"/>
      <c r="C11" s="37"/>
    </row>
    <row r="12" spans="1:3" x14ac:dyDescent="0.3">
      <c r="A12" s="32"/>
      <c r="C12" s="33"/>
    </row>
    <row r="13" spans="1:3" x14ac:dyDescent="0.3">
      <c r="A13" s="32"/>
      <c r="C13" s="33"/>
    </row>
    <row r="14" spans="1:3" x14ac:dyDescent="0.3">
      <c r="A14" s="68" t="s">
        <v>30</v>
      </c>
      <c r="C14" s="33"/>
    </row>
    <row r="15" spans="1:3" x14ac:dyDescent="0.3">
      <c r="A15" s="68"/>
      <c r="C15" s="33"/>
    </row>
    <row r="16" spans="1:3" x14ac:dyDescent="0.3">
      <c r="A16" s="68" t="s">
        <v>31</v>
      </c>
      <c r="C16" s="33"/>
    </row>
    <row r="17" spans="1:3" x14ac:dyDescent="0.3">
      <c r="A17" s="68"/>
      <c r="C17" s="33"/>
    </row>
    <row r="18" spans="1:3" x14ac:dyDescent="0.3">
      <c r="A18" s="68" t="s">
        <v>32</v>
      </c>
      <c r="C18" s="33"/>
    </row>
    <row r="19" spans="1:3" x14ac:dyDescent="0.3">
      <c r="A19" s="68"/>
      <c r="C19" s="33"/>
    </row>
    <row r="20" spans="1:3" x14ac:dyDescent="0.3">
      <c r="A20" s="68" t="s">
        <v>33</v>
      </c>
      <c r="C20" s="33"/>
    </row>
    <row r="21" spans="1:3" x14ac:dyDescent="0.3">
      <c r="A21" s="68"/>
      <c r="C21" s="33"/>
    </row>
    <row r="22" spans="1:3" x14ac:dyDescent="0.3">
      <c r="A22" s="71" t="s">
        <v>34</v>
      </c>
      <c r="C22" s="33"/>
    </row>
    <row r="23" spans="1:3" x14ac:dyDescent="0.3">
      <c r="A23" s="72"/>
      <c r="C23" s="33"/>
    </row>
    <row r="24" spans="1:3" x14ac:dyDescent="0.3">
      <c r="A24" s="69"/>
      <c r="C24" s="33"/>
    </row>
    <row r="25" spans="1:3" x14ac:dyDescent="0.3">
      <c r="A25" s="69"/>
      <c r="C25" s="33"/>
    </row>
    <row r="26" spans="1:3" x14ac:dyDescent="0.3">
      <c r="A26" s="70"/>
      <c r="C26" s="33"/>
    </row>
    <row r="27" spans="1:3" ht="15" thickBot="1" x14ac:dyDescent="0.35">
      <c r="A27" s="38"/>
      <c r="B27" s="39"/>
      <c r="C27" s="4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6" ma:contentTypeDescription="Een nieuw document maken." ma:contentTypeScope="" ma:versionID="a60f0361493147ac03b3e3c603b74664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e97e761c58b5ecbc6b830cc9ff8d9e69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3E7391-48E3-4C21-98F3-4AA9C3CA43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E7A3CA-8D16-4E17-8071-5453A7888A0F}">
  <ds:schemaRefs>
    <ds:schemaRef ds:uri="http://schemas.microsoft.com/office/2006/metadata/properties"/>
    <ds:schemaRef ds:uri="http://schemas.microsoft.com/office/infopath/2007/PartnerControls"/>
    <ds:schemaRef ds:uri="c523f86e-31cc-4cd2-9aef-fab2b4dedadc"/>
    <ds:schemaRef ds:uri="e8552382-3470-440c-ba11-62d2ddfe25d6"/>
  </ds:schemaRefs>
</ds:datastoreItem>
</file>

<file path=customXml/itemProps3.xml><?xml version="1.0" encoding="utf-8"?>
<ds:datastoreItem xmlns:ds="http://schemas.openxmlformats.org/officeDocument/2006/customXml" ds:itemID="{A9EF0EE2-E5C9-4034-834D-80362F4410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2022 KERNASSORTIMENT</vt:lpstr>
      <vt:lpstr>2022 OVERIG ASSORTIMENT</vt:lpstr>
      <vt:lpstr>2022 PAPIER</vt:lpstr>
      <vt:lpstr>Totale inschrijfsom</vt:lpstr>
    </vt:vector>
  </TitlesOfParts>
  <Manager/>
  <Company>LYRECO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rjanssen</dc:creator>
  <cp:keywords/>
  <dc:description/>
  <cp:lastModifiedBy>Ivo Molen, van der</cp:lastModifiedBy>
  <cp:revision/>
  <dcterms:created xsi:type="dcterms:W3CDTF">2019-02-11T07:25:14Z</dcterms:created>
  <dcterms:modified xsi:type="dcterms:W3CDTF">2022-10-26T08:08:32Z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MediaServiceImageTags">
    <vt:lpwstr/>
  </property>
</Properties>
</file>