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nijkerk.org\dfs\home\nigejo2808\Desktop\Beveiliging\"/>
    </mc:Choice>
  </mc:AlternateContent>
  <xr:revisionPtr revIDLastSave="0" documentId="13_ncr:1_{5D137CC6-3C8B-43D9-B306-28AD9C7DB517}" xr6:coauthVersionLast="47" xr6:coauthVersionMax="47" xr10:uidLastSave="{00000000-0000-0000-0000-000000000000}"/>
  <bookViews>
    <workbookView xWindow="-110" yWindow="-110" windowWidth="19420" windowHeight="10420" activeTab="1" xr2:uid="{00000000-000D-0000-FFFF-FFFF00000000}"/>
  </bookViews>
  <sheets>
    <sheet name="Voorblad" sheetId="1" r:id="rId1"/>
    <sheet name="EMVI" sheetId="11" r:id="rId2"/>
    <sheet name="Prijsopgave" sheetId="10" r:id="rId3"/>
  </sheets>
  <definedNames>
    <definedName name="hopla">EMVI!$G$4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j419NuFW9L+xr2v7ggDaT/X3XekA=="/>
    </ext>
  </extLst>
</workbook>
</file>

<file path=xl/calcChain.xml><?xml version="1.0" encoding="utf-8"?>
<calcChain xmlns="http://schemas.openxmlformats.org/spreadsheetml/2006/main">
  <c r="F15" i="10" l="1"/>
  <c r="F14" i="10"/>
  <c r="F13" i="10"/>
  <c r="G13" i="11"/>
  <c r="G21" i="11"/>
  <c r="G19" i="11"/>
  <c r="G9" i="11"/>
  <c r="F8" i="10" l="1"/>
  <c r="F12" i="10" l="1"/>
  <c r="F11" i="10"/>
  <c r="G17" i="11"/>
  <c r="G15" i="11"/>
  <c r="G11" i="11"/>
  <c r="D7" i="11" l="1"/>
  <c r="G7" i="11" s="1"/>
  <c r="G27" i="11" s="1"/>
  <c r="F10" i="10" l="1"/>
  <c r="F9" i="10"/>
  <c r="F7" i="10"/>
  <c r="F19" i="10" l="1"/>
  <c r="B20" i="1" s="1"/>
</calcChain>
</file>

<file path=xl/sharedStrings.xml><?xml version="1.0" encoding="utf-8"?>
<sst xmlns="http://schemas.openxmlformats.org/spreadsheetml/2006/main" count="83" uniqueCount="76">
  <si>
    <t>Aanbesteding</t>
  </si>
  <si>
    <t>Tenderned kenmerk</t>
  </si>
  <si>
    <t>U verklaart akkoord te gaan met alle voorwaarden gesteld in deze offerteaanvraag.</t>
  </si>
  <si>
    <t>Definitieve inschrijfprijs</t>
  </si>
  <si>
    <t>Aanleveren via Tenderned</t>
  </si>
  <si>
    <t>Checklist inschrijving</t>
  </si>
  <si>
    <t xml:space="preserve">UEA </t>
  </si>
  <si>
    <t>* Eventueel volmacht</t>
  </si>
  <si>
    <t>Uitreksel KvK</t>
  </si>
  <si>
    <t>Bij inschrijving is inschrijver verplicht akkoord te gaan met alle gestelde eisen welke staan benoemd in bijlage Programma van Eisen</t>
  </si>
  <si>
    <t xml:space="preserve">Beveiligingsdiensten Crisisopvang </t>
  </si>
  <si>
    <t xml:space="preserve"> </t>
  </si>
  <si>
    <t>Beveiligingswerkzaamheden 24 uur per dag</t>
  </si>
  <si>
    <t>Uurtarief* (incl. toeslagen)</t>
  </si>
  <si>
    <t>Aantal beveiligers</t>
  </si>
  <si>
    <t>Aantal uur</t>
  </si>
  <si>
    <t>Aantal dagen</t>
  </si>
  <si>
    <t>Totale kosten</t>
  </si>
  <si>
    <t>Klanttevredenheid</t>
  </si>
  <si>
    <t>Wijze van (de)-escaleren bij potentiële opstootjes en rellen</t>
  </si>
  <si>
    <t>Objectbeveiliging (surveilance, toegangscontrole etc)</t>
  </si>
  <si>
    <t>Bepaal hier de klanttevredenheid en expertise die u ons belooft:</t>
  </si>
  <si>
    <t>Mate van zelfstandigheid van de in te zetten medewerkers</t>
  </si>
  <si>
    <t>Pro-actief handelen</t>
  </si>
  <si>
    <t>Communicatie met opdrachtgever en betrokkenen</t>
  </si>
  <si>
    <t>Ervaring: Opgave inschrijver door middel van referentie</t>
  </si>
  <si>
    <t>Ervaring/referentie</t>
  </si>
  <si>
    <t xml:space="preserve"> SROI</t>
  </si>
  <si>
    <t>SROI opgave conform bouwblokkenmethode (zie bijlage SROI)      Minimaal 2%</t>
  </si>
  <si>
    <t>Totale fictieve korting</t>
  </si>
  <si>
    <t>Veiligheid</t>
  </si>
  <si>
    <t>Inschrijver is in bezit van een VCA certificaat of vergelijkbaar</t>
  </si>
  <si>
    <t>Kwaliteit</t>
  </si>
  <si>
    <t>Inschrijver is ISO 9001 gecertificeerd of vergelijkbaar</t>
  </si>
  <si>
    <t>Totale inschrijfprijs op basis van 1 jaar</t>
  </si>
  <si>
    <t>Prijsopgave</t>
  </si>
  <si>
    <t>Opleiding</t>
  </si>
  <si>
    <t>Geef hier het rapportcijfer dat u ons toezegt voor dit onderdeel (minimaal een 6, maximaal een 9,5 en maximaal 1 decimaal)</t>
  </si>
  <si>
    <t>In onderstaande tabel dient u de uurtarieven in voor beveiligingswerkzaamheden. Het aantal verwachtte beveiligers, uren en dagen op jaarbasis staan al ingevuld.</t>
  </si>
  <si>
    <r>
      <rPr>
        <b/>
        <sz val="10"/>
        <color theme="1"/>
        <rFont val="Arial"/>
        <family val="2"/>
      </rPr>
      <t>Inschrijfformulier EA beveiligingsdiensten crisisopvang vluchtelingen gemeente Nijkerk</t>
    </r>
    <r>
      <rPr>
        <sz val="10"/>
        <color theme="1"/>
        <rFont val="Arial"/>
        <family val="2"/>
      </rPr>
      <t xml:space="preserve">
Deze bijlage moet u indienen via Tenderned (dus het hele Excel bestand, niet gescand, in Excel formaat) bij 'prijs'.                                 Alle geel gearceeerde cellen dienen ingevuld te worden. Indien er gele cellen niet zijn ingevuld wordt uw inschrijving als ongeldig verklaard en uitgesloten van gunning.      </t>
    </r>
  </si>
  <si>
    <t>beveiligingsdiensten crisisopvang gemeente Nijkerk</t>
  </si>
  <si>
    <t>Maandag t/m vrijdag avondtarief (20:00 - 24:00 uur)</t>
  </si>
  <si>
    <t>Ma - vr dagtarief (08:00 - 20:00 uur)</t>
  </si>
  <si>
    <t>Maandag t/m vrijdag nachttarief (00:00 - 08:00 uur)</t>
  </si>
  <si>
    <t xml:space="preserve">Weekendtarief 00:00 - 08:00 </t>
  </si>
  <si>
    <t>Weekendtarief 08:00 - 20:00</t>
  </si>
  <si>
    <t>Weekendtarief 20:00 - 24:00</t>
  </si>
  <si>
    <t xml:space="preserve">Opleiding: gemiddelde kosten per medewerker in 2022 van extern ingekochte opleidingen, </t>
  </si>
  <si>
    <t>Per Euro €50,- fictieve aftrek</t>
  </si>
  <si>
    <t>aangeboden klanttevredenheid (aftrek: € 15.000 per cijfer hoger dan 6)</t>
  </si>
  <si>
    <t>Naam ondertekenaar(s) conform handelsregister KvK</t>
  </si>
  <si>
    <t>KvK nummer(s)</t>
  </si>
  <si>
    <t>BTW Nummer(s)</t>
  </si>
  <si>
    <t>Adres (straatnaam en nummer) (penvoerder)</t>
  </si>
  <si>
    <t>Postcode en plaatsnaam (penvoerder)</t>
  </si>
  <si>
    <t>E-mail adres contactpersoon inschrijving</t>
  </si>
  <si>
    <t>Telefoonnummer (mobiel) contactpersoon</t>
  </si>
  <si>
    <t>Naam bedrijf</t>
  </si>
  <si>
    <t>Duurzaamheid</t>
  </si>
  <si>
    <t>Indien van toepassing "kies ja" is de fictieve aftrek €15.000</t>
  </si>
  <si>
    <t xml:space="preserve">Afstand vestigingsplaats inschrijver tot locatie opvang in Nijkerk in kilometers </t>
  </si>
  <si>
    <t>Per km 250 € fictieve bijtelling</t>
  </si>
  <si>
    <t>rapportcijfer (€ 15.000,- per punt hoger dan 6)</t>
  </si>
  <si>
    <t>Om in aanmerking te (kunnen) komen voor eventuele gunning van de Opdracht, dient een Inschrijver te beschikken over aantoonbare ervaring met de uitvoering van tenminste één (1) opdracht in de afgelopen drie (3) jaar (voorafgaande aan datum inschrijving) dat betrekking heeft (had) op:
Ervaring met het beveiliging van crisisopvang met de opvang en huisvesting van minimaal 200 vluchtelingen                  
Vul Ja in als u dit wel kunt aantonen.
Vul Nee in als u dit niet kunt aantonen.
Fictieve aftrek € 10.000</t>
  </si>
  <si>
    <t>Kies uit de lijst het percentage dat u belooft. Per procentpunt hoger dan 2 is de fictieve korting:
2% = € 0 (geen extra SROI)
3% = € 5.000 fictieve aftrek
4% = € 7.500 fictieve aftrek
5% = € 10.000 fictieve aftrek
6% = € 15.000 fictieve aftrek
7% = € 20.000 fictieve aftrek</t>
  </si>
  <si>
    <t>Indien aanwezig "kies ja" is de fictieve aftrek € 7.500</t>
  </si>
  <si>
    <t>LET OP: 
Fictieve aftrek betekent 'denkbeeldige aftrek'. Maar als u de door u gedane beloftes niet nakomt, dan wordt het contract ontbonden. Kijjk dus goed uit wat u toezegt.
U kunt bij de inschrijving geen andere bewijsstukken indienen. Tijdens de verificatie na inschrijving moet u die direct op aanvraag tonen. 
U moet alle geel gearceerde cellen invullen. Doe dat zorgvuldig en maak geen fouten, anders is uw offerte ongeldig. 
Alles wat u belooft moet u nakomen. Negatieve of niet-realistische eenheidsprijzen zijn niet toegestaan. 
De door u opgegeven prijzen gelden als de prijslijstitems voor de duur van de raamovereenkomst en worden jaarlijks geïndexeerd. 
Alle door u opgegeven prijzen zijn exclusief BTW en inclusief alle andere mogelijke kosten. Dus ook (bijvoorbeeld) transport, materiaal en materieel en administratiekosten.
Wij hebben - helaas - ervaring met pogingen tot misbruik van deze vereenvoudigde methode.
Strategische inschrijvingen die het gelijke speelveld verstoren leggen wij terzijde. Neem bij twijfel of bij evidente vergissingen direct contact met ons op. 
Als u vragen heeft, stel die dan direct via Tenderned</t>
  </si>
  <si>
    <t>TN411145</t>
  </si>
  <si>
    <t xml:space="preserve">Fictieve aftrek wegens inzet &gt;75% elektrisch vervoer van medewerkers </t>
  </si>
  <si>
    <t>Tarieven van totale Inschrijfprijs gelden eveneens voor in te roepen opties gedurende de gehele looptijd van de overeenkomst incl. verlengingen</t>
  </si>
  <si>
    <t>* All-in uurtarief incl. reis-/verblijfs- en overige kosten en toeslagen</t>
  </si>
  <si>
    <t xml:space="preserve">Feestdag 00:00 - 08:00 </t>
  </si>
  <si>
    <t>Feestdag 08:00 - 20:00</t>
  </si>
  <si>
    <t>Feestdag 20:00 - 24:00</t>
  </si>
  <si>
    <t>Let op! Alle ingediende uurtarieven worden gehanteerd tijdens de looptijd van de overeenkomst. Het betreft een raamovereenkomst, het aantal uren is dus geen absolute afname!</t>
  </si>
  <si>
    <t>Adhoc 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</si>
</sst>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0.0"/>
    <numFmt numFmtId="166" formatCode="_ * #,##0_ ;_ * \-#,##0_ ;_ * &quot;-&quot;??_ ;_ @_ "/>
  </numFmts>
  <fonts count="20" x14ac:knownFonts="1">
    <font>
      <sz val="10"/>
      <color rgb="FF000000"/>
      <name val="Arial"/>
      <scheme val="minor"/>
    </font>
    <font>
      <sz val="10"/>
      <color theme="1"/>
      <name val="Arial"/>
      <family val="2"/>
    </font>
    <font>
      <sz val="10"/>
      <name val="Arial"/>
      <family val="2"/>
    </font>
    <font>
      <b/>
      <sz val="10"/>
      <color theme="1"/>
      <name val="Arial"/>
      <family val="2"/>
    </font>
    <font>
      <b/>
      <sz val="10"/>
      <color rgb="FF000000"/>
      <name val="Arial"/>
      <family val="2"/>
    </font>
    <font>
      <sz val="10"/>
      <color theme="1"/>
      <name val="Arial"/>
      <family val="2"/>
      <scheme val="minor"/>
    </font>
    <font>
      <sz val="10"/>
      <color rgb="FF000000"/>
      <name val="Arial"/>
      <family val="2"/>
    </font>
    <font>
      <sz val="10"/>
      <color theme="1"/>
      <name val="Arial"/>
      <family val="2"/>
    </font>
    <font>
      <b/>
      <sz val="10"/>
      <color rgb="FF000000"/>
      <name val="Arial"/>
      <family val="2"/>
    </font>
    <font>
      <sz val="10"/>
      <color rgb="FF000000"/>
      <name val="Arial"/>
      <family val="2"/>
      <scheme val="minor"/>
    </font>
    <font>
      <sz val="10"/>
      <color theme="1"/>
      <name val="Arial"/>
      <family val="2"/>
      <scheme val="minor"/>
    </font>
    <font>
      <b/>
      <sz val="10"/>
      <color rgb="FF000000"/>
      <name val="Arial"/>
      <family val="2"/>
      <scheme val="minor"/>
    </font>
    <font>
      <b/>
      <sz val="16"/>
      <color rgb="FF000000"/>
      <name val="Arial"/>
      <family val="2"/>
      <scheme val="minor"/>
    </font>
    <font>
      <sz val="10"/>
      <color rgb="FF000000"/>
      <name val="Arial"/>
      <family val="2"/>
      <scheme val="minor"/>
    </font>
    <font>
      <i/>
      <sz val="10"/>
      <color rgb="FF000000"/>
      <name val="Arial"/>
      <family val="2"/>
      <scheme val="minor"/>
    </font>
    <font>
      <b/>
      <sz val="11"/>
      <color theme="1"/>
      <name val="Arial"/>
      <family val="2"/>
      <scheme val="minor"/>
    </font>
    <font>
      <b/>
      <sz val="14"/>
      <color theme="1"/>
      <name val="Arial"/>
      <family val="2"/>
      <scheme val="minor"/>
    </font>
    <font>
      <i/>
      <sz val="10"/>
      <color theme="1"/>
      <name val="Verdana"/>
      <family val="2"/>
    </font>
    <font>
      <b/>
      <sz val="10"/>
      <color theme="1"/>
      <name val="Verdana"/>
      <family val="2"/>
    </font>
    <font>
      <sz val="10"/>
      <color rgb="FF000000"/>
      <name val="Arial"/>
      <family val="2"/>
    </font>
  </fonts>
  <fills count="6">
    <fill>
      <patternFill patternType="none"/>
    </fill>
    <fill>
      <patternFill patternType="gray125"/>
    </fill>
    <fill>
      <patternFill patternType="solid">
        <fgColor rgb="FFFFFF00"/>
        <bgColor rgb="FFFFFF00"/>
      </patternFill>
    </fill>
    <fill>
      <patternFill patternType="solid">
        <fgColor rgb="FFFFFF00"/>
        <bgColor indexed="64"/>
      </patternFill>
    </fill>
    <fill>
      <patternFill patternType="solid">
        <fgColor theme="0"/>
        <bgColor rgb="FFFAD9D6"/>
      </patternFill>
    </fill>
    <fill>
      <patternFill patternType="solid">
        <fgColor theme="0"/>
        <bgColor indexed="64"/>
      </patternFill>
    </fill>
  </fills>
  <borders count="2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3">
    <xf numFmtId="0" fontId="0" fillId="0" borderId="0"/>
    <xf numFmtId="44" fontId="13" fillId="0" borderId="0" applyFont="0" applyFill="0" applyBorder="0" applyAlignment="0" applyProtection="0"/>
    <xf numFmtId="43" fontId="13" fillId="0" borderId="0" applyFont="0" applyFill="0" applyBorder="0" applyAlignment="0" applyProtection="0"/>
  </cellStyleXfs>
  <cellXfs count="98">
    <xf numFmtId="0" fontId="0" fillId="0" borderId="0" xfId="0"/>
    <xf numFmtId="0" fontId="1" fillId="0" borderId="0" xfId="0" applyFont="1"/>
    <xf numFmtId="0" fontId="9" fillId="0" borderId="0" xfId="0" applyFont="1"/>
    <xf numFmtId="0" fontId="11" fillId="0" borderId="0" xfId="0" applyFont="1"/>
    <xf numFmtId="0" fontId="0" fillId="0" borderId="0" xfId="0"/>
    <xf numFmtId="0" fontId="11" fillId="0" borderId="0" xfId="0" applyFont="1" applyAlignment="1">
      <alignment horizontal="left"/>
    </xf>
    <xf numFmtId="0" fontId="0" fillId="0" borderId="0" xfId="0" applyAlignment="1">
      <alignment horizontal="left"/>
    </xf>
    <xf numFmtId="0" fontId="7" fillId="0" borderId="0" xfId="0" applyFont="1"/>
    <xf numFmtId="43" fontId="7" fillId="0" borderId="2" xfId="0" applyNumberFormat="1" applyFont="1" applyBorder="1"/>
    <xf numFmtId="0" fontId="7" fillId="0" borderId="0" xfId="0" applyFont="1" applyAlignment="1">
      <alignment horizontal="left" vertical="center" wrapText="1"/>
    </xf>
    <xf numFmtId="0" fontId="9" fillId="0" borderId="0" xfId="0" applyFont="1" applyAlignment="1">
      <alignment horizontal="center" vertical="center"/>
    </xf>
    <xf numFmtId="0" fontId="0" fillId="0" borderId="0" xfId="0" applyAlignment="1">
      <alignment wrapText="1"/>
    </xf>
    <xf numFmtId="0" fontId="9" fillId="0" borderId="0" xfId="0" applyFont="1" applyAlignment="1">
      <alignment horizontal="left" vertical="center" wrapText="1"/>
    </xf>
    <xf numFmtId="44" fontId="7" fillId="3" borderId="2" xfId="0" applyNumberFormat="1" applyFont="1" applyFill="1" applyBorder="1" applyAlignment="1" applyProtection="1">
      <alignment horizontal="center" vertical="center"/>
      <protection locked="0"/>
    </xf>
    <xf numFmtId="0" fontId="9" fillId="0" borderId="0" xfId="0" applyFont="1" applyAlignment="1">
      <alignment horizontal="left" vertical="center"/>
    </xf>
    <xf numFmtId="44" fontId="0" fillId="3" borderId="2" xfId="1" applyFont="1" applyFill="1" applyBorder="1" applyAlignment="1" applyProtection="1">
      <alignment horizontal="center" vertical="center"/>
      <protection locked="0"/>
    </xf>
    <xf numFmtId="44" fontId="19" fillId="0" borderId="2" xfId="1" applyFont="1" applyBorder="1"/>
    <xf numFmtId="44" fontId="7" fillId="0" borderId="2" xfId="1" applyFont="1" applyBorder="1" applyAlignment="1">
      <alignment vertical="center" wrapText="1"/>
    </xf>
    <xf numFmtId="44" fontId="7" fillId="0" borderId="2" xfId="1" applyFont="1" applyBorder="1" applyAlignment="1">
      <alignment horizontal="center" vertical="center" wrapText="1"/>
    </xf>
    <xf numFmtId="44" fontId="11" fillId="0" borderId="2" xfId="1" applyFont="1" applyBorder="1"/>
    <xf numFmtId="0" fontId="1" fillId="0" borderId="0" xfId="0" applyFont="1" applyAlignment="1">
      <alignment vertical="top" wrapText="1"/>
    </xf>
    <xf numFmtId="9" fontId="7" fillId="3" borderId="11" xfId="0" applyNumberFormat="1" applyFont="1" applyFill="1" applyBorder="1" applyAlignment="1" applyProtection="1">
      <alignment horizontal="center" vertical="center" wrapText="1"/>
      <protection locked="0"/>
    </xf>
    <xf numFmtId="0" fontId="2" fillId="0" borderId="0" xfId="0" applyFont="1" applyAlignment="1">
      <alignment vertical="top" wrapText="1"/>
    </xf>
    <xf numFmtId="0" fontId="9" fillId="0" borderId="0" xfId="0" applyFont="1" applyAlignment="1">
      <alignment horizontal="left" wrapText="1"/>
    </xf>
    <xf numFmtId="165" fontId="19" fillId="2" borderId="11" xfId="2"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164" fontId="0" fillId="0" borderId="0" xfId="0" applyNumberFormat="1"/>
    <xf numFmtId="0" fontId="0" fillId="0" borderId="0" xfId="0" applyAlignment="1">
      <alignment horizontal="center" vertical="center"/>
    </xf>
    <xf numFmtId="0" fontId="1" fillId="3" borderId="2" xfId="0" applyFont="1" applyFill="1" applyBorder="1" applyAlignment="1" applyProtection="1">
      <alignment horizontal="center" vertical="center" wrapText="1"/>
      <protection locked="0" hidden="1"/>
    </xf>
    <xf numFmtId="0" fontId="1" fillId="2" borderId="11" xfId="0" applyFont="1" applyFill="1" applyBorder="1" applyAlignment="1" applyProtection="1">
      <alignment horizontal="center" vertical="center"/>
      <protection locked="0" hidden="1"/>
    </xf>
    <xf numFmtId="44" fontId="0" fillId="0" borderId="0" xfId="0" applyNumberFormat="1"/>
    <xf numFmtId="0" fontId="0" fillId="0" borderId="0" xfId="0" applyAlignment="1">
      <alignment horizontal="left" vertical="center" wrapText="1"/>
    </xf>
    <xf numFmtId="0" fontId="6" fillId="0" borderId="0" xfId="0" applyFont="1" applyAlignment="1">
      <alignment vertical="top" wrapText="1"/>
    </xf>
    <xf numFmtId="44" fontId="7" fillId="3" borderId="2" xfId="1"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hidden="1"/>
    </xf>
    <xf numFmtId="0" fontId="9" fillId="0" borderId="0" xfId="0" applyFont="1" applyAlignment="1">
      <alignment wrapText="1"/>
    </xf>
    <xf numFmtId="166" fontId="7" fillId="3" borderId="2" xfId="2" applyNumberFormat="1" applyFont="1" applyFill="1" applyBorder="1" applyAlignment="1" applyProtection="1">
      <alignment vertical="center"/>
      <protection locked="0"/>
    </xf>
    <xf numFmtId="0" fontId="9" fillId="0" borderId="0" xfId="0" applyFont="1" applyAlignment="1">
      <alignment horizontal="left"/>
    </xf>
    <xf numFmtId="0" fontId="0" fillId="5" borderId="0" xfId="0" applyFill="1"/>
    <xf numFmtId="0" fontId="3" fillId="5" borderId="2" xfId="0" applyFont="1" applyFill="1" applyBorder="1"/>
    <xf numFmtId="0" fontId="4" fillId="5" borderId="0" xfId="0" applyFont="1" applyFill="1"/>
    <xf numFmtId="0" fontId="1" fillId="5" borderId="10" xfId="0" applyFont="1" applyFill="1" applyBorder="1"/>
    <xf numFmtId="0" fontId="7" fillId="5" borderId="2" xfId="0" applyFont="1" applyFill="1" applyBorder="1" applyAlignment="1">
      <alignment horizontal="left" vertical="top" wrapText="1"/>
    </xf>
    <xf numFmtId="0" fontId="14" fillId="5" borderId="1" xfId="0" applyFont="1" applyFill="1" applyBorder="1"/>
    <xf numFmtId="0" fontId="0" fillId="5" borderId="1" xfId="0" applyFill="1" applyBorder="1"/>
    <xf numFmtId="0" fontId="1" fillId="5" borderId="2" xfId="0" applyFont="1" applyFill="1" applyBorder="1"/>
    <xf numFmtId="0" fontId="1" fillId="5" borderId="8" xfId="0" applyFont="1" applyFill="1" applyBorder="1" applyAlignment="1">
      <alignment vertical="center" wrapText="1"/>
    </xf>
    <xf numFmtId="0" fontId="1" fillId="5" borderId="0" xfId="0" applyFont="1" applyFill="1"/>
    <xf numFmtId="0" fontId="9" fillId="5" borderId="0" xfId="0" applyFont="1" applyFill="1"/>
    <xf numFmtId="0" fontId="11" fillId="5" borderId="8" xfId="0" applyFont="1" applyFill="1" applyBorder="1"/>
    <xf numFmtId="0" fontId="8" fillId="5" borderId="0" xfId="0" applyFont="1" applyFill="1"/>
    <xf numFmtId="0" fontId="3" fillId="5" borderId="1" xfId="0" applyFont="1" applyFill="1" applyBorder="1"/>
    <xf numFmtId="0" fontId="10" fillId="5" borderId="8" xfId="0" applyFont="1" applyFill="1" applyBorder="1"/>
    <xf numFmtId="0" fontId="5" fillId="5" borderId="8" xfId="0" applyFont="1" applyFill="1" applyBorder="1"/>
    <xf numFmtId="0" fontId="6" fillId="5" borderId="8" xfId="0" applyFont="1" applyFill="1" applyBorder="1"/>
    <xf numFmtId="0" fontId="16" fillId="0" borderId="0" xfId="0" applyFont="1" applyFill="1" applyAlignment="1">
      <alignment horizontal="center"/>
    </xf>
    <xf numFmtId="0" fontId="16" fillId="0" borderId="0" xfId="0" applyFont="1" applyFill="1"/>
    <xf numFmtId="0" fontId="15" fillId="0" borderId="0" xfId="0" applyFont="1" applyFill="1" applyAlignment="1">
      <alignment horizontal="center"/>
    </xf>
    <xf numFmtId="0" fontId="0" fillId="0" borderId="0" xfId="0" applyFill="1"/>
    <xf numFmtId="0" fontId="17" fillId="0" borderId="17" xfId="0" applyFont="1" applyFill="1" applyBorder="1"/>
    <xf numFmtId="0" fontId="0" fillId="0" borderId="1" xfId="0" applyFill="1" applyBorder="1"/>
    <xf numFmtId="0" fontId="18" fillId="0" borderId="2" xfId="0" applyFont="1" applyFill="1" applyBorder="1" applyAlignment="1">
      <alignment horizontal="center" vertical="center"/>
    </xf>
    <xf numFmtId="164" fontId="15" fillId="0" borderId="2" xfId="0" applyNumberFormat="1" applyFont="1" applyFill="1" applyBorder="1" applyAlignment="1" applyProtection="1">
      <alignment horizontal="center" vertical="center"/>
    </xf>
    <xf numFmtId="164" fontId="15" fillId="0" borderId="2" xfId="0" applyNumberFormat="1" applyFont="1" applyFill="1" applyBorder="1" applyAlignment="1">
      <alignment horizontal="center" vertical="center"/>
    </xf>
    <xf numFmtId="0" fontId="15" fillId="0" borderId="2" xfId="0" applyFont="1" applyFill="1" applyBorder="1" applyAlignment="1">
      <alignment horizontal="center" vertical="center"/>
    </xf>
    <xf numFmtId="0" fontId="0" fillId="0" borderId="2" xfId="0" applyFill="1" applyBorder="1" applyAlignment="1">
      <alignment vertical="center"/>
    </xf>
    <xf numFmtId="3" fontId="0" fillId="0" borderId="2" xfId="0" applyNumberFormat="1" applyFill="1" applyBorder="1" applyAlignment="1" applyProtection="1">
      <alignment horizontal="center" vertical="center"/>
    </xf>
    <xf numFmtId="0" fontId="0" fillId="0" borderId="2" xfId="0" applyFill="1" applyBorder="1" applyAlignment="1">
      <alignment horizontal="center" vertical="center"/>
    </xf>
    <xf numFmtId="164" fontId="0" fillId="0" borderId="2" xfId="0" applyNumberFormat="1" applyFill="1" applyBorder="1" applyAlignment="1">
      <alignment horizontal="center" vertical="center"/>
    </xf>
    <xf numFmtId="0" fontId="0" fillId="0" borderId="10" xfId="0" applyFill="1" applyBorder="1" applyAlignment="1">
      <alignment horizontal="center" vertical="center"/>
    </xf>
    <xf numFmtId="0" fontId="0" fillId="0" borderId="19" xfId="0" applyFill="1" applyBorder="1" applyAlignment="1">
      <alignment horizontal="center" vertical="center"/>
    </xf>
    <xf numFmtId="164" fontId="16" fillId="0" borderId="13" xfId="0" applyNumberFormat="1" applyFont="1" applyFill="1" applyBorder="1" applyAlignment="1">
      <alignment horizontal="center" vertical="center"/>
    </xf>
    <xf numFmtId="0" fontId="17" fillId="0" borderId="0" xfId="0" applyFont="1" applyFill="1"/>
    <xf numFmtId="0" fontId="15" fillId="0" borderId="0" xfId="0" applyFont="1" applyFill="1"/>
    <xf numFmtId="0" fontId="15" fillId="0" borderId="1" xfId="0" applyFont="1" applyFill="1" applyBorder="1"/>
    <xf numFmtId="44" fontId="12" fillId="0" borderId="2" xfId="0" applyNumberFormat="1" applyFont="1" applyFill="1" applyBorder="1"/>
    <xf numFmtId="0" fontId="1" fillId="4" borderId="8" xfId="0" applyFont="1" applyFill="1" applyBorder="1" applyAlignment="1">
      <alignment vertical="top" wrapText="1"/>
    </xf>
    <xf numFmtId="0" fontId="2" fillId="5" borderId="9" xfId="0" applyFont="1" applyFill="1" applyBorder="1" applyAlignment="1"/>
    <xf numFmtId="0" fontId="9"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right"/>
    </xf>
    <xf numFmtId="0" fontId="9" fillId="0" borderId="2" xfId="0" applyFont="1" applyBorder="1" applyAlignment="1">
      <alignment horizontal="center" wrapText="1"/>
    </xf>
    <xf numFmtId="0" fontId="0" fillId="0" borderId="2" xfId="0" applyBorder="1" applyAlignment="1">
      <alignment horizontal="center"/>
    </xf>
    <xf numFmtId="0" fontId="9" fillId="0" borderId="0" xfId="0" applyFont="1" applyAlignment="1">
      <alignment horizontal="center" vertical="center" wrapText="1"/>
    </xf>
    <xf numFmtId="0" fontId="16" fillId="0" borderId="3" xfId="0" applyFont="1" applyFill="1" applyBorder="1" applyAlignment="1">
      <alignment horizontal="center"/>
    </xf>
    <xf numFmtId="0" fontId="16" fillId="0" borderId="4" xfId="0" applyFont="1" applyFill="1" applyBorder="1" applyAlignment="1">
      <alignment horizontal="center"/>
    </xf>
    <xf numFmtId="0" fontId="16" fillId="0" borderId="5" xfId="0" applyFont="1" applyFill="1" applyBorder="1" applyAlignment="1">
      <alignment horizontal="center"/>
    </xf>
    <xf numFmtId="0" fontId="15" fillId="0" borderId="6" xfId="0" applyFont="1" applyFill="1" applyBorder="1" applyAlignment="1">
      <alignment horizontal="center"/>
    </xf>
    <xf numFmtId="0" fontId="15" fillId="0" borderId="7" xfId="0" applyFont="1" applyFill="1" applyBorder="1" applyAlignment="1">
      <alignment horizontal="center"/>
    </xf>
    <xf numFmtId="0" fontId="15" fillId="0" borderId="12" xfId="0" applyFont="1" applyFill="1" applyBorder="1" applyAlignment="1">
      <alignment horizontal="center"/>
    </xf>
    <xf numFmtId="0" fontId="16" fillId="0" borderId="14" xfId="0" applyFont="1" applyFill="1" applyBorder="1" applyAlignment="1">
      <alignment horizontal="right" vertical="center"/>
    </xf>
    <xf numFmtId="0" fontId="16" fillId="0" borderId="15" xfId="0" applyFont="1" applyFill="1" applyBorder="1" applyAlignment="1">
      <alignment horizontal="right" vertical="center"/>
    </xf>
    <xf numFmtId="0" fontId="16" fillId="0" borderId="16" xfId="0" applyFont="1" applyFill="1" applyBorder="1" applyAlignment="1">
      <alignment horizontal="right" vertical="center"/>
    </xf>
    <xf numFmtId="0" fontId="0" fillId="0" borderId="8"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4" xfId="0" applyFill="1" applyBorder="1" applyAlignment="1">
      <alignment horizontal="center" vertical="center"/>
    </xf>
    <xf numFmtId="0" fontId="0" fillId="0" borderId="5" xfId="0" applyFill="1" applyBorder="1" applyAlignment="1">
      <alignment horizontal="center" vertical="center"/>
    </xf>
  </cellXfs>
  <cellStyles count="3">
    <cellStyle name="Komma" xfId="2" builtinId="3"/>
    <cellStyle name="Standaard" xfId="0" builtinId="0"/>
    <cellStyle name="Valuta" xfId="1" builtinId="4"/>
  </cellStyles>
  <dxfs count="12">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71"/>
  <sheetViews>
    <sheetView topLeftCell="A13" workbookViewId="0">
      <selection activeCell="G8" sqref="G8"/>
    </sheetView>
  </sheetViews>
  <sheetFormatPr defaultColWidth="12.54296875" defaultRowHeight="15" customHeight="1" x14ac:dyDescent="0.25"/>
  <cols>
    <col min="1" max="1" width="57.1796875" style="38" customWidth="1"/>
    <col min="2" max="2" width="54" style="38" customWidth="1"/>
    <col min="3" max="16384" width="12.54296875" style="38"/>
  </cols>
  <sheetData>
    <row r="1" spans="1:26" ht="82.5" customHeight="1" x14ac:dyDescent="0.25">
      <c r="A1" s="76" t="s">
        <v>39</v>
      </c>
      <c r="B1" s="77"/>
    </row>
    <row r="2" spans="1:26" ht="15.75" customHeight="1" x14ac:dyDescent="0.25"/>
    <row r="3" spans="1:26" ht="15.75" customHeight="1" x14ac:dyDescent="0.3">
      <c r="A3" s="39" t="s">
        <v>0</v>
      </c>
      <c r="B3" s="45" t="s">
        <v>10</v>
      </c>
      <c r="C3" s="40"/>
      <c r="D3" s="40"/>
      <c r="E3" s="40"/>
      <c r="F3" s="40"/>
      <c r="G3" s="40"/>
      <c r="H3" s="40"/>
      <c r="I3" s="40"/>
      <c r="J3" s="40"/>
      <c r="K3" s="40"/>
      <c r="L3" s="40"/>
      <c r="M3" s="40"/>
      <c r="N3" s="40"/>
      <c r="O3" s="40"/>
      <c r="P3" s="40"/>
      <c r="Q3" s="40"/>
      <c r="R3" s="40"/>
      <c r="S3" s="40"/>
      <c r="T3" s="40"/>
      <c r="U3" s="40"/>
      <c r="V3" s="40"/>
      <c r="W3" s="40"/>
      <c r="X3" s="40"/>
      <c r="Y3" s="40"/>
      <c r="Z3" s="40"/>
    </row>
    <row r="4" spans="1:26" ht="15.75" customHeight="1" x14ac:dyDescent="0.25">
      <c r="A4" s="41" t="s">
        <v>1</v>
      </c>
      <c r="B4" s="41" t="s">
        <v>67</v>
      </c>
    </row>
    <row r="5" spans="1:26" ht="42" customHeight="1" x14ac:dyDescent="0.3">
      <c r="A5" s="42" t="s">
        <v>9</v>
      </c>
      <c r="B5" s="29"/>
      <c r="C5" s="43"/>
    </row>
    <row r="6" spans="1:26" ht="15.75" customHeight="1" x14ac:dyDescent="0.25">
      <c r="A6" s="44"/>
      <c r="B6" s="44"/>
    </row>
    <row r="7" spans="1:26" ht="15.75" customHeight="1" x14ac:dyDescent="0.25">
      <c r="A7" s="45" t="s">
        <v>57</v>
      </c>
      <c r="B7" s="34"/>
    </row>
    <row r="8" spans="1:26" ht="15.75" customHeight="1" x14ac:dyDescent="0.25">
      <c r="A8" s="45" t="s">
        <v>50</v>
      </c>
      <c r="B8" s="34"/>
    </row>
    <row r="9" spans="1:26" ht="15.75" customHeight="1" x14ac:dyDescent="0.25">
      <c r="A9" s="45" t="s">
        <v>51</v>
      </c>
      <c r="B9" s="34"/>
    </row>
    <row r="10" spans="1:26" ht="15.75" customHeight="1" x14ac:dyDescent="0.25">
      <c r="A10" s="45" t="s">
        <v>52</v>
      </c>
      <c r="B10" s="34"/>
    </row>
    <row r="11" spans="1:26" ht="15.75" customHeight="1" x14ac:dyDescent="0.25">
      <c r="A11" s="45" t="s">
        <v>53</v>
      </c>
      <c r="B11" s="34"/>
    </row>
    <row r="12" spans="1:26" ht="15.75" customHeight="1" x14ac:dyDescent="0.25">
      <c r="A12" s="45" t="s">
        <v>54</v>
      </c>
      <c r="B12" s="34"/>
    </row>
    <row r="13" spans="1:26" ht="15.75" customHeight="1" x14ac:dyDescent="0.25">
      <c r="A13" s="45" t="s">
        <v>55</v>
      </c>
      <c r="B13" s="34"/>
    </row>
    <row r="14" spans="1:26" ht="15.75" customHeight="1" x14ac:dyDescent="0.25">
      <c r="A14" s="45" t="s">
        <v>56</v>
      </c>
      <c r="B14" s="34"/>
    </row>
    <row r="15" spans="1:26" ht="15.75" customHeight="1" x14ac:dyDescent="0.25"/>
    <row r="16" spans="1:26" ht="12.5" x14ac:dyDescent="0.25"/>
    <row r="17" spans="1:3" ht="45.75" customHeight="1" x14ac:dyDescent="0.25">
      <c r="A17" s="46" t="s">
        <v>2</v>
      </c>
      <c r="B17" s="28"/>
    </row>
    <row r="18" spans="1:3" ht="15.75" customHeight="1" x14ac:dyDescent="0.25">
      <c r="A18" s="47"/>
    </row>
    <row r="19" spans="1:3" ht="12.75" customHeight="1" x14ac:dyDescent="0.25">
      <c r="B19" s="48"/>
    </row>
    <row r="20" spans="1:3" ht="21" customHeight="1" x14ac:dyDescent="0.4">
      <c r="A20" s="49" t="s">
        <v>3</v>
      </c>
      <c r="B20" s="75">
        <f>Prijsopgave!F19+EMVI!G27</f>
        <v>0</v>
      </c>
    </row>
    <row r="21" spans="1:3" ht="15.75" customHeight="1" x14ac:dyDescent="0.25">
      <c r="B21" s="48"/>
    </row>
    <row r="22" spans="1:3" ht="15.75" customHeight="1" x14ac:dyDescent="0.3">
      <c r="A22" s="50" t="s">
        <v>4</v>
      </c>
      <c r="B22" s="51" t="s">
        <v>5</v>
      </c>
    </row>
    <row r="23" spans="1:3" ht="16.5" customHeight="1" x14ac:dyDescent="0.25">
      <c r="A23" s="52" t="s">
        <v>6</v>
      </c>
      <c r="B23" s="29"/>
      <c r="C23" s="44"/>
    </row>
    <row r="24" spans="1:3" ht="16.5" customHeight="1" x14ac:dyDescent="0.25">
      <c r="A24" s="53" t="s">
        <v>7</v>
      </c>
      <c r="B24" s="29"/>
      <c r="C24" s="44"/>
    </row>
    <row r="25" spans="1:3" ht="16.5" customHeight="1" x14ac:dyDescent="0.25">
      <c r="A25" s="54" t="s">
        <v>8</v>
      </c>
      <c r="B25" s="29"/>
      <c r="C25" s="44"/>
    </row>
    <row r="26" spans="1:3" ht="15.75" customHeight="1" x14ac:dyDescent="0.25">
      <c r="B26" s="44"/>
    </row>
    <row r="27" spans="1:3" ht="15.75" customHeight="1" x14ac:dyDescent="0.25"/>
    <row r="28" spans="1:3" ht="15.75" customHeight="1" x14ac:dyDescent="0.25"/>
    <row r="29" spans="1:3" ht="15.75" customHeight="1" x14ac:dyDescent="0.25"/>
    <row r="30" spans="1:3" ht="15.75" customHeight="1" x14ac:dyDescent="0.25"/>
    <row r="31" spans="1:3" ht="15.75" customHeight="1" x14ac:dyDescent="0.25"/>
    <row r="32" spans="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sheetData>
  <sheetProtection algorithmName="SHA-512" hashValue="pqXVEIjQ0yCZJhqe+q2uqCpVSstKCwtc4hnn+k1589WoWY9L2rdSxGFdRy1vc/48mtRGsLIS/xCaSFEHJ5rn8Q==" saltValue="nTd4+gzQlRwg8gnCSug33w==" spinCount="100000" sheet="1" objects="1" scenarios="1"/>
  <mergeCells count="1">
    <mergeCell ref="A1:B1"/>
  </mergeCells>
  <conditionalFormatting sqref="B23:B25">
    <cfRule type="containsText" dxfId="11" priority="5" operator="containsText" text="niet aanwezig">
      <formula>NOT(ISERROR(SEARCH("niet aanwezig",B23)))</formula>
    </cfRule>
    <cfRule type="containsText" dxfId="10" priority="6" operator="containsText" text="Aanwezig">
      <formula>NOT(ISERROR(SEARCH("Aanwezig",B23)))</formula>
    </cfRule>
  </conditionalFormatting>
  <conditionalFormatting sqref="B7:B14 B17">
    <cfRule type="notContainsBlanks" dxfId="9" priority="4">
      <formula>LEN(TRIM(B7))&gt;0</formula>
    </cfRule>
  </conditionalFormatting>
  <conditionalFormatting sqref="B17">
    <cfRule type="containsText" dxfId="8" priority="3" operator="containsText" text="Nee">
      <formula>NOT(ISERROR(SEARCH("Nee",B17)))</formula>
    </cfRule>
  </conditionalFormatting>
  <conditionalFormatting sqref="B5">
    <cfRule type="containsText" dxfId="7" priority="1" operator="containsText" text="Nee">
      <formula>NOT(ISERROR(SEARCH("Nee",B5)))</formula>
    </cfRule>
    <cfRule type="containsText" dxfId="6" priority="2" operator="containsText" text="Ja">
      <formula>NOT(ISERROR(SEARCH("Ja",B5)))</formula>
    </cfRule>
  </conditionalFormatting>
  <dataValidations count="3">
    <dataValidation type="list" allowBlank="1" showInputMessage="1" showErrorMessage="1" sqref="B17" xr:uid="{F93BCB75-7161-4C95-9E9E-064F0CFA493E}">
      <formula1>"Ja,Nee"</formula1>
    </dataValidation>
    <dataValidation type="list" allowBlank="1" showErrorMessage="1" sqref="B23:B25" xr:uid="{00000000-0002-0000-0000-000001000000}">
      <formula1>"aanwezig,niet aanwezig"</formula1>
    </dataValidation>
    <dataValidation type="list" allowBlank="1" showErrorMessage="1" sqref="B5" xr:uid="{E814801D-FC21-40DD-A1F5-3C03E658DE3E}">
      <formula1>"Ja,Nee"</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1FC00-3323-4360-8E2E-2CC6CE1C8A1F}">
  <dimension ref="A1:H40"/>
  <sheetViews>
    <sheetView tabSelected="1" topLeftCell="A13" workbookViewId="0">
      <selection activeCell="E13" sqref="E13"/>
    </sheetView>
  </sheetViews>
  <sheetFormatPr defaultRowHeight="12.5" x14ac:dyDescent="0.25"/>
  <cols>
    <col min="1" max="1" width="22" style="4" customWidth="1"/>
    <col min="2" max="2" width="60" bestFit="1" customWidth="1"/>
    <col min="4" max="4" width="18" bestFit="1" customWidth="1"/>
    <col min="5" max="5" width="82.1796875" customWidth="1"/>
    <col min="7" max="7" width="15.7265625" customWidth="1"/>
    <col min="11" max="11" width="12.54296875" customWidth="1"/>
  </cols>
  <sheetData>
    <row r="1" spans="1:8" ht="13" x14ac:dyDescent="0.3">
      <c r="A1" s="78" t="s">
        <v>18</v>
      </c>
      <c r="B1" s="3" t="s">
        <v>21</v>
      </c>
      <c r="C1" s="3"/>
      <c r="D1" s="5" t="s">
        <v>18</v>
      </c>
      <c r="E1" s="37"/>
      <c r="F1" s="6"/>
      <c r="G1" s="6"/>
      <c r="H1" s="4"/>
    </row>
    <row r="2" spans="1:8" ht="25" x14ac:dyDescent="0.25">
      <c r="A2" s="79"/>
      <c r="B2" s="2" t="s">
        <v>19</v>
      </c>
      <c r="C2" s="2"/>
      <c r="D2" s="24"/>
      <c r="E2" s="23" t="s">
        <v>37</v>
      </c>
      <c r="F2" s="6"/>
      <c r="G2" s="6"/>
      <c r="H2" s="4"/>
    </row>
    <row r="3" spans="1:8" ht="25" x14ac:dyDescent="0.25">
      <c r="A3" s="79"/>
      <c r="B3" s="2" t="s">
        <v>20</v>
      </c>
      <c r="C3" s="2"/>
      <c r="D3" s="24"/>
      <c r="E3" s="23" t="s">
        <v>37</v>
      </c>
      <c r="F3" s="6"/>
      <c r="G3" s="6"/>
      <c r="H3" s="4"/>
    </row>
    <row r="4" spans="1:8" ht="25" x14ac:dyDescent="0.25">
      <c r="A4" s="79"/>
      <c r="B4" s="2" t="s">
        <v>22</v>
      </c>
      <c r="C4" s="2"/>
      <c r="D4" s="24"/>
      <c r="E4" s="23" t="s">
        <v>37</v>
      </c>
      <c r="F4" s="6"/>
      <c r="G4" s="6"/>
      <c r="H4" s="4"/>
    </row>
    <row r="5" spans="1:8" ht="25" x14ac:dyDescent="0.25">
      <c r="A5" s="79"/>
      <c r="B5" s="2" t="s">
        <v>23</v>
      </c>
      <c r="C5" s="2"/>
      <c r="D5" s="24"/>
      <c r="E5" s="23" t="s">
        <v>37</v>
      </c>
      <c r="F5" s="6"/>
      <c r="G5" s="6"/>
      <c r="H5" s="4"/>
    </row>
    <row r="6" spans="1:8" ht="25" x14ac:dyDescent="0.25">
      <c r="A6" s="79"/>
      <c r="B6" s="2" t="s">
        <v>24</v>
      </c>
      <c r="C6" s="2"/>
      <c r="D6" s="24"/>
      <c r="E6" s="23" t="s">
        <v>37</v>
      </c>
      <c r="F6" s="6"/>
      <c r="G6" s="6"/>
      <c r="H6" s="4"/>
    </row>
    <row r="7" spans="1:8" x14ac:dyDescent="0.25">
      <c r="A7" s="79"/>
      <c r="B7" s="1" t="s">
        <v>49</v>
      </c>
      <c r="C7" s="7"/>
      <c r="D7" s="8">
        <f>SUM(D2:D6)/5</f>
        <v>0</v>
      </c>
      <c r="E7" s="1" t="s">
        <v>62</v>
      </c>
      <c r="F7" s="7"/>
      <c r="G7" s="16">
        <f>IF(((D7-6)*15000)&lt;0,0,((D7-6)*-15000))</f>
        <v>0</v>
      </c>
    </row>
    <row r="8" spans="1:8" s="4" customFormat="1" x14ac:dyDescent="0.25">
      <c r="E8" s="2"/>
    </row>
    <row r="9" spans="1:8" s="4" customFormat="1" ht="35.15" customHeight="1" x14ac:dyDescent="0.25">
      <c r="A9" s="27" t="s">
        <v>36</v>
      </c>
      <c r="B9" s="31" t="s">
        <v>47</v>
      </c>
      <c r="D9" s="33"/>
      <c r="E9" s="32" t="s">
        <v>48</v>
      </c>
      <c r="G9" s="16">
        <f>D9*-50</f>
        <v>0</v>
      </c>
    </row>
    <row r="10" spans="1:8" s="4" customFormat="1" x14ac:dyDescent="0.25">
      <c r="E10" s="2"/>
    </row>
    <row r="11" spans="1:8" s="4" customFormat="1" ht="143.15" customHeight="1" x14ac:dyDescent="0.25">
      <c r="A11" s="25" t="s">
        <v>26</v>
      </c>
      <c r="B11" s="9" t="s">
        <v>25</v>
      </c>
      <c r="C11" s="7"/>
      <c r="D11" s="13"/>
      <c r="E11" s="20" t="s">
        <v>63</v>
      </c>
      <c r="F11" s="7"/>
      <c r="G11" s="16">
        <f>IF(D11="Ja",-10000,0)</f>
        <v>0</v>
      </c>
    </row>
    <row r="12" spans="1:8" x14ac:dyDescent="0.25">
      <c r="E12" s="2"/>
    </row>
    <row r="13" spans="1:8" ht="97.5" customHeight="1" x14ac:dyDescent="0.25">
      <c r="A13" s="10" t="s">
        <v>27</v>
      </c>
      <c r="B13" s="12" t="s">
        <v>28</v>
      </c>
      <c r="C13" s="11"/>
      <c r="D13" s="21"/>
      <c r="E13" s="22" t="s">
        <v>64</v>
      </c>
      <c r="G13" s="17">
        <f>IF(D13=2%,0,IF(D13=3%,(-5000),IF(D13=4%,(-7500),IF(D13=5%,(-10000),IF(D13=6%,(-15000),IF(D13=7%,(-20000),))))))</f>
        <v>0</v>
      </c>
    </row>
    <row r="14" spans="1:8" x14ac:dyDescent="0.25">
      <c r="E14" s="2"/>
    </row>
    <row r="15" spans="1:8" s="4" customFormat="1" x14ac:dyDescent="0.25">
      <c r="A15" s="25" t="s">
        <v>30</v>
      </c>
      <c r="B15" s="14" t="s">
        <v>31</v>
      </c>
      <c r="D15" s="13"/>
      <c r="E15" s="20" t="s">
        <v>65</v>
      </c>
      <c r="G15" s="18">
        <f>IF(D15="Ja",-7500,0)</f>
        <v>0</v>
      </c>
    </row>
    <row r="16" spans="1:8" s="4" customFormat="1" x14ac:dyDescent="0.25">
      <c r="E16" s="2"/>
    </row>
    <row r="17" spans="1:7" s="4" customFormat="1" x14ac:dyDescent="0.25">
      <c r="A17" s="25" t="s">
        <v>32</v>
      </c>
      <c r="B17" s="2" t="s">
        <v>33</v>
      </c>
      <c r="D17" s="13"/>
      <c r="E17" s="20" t="s">
        <v>65</v>
      </c>
      <c r="G17" s="18">
        <f>IF(D17="Ja",-7500,0)</f>
        <v>0</v>
      </c>
    </row>
    <row r="18" spans="1:7" s="4" customFormat="1" x14ac:dyDescent="0.25">
      <c r="E18" s="2"/>
    </row>
    <row r="19" spans="1:7" s="4" customFormat="1" x14ac:dyDescent="0.25">
      <c r="A19" s="83" t="s">
        <v>58</v>
      </c>
      <c r="B19" s="4" t="s">
        <v>68</v>
      </c>
      <c r="D19" s="13"/>
      <c r="E19" s="2" t="s">
        <v>59</v>
      </c>
      <c r="G19" s="18">
        <f>IF(D19="Ja",-15000,0)</f>
        <v>0</v>
      </c>
    </row>
    <row r="20" spans="1:7" s="4" customFormat="1" x14ac:dyDescent="0.25">
      <c r="A20" s="83"/>
      <c r="E20" s="2"/>
    </row>
    <row r="21" spans="1:7" s="4" customFormat="1" ht="25" x14ac:dyDescent="0.25">
      <c r="A21" s="83"/>
      <c r="B21" s="35" t="s">
        <v>60</v>
      </c>
      <c r="D21" s="36"/>
      <c r="E21" s="2" t="s">
        <v>61</v>
      </c>
      <c r="G21" s="16">
        <f>D21*250</f>
        <v>0</v>
      </c>
    </row>
    <row r="22" spans="1:7" s="4" customFormat="1" x14ac:dyDescent="0.25"/>
    <row r="23" spans="1:7" s="4" customFormat="1" x14ac:dyDescent="0.25"/>
    <row r="24" spans="1:7" s="4" customFormat="1" x14ac:dyDescent="0.25"/>
    <row r="25" spans="1:7" s="4" customFormat="1" x14ac:dyDescent="0.25"/>
    <row r="26" spans="1:7" s="4" customFormat="1" x14ac:dyDescent="0.25"/>
    <row r="27" spans="1:7" ht="13" x14ac:dyDescent="0.3">
      <c r="A27" s="80" t="s">
        <v>29</v>
      </c>
      <c r="B27" s="80"/>
      <c r="C27" s="80"/>
      <c r="D27" s="80"/>
      <c r="E27" s="80"/>
      <c r="F27" s="80"/>
      <c r="G27" s="19">
        <f>SUM(G2:G21)</f>
        <v>0</v>
      </c>
    </row>
    <row r="29" spans="1:7" ht="12.65" customHeight="1" x14ac:dyDescent="0.25">
      <c r="A29" s="81" t="s">
        <v>66</v>
      </c>
      <c r="B29" s="82"/>
      <c r="C29" s="82"/>
      <c r="D29" s="82"/>
      <c r="E29" s="82"/>
    </row>
    <row r="30" spans="1:7" ht="12.65" customHeight="1" x14ac:dyDescent="0.25">
      <c r="A30" s="82"/>
      <c r="B30" s="82"/>
      <c r="C30" s="82"/>
      <c r="D30" s="82"/>
      <c r="E30" s="82"/>
    </row>
    <row r="31" spans="1:7" ht="12.65" customHeight="1" x14ac:dyDescent="0.25">
      <c r="A31" s="82"/>
      <c r="B31" s="82"/>
      <c r="C31" s="82"/>
      <c r="D31" s="82"/>
      <c r="E31" s="82"/>
    </row>
    <row r="32" spans="1:7" ht="12.65" customHeight="1" x14ac:dyDescent="0.25">
      <c r="A32" s="82"/>
      <c r="B32" s="82"/>
      <c r="C32" s="82"/>
      <c r="D32" s="82"/>
      <c r="E32" s="82"/>
    </row>
    <row r="33" spans="1:5" ht="12.65" customHeight="1" x14ac:dyDescent="0.25">
      <c r="A33" s="82"/>
      <c r="B33" s="82"/>
      <c r="C33" s="82"/>
      <c r="D33" s="82"/>
      <c r="E33" s="82"/>
    </row>
    <row r="34" spans="1:5" ht="12.65" customHeight="1" x14ac:dyDescent="0.25">
      <c r="A34" s="82"/>
      <c r="B34" s="82"/>
      <c r="C34" s="82"/>
      <c r="D34" s="82"/>
      <c r="E34" s="82"/>
    </row>
    <row r="35" spans="1:5" ht="12.65" customHeight="1" x14ac:dyDescent="0.25">
      <c r="A35" s="82"/>
      <c r="B35" s="82"/>
      <c r="C35" s="82"/>
      <c r="D35" s="82"/>
      <c r="E35" s="82"/>
    </row>
    <row r="36" spans="1:5" ht="12.65" customHeight="1" x14ac:dyDescent="0.25">
      <c r="A36" s="82"/>
      <c r="B36" s="82"/>
      <c r="C36" s="82"/>
      <c r="D36" s="82"/>
      <c r="E36" s="82"/>
    </row>
    <row r="37" spans="1:5" ht="12.65" customHeight="1" x14ac:dyDescent="0.25">
      <c r="A37" s="82"/>
      <c r="B37" s="82"/>
      <c r="C37" s="82"/>
      <c r="D37" s="82"/>
      <c r="E37" s="82"/>
    </row>
    <row r="38" spans="1:5" ht="12.65" customHeight="1" x14ac:dyDescent="0.25">
      <c r="A38" s="82"/>
      <c r="B38" s="82"/>
      <c r="C38" s="82"/>
      <c r="D38" s="82"/>
      <c r="E38" s="82"/>
    </row>
    <row r="39" spans="1:5" ht="12.65" customHeight="1" x14ac:dyDescent="0.25">
      <c r="A39" s="82"/>
      <c r="B39" s="82"/>
      <c r="C39" s="82"/>
      <c r="D39" s="82"/>
      <c r="E39" s="82"/>
    </row>
    <row r="40" spans="1:5" ht="51.75" customHeight="1" x14ac:dyDescent="0.25">
      <c r="A40" s="82"/>
      <c r="B40" s="82"/>
      <c r="C40" s="82"/>
      <c r="D40" s="82"/>
      <c r="E40" s="82"/>
    </row>
  </sheetData>
  <sheetProtection algorithmName="SHA-512" hashValue="Z+5DgEYP3pkfmC7msIbkzBAoQyaWuYg5iTspH8YmeAdcTRP9hzhwQ3tGsgCC0CxFeFdWrGmikzHj+02C3Ayliw==" saltValue="L63L65bKedi1JZhb6VMs5A==" spinCount="100000" sheet="1" objects="1" scenarios="1"/>
  <mergeCells count="4">
    <mergeCell ref="A1:A7"/>
    <mergeCell ref="A27:F27"/>
    <mergeCell ref="A29:E40"/>
    <mergeCell ref="A19:A21"/>
  </mergeCells>
  <conditionalFormatting sqref="D2:D6 D13">
    <cfRule type="notContainsBlanks" dxfId="5" priority="8">
      <formula>LEN(TRIM(D2))&gt;0</formula>
    </cfRule>
  </conditionalFormatting>
  <conditionalFormatting sqref="D11">
    <cfRule type="notContainsBlanks" dxfId="4" priority="5">
      <formula>LEN(TRIM(D11))&gt;0</formula>
    </cfRule>
  </conditionalFormatting>
  <conditionalFormatting sqref="D17 D15">
    <cfRule type="notContainsBlanks" dxfId="3" priority="4">
      <formula>LEN(TRIM(D15))&gt;0</formula>
    </cfRule>
  </conditionalFormatting>
  <conditionalFormatting sqref="D9">
    <cfRule type="notContainsBlanks" dxfId="2" priority="3">
      <formula>LEN(TRIM(D9))&gt;0</formula>
    </cfRule>
  </conditionalFormatting>
  <conditionalFormatting sqref="D19">
    <cfRule type="notContainsBlanks" dxfId="1" priority="2">
      <formula>LEN(TRIM(D19))&gt;0</formula>
    </cfRule>
  </conditionalFormatting>
  <conditionalFormatting sqref="D21">
    <cfRule type="notContainsBlanks" dxfId="0" priority="1">
      <formula>LEN(TRIM(D21))&gt;0</formula>
    </cfRule>
  </conditionalFormatting>
  <dataValidations xWindow="728" yWindow="416" count="4">
    <dataValidation type="decimal" allowBlank="1" showInputMessage="1" showErrorMessage="1" promptTitle="rapportcijfer" prompt="Getal tussen 6,0 en 9,5" sqref="D2:D6" xr:uid="{9FA16352-06AB-45BD-90E4-F3C6A8F42AF1}">
      <formula1>6</formula1>
      <formula2>9.5</formula2>
    </dataValidation>
    <dataValidation type="list" allowBlank="1" showInputMessage="1" showErrorMessage="1" sqref="D11 D15 D17 D19" xr:uid="{3770C9EB-3165-4BD0-A2F5-91DF427FAEE1}">
      <formula1>"Ja, Nee"</formula1>
    </dataValidation>
    <dataValidation type="list" allowBlank="1" showErrorMessage="1" sqref="D13" xr:uid="{1A959DCD-7A97-4A62-BFE6-62925DA7D55E}">
      <formula1>"2%,3%,4%,5%,6%,7%"</formula1>
    </dataValidation>
    <dataValidation type="whole" operator="greaterThan" allowBlank="1" showInputMessage="1" showErrorMessage="1" sqref="D21" xr:uid="{B4333F19-32AA-49EA-BB4A-185B6B5536AD}">
      <formula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C8539-FC95-47A3-9383-FDF08F1520CB}">
  <dimension ref="A1:H28"/>
  <sheetViews>
    <sheetView workbookViewId="0">
      <selection activeCell="B7" sqref="B7"/>
    </sheetView>
  </sheetViews>
  <sheetFormatPr defaultRowHeight="12.5" x14ac:dyDescent="0.25"/>
  <cols>
    <col min="1" max="1" width="66.1796875" customWidth="1"/>
    <col min="2" max="2" width="28.1796875" bestFit="1" customWidth="1"/>
    <col min="3" max="3" width="19.453125" bestFit="1" customWidth="1"/>
    <col min="4" max="4" width="11.1796875" customWidth="1"/>
    <col min="5" max="5" width="14.1796875" bestFit="1" customWidth="1"/>
    <col min="6" max="6" width="24.1796875" customWidth="1"/>
    <col min="8" max="8" width="11.7265625" bestFit="1" customWidth="1"/>
  </cols>
  <sheetData>
    <row r="1" spans="1:8" ht="18" x14ac:dyDescent="0.4">
      <c r="A1" s="84" t="s">
        <v>35</v>
      </c>
      <c r="B1" s="85"/>
      <c r="C1" s="85"/>
      <c r="D1" s="86"/>
      <c r="E1" s="55"/>
      <c r="F1" s="56"/>
    </row>
    <row r="2" spans="1:8" ht="14" x14ac:dyDescent="0.3">
      <c r="A2" s="87" t="s">
        <v>40</v>
      </c>
      <c r="B2" s="88"/>
      <c r="C2" s="88"/>
      <c r="D2" s="89"/>
      <c r="E2" s="57"/>
      <c r="F2" s="58"/>
    </row>
    <row r="3" spans="1:8" ht="40.5" customHeight="1" x14ac:dyDescent="0.25">
      <c r="A3" s="93" t="s">
        <v>38</v>
      </c>
      <c r="B3" s="94"/>
      <c r="C3" s="94"/>
      <c r="D3" s="95"/>
      <c r="E3" s="58"/>
      <c r="F3" s="58"/>
    </row>
    <row r="4" spans="1:8" ht="13.5" x14ac:dyDescent="0.3">
      <c r="A4" s="59" t="s">
        <v>11</v>
      </c>
      <c r="B4" s="60"/>
      <c r="C4" s="60"/>
      <c r="D4" s="60"/>
      <c r="E4" s="58"/>
      <c r="F4" s="58"/>
    </row>
    <row r="5" spans="1:8" ht="14" x14ac:dyDescent="0.25">
      <c r="A5" s="61" t="s">
        <v>12</v>
      </c>
      <c r="B5" s="62" t="s">
        <v>13</v>
      </c>
      <c r="C5" s="63" t="s">
        <v>14</v>
      </c>
      <c r="D5" s="64" t="s">
        <v>15</v>
      </c>
      <c r="E5" s="64" t="s">
        <v>16</v>
      </c>
      <c r="F5" s="64" t="s">
        <v>17</v>
      </c>
    </row>
    <row r="6" spans="1:8" ht="14" x14ac:dyDescent="0.25">
      <c r="A6" s="61"/>
      <c r="B6" s="62"/>
      <c r="C6" s="63"/>
      <c r="D6" s="64"/>
      <c r="E6" s="64"/>
      <c r="F6" s="64"/>
    </row>
    <row r="7" spans="1:8" x14ac:dyDescent="0.25">
      <c r="A7" s="65" t="s">
        <v>42</v>
      </c>
      <c r="B7" s="15"/>
      <c r="C7" s="66">
        <v>1</v>
      </c>
      <c r="D7" s="67">
        <v>12</v>
      </c>
      <c r="E7" s="67">
        <v>260</v>
      </c>
      <c r="F7" s="68">
        <f t="shared" ref="F7:F15" si="0">B7*C7*D7*E7</f>
        <v>0</v>
      </c>
    </row>
    <row r="8" spans="1:8" x14ac:dyDescent="0.25">
      <c r="A8" s="65" t="s">
        <v>41</v>
      </c>
      <c r="B8" s="15"/>
      <c r="C8" s="66">
        <v>2</v>
      </c>
      <c r="D8" s="67">
        <v>4</v>
      </c>
      <c r="E8" s="67">
        <v>260</v>
      </c>
      <c r="F8" s="68">
        <f>B8*C8*D8*E8</f>
        <v>0</v>
      </c>
      <c r="H8" s="30"/>
    </row>
    <row r="9" spans="1:8" x14ac:dyDescent="0.25">
      <c r="A9" s="65" t="s">
        <v>43</v>
      </c>
      <c r="B9" s="15"/>
      <c r="C9" s="66">
        <v>2</v>
      </c>
      <c r="D9" s="69">
        <v>8</v>
      </c>
      <c r="E9" s="67">
        <v>260</v>
      </c>
      <c r="F9" s="68">
        <f t="shared" si="0"/>
        <v>0</v>
      </c>
    </row>
    <row r="10" spans="1:8" x14ac:dyDescent="0.25">
      <c r="A10" s="65" t="s">
        <v>44</v>
      </c>
      <c r="B10" s="15"/>
      <c r="C10" s="66">
        <v>2</v>
      </c>
      <c r="D10" s="69">
        <v>8</v>
      </c>
      <c r="E10" s="67">
        <v>104</v>
      </c>
      <c r="F10" s="68">
        <f t="shared" si="0"/>
        <v>0</v>
      </c>
    </row>
    <row r="11" spans="1:8" s="4" customFormat="1" x14ac:dyDescent="0.25">
      <c r="A11" s="65" t="s">
        <v>45</v>
      </c>
      <c r="B11" s="15"/>
      <c r="C11" s="66">
        <v>1</v>
      </c>
      <c r="D11" s="69">
        <v>12</v>
      </c>
      <c r="E11" s="67">
        <v>104</v>
      </c>
      <c r="F11" s="68">
        <f t="shared" si="0"/>
        <v>0</v>
      </c>
    </row>
    <row r="12" spans="1:8" s="4" customFormat="1" x14ac:dyDescent="0.25">
      <c r="A12" s="65" t="s">
        <v>46</v>
      </c>
      <c r="B12" s="15"/>
      <c r="C12" s="66">
        <v>2</v>
      </c>
      <c r="D12" s="69">
        <v>4</v>
      </c>
      <c r="E12" s="67">
        <v>104</v>
      </c>
      <c r="F12" s="68">
        <f t="shared" si="0"/>
        <v>0</v>
      </c>
    </row>
    <row r="13" spans="1:8" s="4" customFormat="1" x14ac:dyDescent="0.25">
      <c r="A13" s="65" t="s">
        <v>71</v>
      </c>
      <c r="B13" s="15"/>
      <c r="C13" s="66">
        <v>2</v>
      </c>
      <c r="D13" s="69">
        <v>8</v>
      </c>
      <c r="E13" s="67">
        <v>5</v>
      </c>
      <c r="F13" s="68">
        <f t="shared" si="0"/>
        <v>0</v>
      </c>
    </row>
    <row r="14" spans="1:8" s="4" customFormat="1" x14ac:dyDescent="0.25">
      <c r="A14" s="65" t="s">
        <v>72</v>
      </c>
      <c r="B14" s="15"/>
      <c r="C14" s="66">
        <v>2</v>
      </c>
      <c r="D14" s="69">
        <v>8</v>
      </c>
      <c r="E14" s="67">
        <v>5</v>
      </c>
      <c r="F14" s="68">
        <f t="shared" si="0"/>
        <v>0</v>
      </c>
    </row>
    <row r="15" spans="1:8" s="4" customFormat="1" x14ac:dyDescent="0.25">
      <c r="A15" s="65" t="s">
        <v>73</v>
      </c>
      <c r="B15" s="15"/>
      <c r="C15" s="66">
        <v>2</v>
      </c>
      <c r="D15" s="69">
        <v>8</v>
      </c>
      <c r="E15" s="67">
        <v>5</v>
      </c>
      <c r="F15" s="68">
        <f t="shared" si="0"/>
        <v>0</v>
      </c>
    </row>
    <row r="16" spans="1:8" x14ac:dyDescent="0.25">
      <c r="A16" s="65" t="s">
        <v>75</v>
      </c>
      <c r="B16" s="15"/>
      <c r="C16" s="66">
        <v>0</v>
      </c>
      <c r="D16" s="69"/>
      <c r="E16" s="67"/>
      <c r="F16" s="68"/>
    </row>
    <row r="17" spans="1:8" ht="15.75" customHeight="1" x14ac:dyDescent="0.25">
      <c r="A17" s="96" t="s">
        <v>11</v>
      </c>
      <c r="B17" s="96"/>
      <c r="C17" s="96"/>
      <c r="D17" s="96"/>
      <c r="E17" s="96"/>
      <c r="F17" s="97"/>
    </row>
    <row r="18" spans="1:8" s="4" customFormat="1" ht="15.75" customHeight="1" thickBot="1" x14ac:dyDescent="0.3">
      <c r="A18" s="70"/>
      <c r="B18" s="70"/>
      <c r="C18" s="70"/>
      <c r="D18" s="70"/>
      <c r="E18" s="70"/>
      <c r="F18" s="70"/>
    </row>
    <row r="19" spans="1:8" ht="18.5" thickBot="1" x14ac:dyDescent="0.3">
      <c r="A19" s="90" t="s">
        <v>34</v>
      </c>
      <c r="B19" s="91"/>
      <c r="C19" s="91"/>
      <c r="D19" s="91"/>
      <c r="E19" s="92"/>
      <c r="F19" s="71">
        <f>SUM(F7:F16)</f>
        <v>0</v>
      </c>
      <c r="H19" s="26"/>
    </row>
    <row r="20" spans="1:8" ht="13.5" x14ac:dyDescent="0.3">
      <c r="A20" s="72"/>
      <c r="B20" s="58"/>
      <c r="C20" s="58"/>
      <c r="D20" s="58"/>
      <c r="E20" s="58"/>
      <c r="F20" s="58"/>
    </row>
    <row r="21" spans="1:8" x14ac:dyDescent="0.25">
      <c r="A21" s="58"/>
      <c r="B21" s="58"/>
      <c r="C21" s="58"/>
      <c r="D21" s="58"/>
      <c r="E21" s="58"/>
      <c r="F21" s="58"/>
    </row>
    <row r="22" spans="1:8" ht="14" x14ac:dyDescent="0.3">
      <c r="A22" s="73" t="s">
        <v>70</v>
      </c>
      <c r="B22" s="58"/>
      <c r="C22" s="58"/>
      <c r="D22" s="58"/>
      <c r="E22" s="58"/>
      <c r="F22" s="58"/>
    </row>
    <row r="23" spans="1:8" ht="14" x14ac:dyDescent="0.3">
      <c r="A23" s="74" t="s">
        <v>69</v>
      </c>
      <c r="B23" s="74"/>
      <c r="C23" s="74"/>
      <c r="D23" s="74"/>
      <c r="E23" s="74"/>
      <c r="F23" s="58"/>
    </row>
    <row r="24" spans="1:8" x14ac:dyDescent="0.25">
      <c r="A24" s="58"/>
      <c r="B24" s="58"/>
      <c r="C24" s="58"/>
      <c r="D24" s="58"/>
      <c r="E24" s="58"/>
      <c r="F24" s="58"/>
    </row>
    <row r="25" spans="1:8" x14ac:dyDescent="0.25">
      <c r="A25" s="79" t="s">
        <v>74</v>
      </c>
      <c r="B25" s="79"/>
      <c r="C25" s="79"/>
      <c r="D25" s="79"/>
      <c r="E25" s="79"/>
      <c r="F25" s="79"/>
    </row>
    <row r="26" spans="1:8" x14ac:dyDescent="0.25">
      <c r="A26" s="79"/>
      <c r="B26" s="79"/>
      <c r="C26" s="79"/>
      <c r="D26" s="79"/>
      <c r="E26" s="79"/>
      <c r="F26" s="79"/>
    </row>
    <row r="27" spans="1:8" x14ac:dyDescent="0.25">
      <c r="A27" s="79"/>
      <c r="B27" s="79"/>
      <c r="C27" s="79"/>
      <c r="D27" s="79"/>
      <c r="E27" s="79"/>
      <c r="F27" s="79"/>
    </row>
    <row r="28" spans="1:8" x14ac:dyDescent="0.25">
      <c r="A28" s="79"/>
      <c r="B28" s="79"/>
      <c r="C28" s="79"/>
      <c r="D28" s="79"/>
      <c r="E28" s="79"/>
      <c r="F28" s="79"/>
    </row>
  </sheetData>
  <sheetProtection algorithmName="SHA-512" hashValue="CNiUMZkbT9xW9CEGFLk6XpZv1eCRiIn4APQd8zPnR2gGXx4jVJdj5G7YIGzRQ7ZtcUDVb1UUY2UlNDZhNFIPUQ==" saltValue="ZZ0wOfUdTbw2+HnPZABX2w==" spinCount="100000" sheet="1" selectLockedCells="1"/>
  <protectedRanges>
    <protectedRange sqref="B7:B16" name="Invullen prijsformulier"/>
    <protectedRange sqref="C7:C16" name="Invullen prijsformulier_1"/>
  </protectedRanges>
  <mergeCells count="6">
    <mergeCell ref="A25:F28"/>
    <mergeCell ref="A1:D1"/>
    <mergeCell ref="A2:D2"/>
    <mergeCell ref="A19:E19"/>
    <mergeCell ref="A3:D3"/>
    <mergeCell ref="A17:F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079A5114FDC8458475269698159AC1" ma:contentTypeVersion="11" ma:contentTypeDescription="Een nieuw document maken." ma:contentTypeScope="" ma:versionID="080d1af74740aeceaadf14a67f012d1c">
  <xsd:schema xmlns:xsd="http://www.w3.org/2001/XMLSchema" xmlns:xs="http://www.w3.org/2001/XMLSchema" xmlns:p="http://schemas.microsoft.com/office/2006/metadata/properties" xmlns:ns2="c589227b-96b1-433f-8f35-a39b9a17b547" xmlns:ns3="b94ad4c7-3bd4-4ceb-a002-c6b88ed41fb9" targetNamespace="http://schemas.microsoft.com/office/2006/metadata/properties" ma:root="true" ma:fieldsID="521b8d1ff409f6b457c7d0758a17dfeb" ns2:_="" ns3:_="">
    <xsd:import namespace="c589227b-96b1-433f-8f35-a39b9a17b547"/>
    <xsd:import namespace="b94ad4c7-3bd4-4ceb-a002-c6b88ed41f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9227b-96b1-433f-8f35-a39b9a17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fd4cc37e-1259-4b87-9cf0-7c40760909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4ad4c7-3bd4-4ceb-a002-c6b88ed41fb9"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8153b109-c473-4114-87db-0dd07152b389}" ma:internalName="TaxCatchAll" ma:showField="CatchAllData" ma:web="b94ad4c7-3bd4-4ceb-a002-c6b88ed41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94ad4c7-3bd4-4ceb-a002-c6b88ed41fb9" xsi:nil="true"/>
    <lcf76f155ced4ddcb4097134ff3c332f xmlns="c589227b-96b1-433f-8f35-a39b9a17b54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D9845D-67C0-4B75-B8F9-7AF6B6CF5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9227b-96b1-433f-8f35-a39b9a17b547"/>
    <ds:schemaRef ds:uri="b94ad4c7-3bd4-4ceb-a002-c6b88ed41f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D3C720-D993-40BA-8623-A5137A0A0D5A}">
  <ds:schemaRefs>
    <ds:schemaRef ds:uri="http://purl.org/dc/terms/"/>
    <ds:schemaRef ds:uri="http://schemas.microsoft.com/office/2006/metadata/properties"/>
    <ds:schemaRef ds:uri="http://schemas.microsoft.com/office/2006/documentManagement/types"/>
    <ds:schemaRef ds:uri="b94ad4c7-3bd4-4ceb-a002-c6b88ed41fb9"/>
    <ds:schemaRef ds:uri="http://purl.org/dc/elements/1.1/"/>
    <ds:schemaRef ds:uri="c589227b-96b1-433f-8f35-a39b9a17b547"/>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4D0616C-F3F7-44AA-ACF8-B0D460A8D1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Voorblad</vt:lpstr>
      <vt:lpstr>EMVI</vt:lpstr>
      <vt:lpstr>Prijsopgave</vt:lpstr>
      <vt:lpstr>hopla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Karres, Menno</dc:creator>
  <cp:keywords/>
  <dc:description/>
  <cp:lastModifiedBy>Gertjan de Jong</cp:lastModifiedBy>
  <cp:revision/>
  <dcterms:created xsi:type="dcterms:W3CDTF">2021-06-20T12:48:20Z</dcterms:created>
  <dcterms:modified xsi:type="dcterms:W3CDTF">2023-05-17T09:11:58Z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0x0101004C079A5114FDC8458475269698159AC1</vt:lpwstr>
  </property>
  <property fmtid="{D5CDD505-2E9C-101B-9397-08002B2CF9AE}" pid="3" name="_dlc_DocIdItemGuid">
    <vt:lpwstr>e5cc4120-563f-4caf-a3e5-72e375846847</vt:lpwstr>
  </property>
  <property fmtid="{D5CDD505-2E9C-101B-9397-08002B2CF9AE}" pid="4" name="WSHD_IPM_Rol">
    <vt:lpwstr/>
  </property>
  <property fmtid="{D5CDD505-2E9C-101B-9397-08002B2CF9AE}" pid="5" name="Fase">
    <vt:lpwstr/>
  </property>
  <property fmtid="{D5CDD505-2E9C-101B-9397-08002B2CF9AE}" pid="6" name="WSHD_IPM_Gebied">
    <vt:lpwstr/>
  </property>
  <property fmtid="{D5CDD505-2E9C-101B-9397-08002B2CF9AE}" pid="7" name="MediaServiceImageTags">
    <vt:lpwstr/>
  </property>
</Properties>
</file>