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kbnationalebibliotheek.sharepoint.com/sites/Team_Aanbesteding_en_transitie_DWH_2022/Shared Documents/General/2. Aanbestedingsstukken/"/>
    </mc:Choice>
  </mc:AlternateContent>
  <xr:revisionPtr revIDLastSave="213" documentId="8_{97277AA7-6C71-4E31-811F-80DDF62FE04B}" xr6:coauthVersionLast="47" xr6:coauthVersionMax="47" xr10:uidLastSave="{6FBEAE27-AA37-4AEF-A6C9-FA8489CE1560}"/>
  <bookViews>
    <workbookView xWindow="-108" yWindow="-108" windowWidth="23256" windowHeight="12576" firstSheet="4" activeTab="6" xr2:uid="{00000000-000D-0000-FFFF-FFFF00000000}"/>
  </bookViews>
  <sheets>
    <sheet name="Blad5" sheetId="19" r:id="rId1"/>
    <sheet name="PVE" sheetId="15" r:id="rId2"/>
    <sheet name="Roadmap Dataplatform" sheetId="16" r:id="rId3"/>
    <sheet name="Begrippen PVE en leidraad" sheetId="17" r:id="rId4"/>
    <sheet name="Prijs Dataplatform" sheetId="9" r:id="rId5"/>
    <sheet name="Prijs Licenties" sheetId="12" r:id="rId6"/>
    <sheet name="Prijs SG 4" sheetId="10" r:id="rId7"/>
    <sheet name="Prijs Licenties SG4" sheetId="21" r:id="rId8"/>
  </sheets>
  <definedNames>
    <definedName name="_xlnm._FilterDatabase" localSheetId="3" hidden="1">'Begrippen PVE en leidraad'!$A$1:$B$31</definedName>
    <definedName name="_xlnm._FilterDatabase" localSheetId="1" hidden="1">PVE!$B$1:$B$51</definedName>
    <definedName name="_xlnm._FilterDatabase" localSheetId="2" hidden="1">'Roadmap Dataplatform'!$A$1:$B$12</definedName>
    <definedName name="_xlnm.Print_Area" localSheetId="3">'Begrippen PVE en leidraad'!$A$1:$B$39</definedName>
    <definedName name="_xlnm.Print_Area" localSheetId="0">Blad5!$A$1:$I$33</definedName>
    <definedName name="_xlnm.Print_Area" localSheetId="1">PVE!$A$1:$B$93</definedName>
    <definedName name="_xlnm.Print_Titles" localSheetId="3">'Begrippen PVE en leidraad'!$1:$1</definedName>
    <definedName name="Bru" localSheetId="2">#REF!</definedName>
    <definedName name="Bru">#REF!</definedName>
    <definedName name="Eff" localSheetId="2">#REF!</definedName>
    <definedName name="Eff">#REF!</definedName>
    <definedName name="Fun" localSheetId="2">#REF!</definedName>
    <definedName name="Fun">#REF!</definedName>
    <definedName name="Ond" localSheetId="2">#REF!</definedName>
    <definedName name="Ond">#REF!</definedName>
    <definedName name="Ove" localSheetId="2">#REF!</definedName>
    <definedName name="Ove">#REF!</definedName>
    <definedName name="Pri" localSheetId="2">#REF!</definedName>
    <definedName name="Pri">#REF!</definedName>
    <definedName name="Toe" localSheetId="2">#REF!</definedName>
    <definedName name="Toe">#REF!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0" l="1"/>
  <c r="C19" i="10" s="1"/>
  <c r="B19" i="10" s="1"/>
  <c r="C20" i="10"/>
  <c r="D13" i="21"/>
  <c r="C13" i="21"/>
  <c r="B13" i="21"/>
  <c r="D12" i="21"/>
  <c r="C12" i="21"/>
  <c r="B12" i="21"/>
  <c r="D11" i="21"/>
  <c r="C11" i="21"/>
  <c r="B11" i="21"/>
  <c r="E18" i="21"/>
  <c r="D18" i="21"/>
  <c r="C18" i="21"/>
  <c r="B18" i="21"/>
  <c r="E17" i="21"/>
  <c r="D17" i="21"/>
  <c r="C17" i="21"/>
  <c r="B17" i="21"/>
  <c r="E16" i="21"/>
  <c r="D16" i="21"/>
  <c r="C16" i="21"/>
  <c r="B16" i="21"/>
  <c r="E15" i="21"/>
  <c r="D15" i="21"/>
  <c r="C15" i="21"/>
  <c r="B15" i="21"/>
  <c r="E14" i="21"/>
  <c r="D14" i="21"/>
  <c r="C14" i="21"/>
  <c r="B14" i="21"/>
  <c r="E13" i="21"/>
  <c r="E12" i="21"/>
  <c r="E11" i="21"/>
  <c r="E33" i="21" s="1"/>
  <c r="B7" i="21"/>
  <c r="B5" i="21"/>
  <c r="E7" i="21"/>
  <c r="D7" i="21"/>
  <c r="C7" i="21"/>
  <c r="E6" i="21"/>
  <c r="D6" i="21"/>
  <c r="C6" i="21"/>
  <c r="B6" i="21"/>
  <c r="E5" i="21"/>
  <c r="D5" i="21"/>
  <c r="C5" i="21"/>
  <c r="D33" i="21"/>
  <c r="E31" i="21"/>
  <c r="E30" i="21"/>
  <c r="E29" i="21"/>
  <c r="E27" i="21"/>
  <c r="E26" i="21"/>
  <c r="E25" i="21"/>
  <c r="E24" i="21"/>
  <c r="E23" i="21"/>
  <c r="E22" i="21"/>
  <c r="E21" i="21"/>
  <c r="E33" i="12"/>
  <c r="E26" i="12"/>
  <c r="E23" i="12"/>
  <c r="E29" i="12"/>
  <c r="E30" i="12"/>
  <c r="E31" i="12"/>
  <c r="E26" i="10"/>
  <c r="G62" i="9"/>
  <c r="G35" i="9"/>
  <c r="H35" i="9" s="1"/>
  <c r="E21" i="12" l="1"/>
  <c r="E24" i="12"/>
  <c r="E27" i="12"/>
  <c r="E22" i="12"/>
  <c r="I66" i="9"/>
  <c r="E8" i="10"/>
  <c r="E9" i="10"/>
  <c r="E10" i="10"/>
  <c r="E11" i="10"/>
  <c r="E12" i="10"/>
  <c r="E7" i="10"/>
  <c r="C25" i="10"/>
  <c r="D25" i="10" s="1"/>
  <c r="C24" i="10"/>
  <c r="D24" i="10" s="1"/>
  <c r="C23" i="10"/>
  <c r="D23" i="10" s="1"/>
  <c r="C22" i="10"/>
  <c r="D22" i="10" s="1"/>
  <c r="C21" i="10"/>
  <c r="D21" i="10" s="1"/>
  <c r="D20" i="10"/>
  <c r="H26" i="9"/>
  <c r="H25" i="9"/>
  <c r="H24" i="9"/>
  <c r="H23" i="9"/>
  <c r="H22" i="9"/>
  <c r="G36" i="9"/>
  <c r="H36" i="9" s="1"/>
  <c r="G37" i="9"/>
  <c r="H37" i="9" s="1"/>
  <c r="G39" i="9"/>
  <c r="H39" i="9" s="1"/>
  <c r="H57" i="9"/>
  <c r="H58" i="9"/>
  <c r="G63" i="9"/>
  <c r="G64" i="9" s="1"/>
  <c r="H54" i="9"/>
  <c r="H55" i="9"/>
  <c r="H56" i="9"/>
  <c r="H53" i="9"/>
  <c r="G40" i="9"/>
  <c r="H40" i="9" s="1"/>
  <c r="G38" i="9"/>
  <c r="H38" i="9" s="1"/>
  <c r="H62" i="9" l="1"/>
  <c r="F62" i="9" s="1"/>
  <c r="H27" i="9"/>
  <c r="I25" i="9" s="1"/>
  <c r="E13" i="10"/>
  <c r="B33" i="10" s="1"/>
  <c r="D33" i="10" s="1"/>
  <c r="H63" i="9" l="1"/>
  <c r="H64" i="9" s="1"/>
  <c r="I62" i="9" l="1"/>
  <c r="D26" i="10" l="1"/>
  <c r="B26" i="10" l="1"/>
  <c r="C26" i="10"/>
  <c r="B35" i="10" s="1"/>
  <c r="C35" i="10" s="1"/>
  <c r="E5" i="12"/>
  <c r="E7" i="12"/>
  <c r="E6" i="12"/>
  <c r="E13" i="12" l="1"/>
  <c r="E12" i="12"/>
  <c r="E11" i="12"/>
  <c r="H34" i="9" l="1"/>
  <c r="H42" i="9" l="1"/>
  <c r="G34" i="9"/>
  <c r="I40" i="9" l="1"/>
  <c r="H66" i="9"/>
  <c r="F34" i="9"/>
  <c r="G42" i="9"/>
  <c r="B34" i="10" s="1"/>
  <c r="E25" i="12"/>
  <c r="D33" i="12"/>
  <c r="B36" i="10" l="1"/>
  <c r="C34" i="10"/>
  <c r="D36" i="10" l="1"/>
  <c r="D37" i="10" s="1"/>
  <c r="C36" i="10"/>
  <c r="C28" i="12"/>
  <c r="C33" i="12"/>
  <c r="C28" i="21"/>
  <c r="C33" i="21"/>
  <c r="B28" i="12"/>
  <c r="B28" i="21"/>
</calcChain>
</file>

<file path=xl/sharedStrings.xml><?xml version="1.0" encoding="utf-8"?>
<sst xmlns="http://schemas.openxmlformats.org/spreadsheetml/2006/main" count="482" uniqueCount="386">
  <si>
    <t>Deze Bijlage 4 bevat de volgende onderdelen:</t>
  </si>
  <si>
    <t>Programma van eisen (PVE)</t>
  </si>
  <si>
    <t>Roadmap Dataplatform 2023</t>
  </si>
  <si>
    <t>Begrippen PVE en Leidraad</t>
  </si>
  <si>
    <t>De volgende prijsbladen dient u te uploaden bij het indienen van de offerte:</t>
  </si>
  <si>
    <t>Prijs Dataplatform</t>
  </si>
  <si>
    <t>Prijs licenties</t>
  </si>
  <si>
    <t>Prijs Subgunningcriterium 4</t>
  </si>
  <si>
    <t xml:space="preserve">Prijs Licenties SG 4. </t>
  </si>
  <si>
    <t>Eis</t>
  </si>
  <si>
    <t>Programma van eisen Dataplatform KB</t>
  </si>
  <si>
    <t xml:space="preserve">De eisen in dit PVE moeten worden nagekomen door Opdrachtnemer. Inschrijver stemt hiermee in door haar inschrijving in te dienen. Nota's van Inlichtingen maken onderdeel uit van de definitieve overeenkomst en op eventuele aanpassingen va  dit PVE naar aanleiding van de verstrekte antwoorden. </t>
  </si>
  <si>
    <t xml:space="preserve">Alle werkzaamheden maken deel uit van de inschrijving in Bijlage 4 Prijzenblad. Achteraf kunnen geen extra kosten in rekening worden gebracht. </t>
  </si>
  <si>
    <t xml:space="preserve">Hosting/Housing (technische beheer) </t>
  </si>
  <si>
    <t>1.1</t>
  </si>
  <si>
    <r>
      <t xml:space="preserve">Opdrachtnemer is verantwoordelijk voor het technisch en </t>
    </r>
    <r>
      <rPr>
        <sz val="9"/>
        <rFont val="Calibri"/>
        <family val="2"/>
      </rPr>
      <t>applicatiebeheer</t>
    </r>
    <r>
      <rPr>
        <sz val="9"/>
        <color rgb="FF000000"/>
        <rFont val="Calibri"/>
        <family val="2"/>
      </rPr>
      <t xml:space="preserve"> van het huidige Dataplatform dat ongewijzigd (as is) wordt overgenomen door Opdrachtnemer. De "as is" omgeving is beschreven in document "KB CKB Cloud Architecture design v2.2".</t>
    </r>
  </si>
  <si>
    <t>1.2</t>
  </si>
  <si>
    <r>
      <t>Opdrachtnemer heeft</t>
    </r>
    <r>
      <rPr>
        <sz val="9"/>
        <rFont val="Calibri"/>
        <family val="2"/>
      </rPr>
      <t xml:space="preserve"> minstens drie jaar</t>
    </r>
    <r>
      <rPr>
        <sz val="9"/>
        <color rgb="FF000000"/>
        <rFont val="Calibri"/>
        <family val="2"/>
      </rPr>
      <t xml:space="preserve"> ervaring met Azure omgevingen en het Microsoft Cloud adoption framework.</t>
    </r>
  </si>
  <si>
    <t>1.3</t>
  </si>
  <si>
    <t>Monitoring: bij uitval van (een component van) het Dataplatform wordt het KB serviceteam (en Team Dataplatform) d.m.v. e-mail/sms geinformeerd. Opdrachtnemer richt daarvoor specifieke technische of applicatieve monitoring in. De situaties waarop moeten worden gemonitord, zullen in de DAP worden beschreven.</t>
  </si>
  <si>
    <t>1.4</t>
  </si>
  <si>
    <t>Het technisch beheer van de de Linux (VM instance) waarop de MPF en DQM-applicaties zich bevinden, is onderdeel van de opdracht.  </t>
  </si>
  <si>
    <t>KB Azure landing zone vereisten (aansluitvoorwaarden)</t>
  </si>
  <si>
    <t>2.1</t>
  </si>
  <si>
    <t>Opdrachtnemer ontwikkelt, beheert en onderhoudt de software binnen een Azure landingzone dat deel uitmaakt van een hub-spoke architectuur waarbij infrastructurele voorzieningen centraal (binnen de hub) zijn gefaciliteerd (wo IAM, routering, firewalling, DNS, mailvoorziening) onder beheer van KB. De leverancier dient hierop aan te sluiten.</t>
  </si>
  <si>
    <t>2.2</t>
  </si>
  <si>
    <t>Opdrachtnemer beschikt over Azure identiteiten; Opdrachtnemer houd er rekening mee dat o.b.v. Azure Privileged Identity Management RBAC rollen toegang tot de landingzone o.b.v. subscriptie wordt geboden (Azure B2B) waarbinnen de applicatie-infrastructuur moet worden gehost en beheerd.</t>
  </si>
  <si>
    <t>2.3</t>
  </si>
  <si>
    <t>Opdrachtnemer zorgt ervoor dat Azure resources zorgvuldig worden gekozen waarbij rekening wordt gehouden met voldoende schaling, fouttolerantie, kosten efficiëntie en beveiliging. Uitgangspunt bij de keuze van resources is het streven naar een zo hoog mogelijk PaaS niveau (zie ook https://docs.microsoft.com/en-us/azure/architecture/guide/technology-choices/compute-decision-tree).</t>
  </si>
  <si>
    <t>2.4</t>
  </si>
  <si>
    <t>Opdrachtnemer dient ervoor te zorgen dat applicatie en infrastructuur componenten o.b.v. Terraform (CI/CD) pipelines naar gescheiden Acceptatie en Productie omgevingen vanuit KB’s GitHub worden uitgerold.</t>
  </si>
  <si>
    <t>2.5</t>
  </si>
  <si>
    <t>Opdrachtnemer wordt geacht gebruik te maken van een keystore voor opslaan van wachtwoorden/secrets en certificaten.</t>
  </si>
  <si>
    <t>2.6</t>
  </si>
  <si>
    <t>Opdrachtnemer zorgt ervoor dat er voor de Acceptatie en Productie omgevingen gebruik wordt gemaakt van door KB verstrekte certificaten.</t>
  </si>
  <si>
    <t>2.7</t>
  </si>
  <si>
    <t>Opdrachtnemer wordt geacht gebruik te maken van centraal beschikbaar gestelde log analytics workspace voor aggregeren en raadplegen applicatie- en systeemlogging.</t>
  </si>
  <si>
    <t>2.8</t>
  </si>
  <si>
    <t>Opdrachtnemer zorgt ervoor dat audit en security logging, waaronder in ieder geval acties met betrekking tot toegang, van het Dataplaform beschikbaar worden gesteld aan het KB SIEM platform.</t>
  </si>
  <si>
    <t>2.9</t>
  </si>
  <si>
    <r>
      <t>Vanuit beveiligingsoogpunt zorgt Opdrachtnemer ervoor dat de laatste</t>
    </r>
    <r>
      <rPr>
        <b/>
        <sz val="9"/>
        <color rgb="FF000000"/>
        <rFont val="Calibri"/>
        <family val="2"/>
      </rPr>
      <t xml:space="preserve"> </t>
    </r>
    <r>
      <rPr>
        <sz val="9"/>
        <color rgb="FF000000"/>
        <rFont val="Calibri"/>
        <family val="2"/>
      </rPr>
      <t>stabiele versies en patches worden toegepast van de onderliggende software.
Denk hierbij aan bijvoorbeeld webserver, database of operating system. Onderliggende software met een end-of-life status wordt door leverancier vermeden. Indien een oudere, of end-of-life, versie van onderliggende software wordt toegepast dan levert fabrikant/uitgever, in overleg met de KB, een roadmap aan waarin duidelijk wordt aangegeven in welke versie en op welk moment wordt overgegaan op de laatste versie of een alternatief product.</t>
    </r>
  </si>
  <si>
    <t>2.10</t>
  </si>
  <si>
    <t>Opdrachtnemer draagt er zorg voor de bestaande mail functionaliteit (Sendgrid) van het Dataplatform wordt vervangen door de generieke mail dienst (op basis van OAUTH) van de KB Azure omgeving.</t>
  </si>
  <si>
    <t>Applicatiebeheer / Dataplatform beheer</t>
  </si>
  <si>
    <t>3.1</t>
  </si>
  <si>
    <t xml:space="preserve">Opdrachtnemer voert beheer- en onderhoudswerkzaamheden uit op het Dataplatform zodat het Dataplatform alle functies behoudt zoals deze in beheer zijn (of zullen worden) genomen, met de prestaties zoals deze zijn beschreven in bijlage SLA (Service Level Agreement). </t>
  </si>
  <si>
    <t>3.2</t>
  </si>
  <si>
    <t>Opdrachtnemer zorgt voor een adequaat ticket en issue platform, waarlangs incidenten, wijzingen, etc. gecommuniceerd kunnen worden met Opdrachtgever.</t>
  </si>
  <si>
    <t>3.3</t>
  </si>
  <si>
    <t xml:space="preserve">Opdrachtnemer zorgt er voor dat tijdens de in beheer name van het Dataplatform, tevens de bestaaande ticket en issue informatie wordt overgenomen in het toe te passen ticket en issue platform en dat deze informatie beschikbaar blijft voor Opdrachtgever. </t>
  </si>
  <si>
    <t>3.4</t>
  </si>
  <si>
    <t>Opdrachtgever werkt volgens Agile / Scrum. Opdrachtnemer werkt tevens met deze methodiek voor al haar werkzaamheden voor het Dataplatform.</t>
  </si>
  <si>
    <t xml:space="preserve">Roadmap/Visie </t>
  </si>
  <si>
    <t>4.1</t>
  </si>
  <si>
    <t xml:space="preserve">Opdrachtnemer beschikt over de expertise en capaciteit om Doorontwikkeling op de bestaande componenten te realiseren. Zie het document: "KB CKB Cloud Architecture design v2.2". </t>
  </si>
  <si>
    <t>4.2</t>
  </si>
  <si>
    <r>
      <t>Opdrachtnemer zorgt ervoor dat de expertise en capaciteit ook gedurende de looptijd van de Overeenkomst beschikbaar blijven voor Opdrachtgever</t>
    </r>
    <r>
      <rPr>
        <sz val="9"/>
        <color rgb="FFFF0000"/>
        <rFont val="Calibri"/>
        <family val="2"/>
        <scheme val="minor"/>
      </rPr>
      <t xml:space="preserve"> </t>
    </r>
    <r>
      <rPr>
        <sz val="9"/>
        <rFont val="Calibri"/>
        <family val="2"/>
        <scheme val="minor"/>
      </rPr>
      <t>zodat het platform conform SLA-KPI's Beheerd en Onderhouden wordt en items op de roadmap gerealiseerd kunnen worden. In overleg tussen Opdrachtgever en Opdrachtnemer worden backlogitems vastgesteld en geprioriteerd.</t>
    </r>
  </si>
  <si>
    <t>4.3</t>
  </si>
  <si>
    <t>Opdrachtgever is niet verplicht om elementen op de roadmap 2023 of suggesties in het kader van Subgunningcriterium SG4 door Opdrachtnemer te laten uitvoeren.</t>
  </si>
  <si>
    <t>4.4</t>
  </si>
  <si>
    <t>Opdrachtnemer richt voor doorontwikkelingsitems een kernteam voor Opdrachtgever in op basis van scrum. Opdrachtnemer beschikt tenminste over een Scrummaster, Architect /  Informatie analist, BI specialist / Data Analist en Developer / Tester voor dit kernteam.</t>
  </si>
  <si>
    <t>4.5</t>
  </si>
  <si>
    <t xml:space="preserve">Opdrachtnemer kan het kernteam uitbreiden met andere benodigde expertise (architecten, databasespecialisten) die flexibel beschikbaar zijn en kortcyclisch bijdragen kunnen leveren. </t>
  </si>
  <si>
    <t>4.6</t>
  </si>
  <si>
    <t xml:space="preserve">Kennisoverdracht met betrekking tot specifieke kennis over Dataplatform bij vervanging medewerkers van het aangeboden kernteam van Opdrachtnemer is voor rekening van Opdrachtnemer.
</t>
  </si>
  <si>
    <t>4.7</t>
  </si>
  <si>
    <r>
      <t>Bij wijzigingen in de samenstelling van het team van Opdrachtnemer wordt door Opdrachtnemer de vervanging afgestemd met Opdrachtgever. 
De vervangende medewerker beschikt over vergelijkbare</t>
    </r>
    <r>
      <rPr>
        <strike/>
        <sz val="9"/>
        <color rgb="FF000000"/>
        <rFont val="Calibri"/>
        <family val="2"/>
      </rPr>
      <t xml:space="preserve"> </t>
    </r>
    <r>
      <rPr>
        <sz val="9"/>
        <color rgb="FF000000"/>
        <rFont val="Calibri"/>
        <family val="2"/>
      </rPr>
      <t xml:space="preserve">kennis en kunde / expertniveau met het te vervangen (scrum) teamlid. Opdrachtgever ontvangt het CV van de vervangende medewerker en kan een introductiegesprek voeren. Opdrachtgever heeft het recht om op basis van CV, ervaring of introductiegesprek een medewerker te weigeren en Opdrachtnemer verzoeken een andere medewerker voor te stellen. Opdrachtgever handelt hierin zorgvuldig. Opdrachtnemer draagt zorg voor kennisoverdracht met betrekking tot Dataplatform en een introductie- / inwerkperiode voor de vervangende medewerker voor de duur van 1 maand met voor de functie voldoende aantal uren, kosteloos voor Opdrachtgever. </t>
    </r>
  </si>
  <si>
    <t>Technology partner</t>
  </si>
  <si>
    <t>5.1</t>
  </si>
  <si>
    <t>Opdrachtgever heeft naast Doorontwikkeling op het huidige Dataplatform een klankbord nodig voor strategische, tactische en operationele vraagstukken, rekening houdend met de volgende uitgangspunten:
•	Opdrachtnemer adviseert op operationeel, tactisch en strategisch niveau, onder meer op het gebied van Azure platform, omvangrijke gegevensverzamelingen en BI tooling. 
•	Opdrachtnemer onderhoudt haar kennis en vaardigheden permanent met betrekking tot nieuwe ontwikkelingen, toepassingen, technologie en trends op dit vlak. Opdrachtnemer heeft daarmee kennis over data gerelateerde oplossingen, die breder zijn dan de genoemde platformen/oplossingen zoals beschreven in de Opdracht.
•	Opdrachtnemer signaleert tijdig noodzakelijke aanpassingen aan het Dataplatform.
•	Opdrachtnemer is bereid zich te verdiepen in het werkveld van de KB.Dit partnerschap start bij de implementatie en zal daarna verder vorm krijgen tijdens de Doorontwikkeling van het Dataplatform.
U dient in Wens 4 in paragraaf 6.2.5 van de Aanbestedingsleidraad aan te geven op welke wijze u Opdrachtgever hierbij zo optimaal mogelijk ondersteunt tijdens de looptijd van de Overeenkomst.</t>
  </si>
  <si>
    <t>5.2</t>
  </si>
  <si>
    <r>
      <rPr>
        <sz val="9"/>
        <color rgb="FF000000"/>
        <rFont val="Calibri"/>
        <family val="2"/>
      </rPr>
      <t>Opdrachtnemer is in staat om kennis over specifieke onderwerpen via adviessessies,</t>
    </r>
    <r>
      <rPr>
        <sz val="9"/>
        <color rgb="FF00B050"/>
        <rFont val="Calibri"/>
        <family val="2"/>
      </rPr>
      <t xml:space="preserve"> </t>
    </r>
    <r>
      <rPr>
        <sz val="9"/>
        <color rgb="FF000000"/>
        <rFont val="Calibri"/>
        <family val="2"/>
      </rPr>
      <t>demonstraties, referentiebezoeken en/of workshops over te dragen aan Opdrachtgever. Opdrachtnemer borgt daarbij over voldoende kennis te beschikken en beschikbaar te houden gedurende de looptijd van de Overeenkomst en dat hij op afroep kan adviseren.</t>
    </r>
  </si>
  <si>
    <t>Digitale toegankelijkheid</t>
  </si>
  <si>
    <t>6.1</t>
  </si>
  <si>
    <t>Als publieke instelling dient Opdrachtgever en daarmee Dataplatform te voldoen aan de eisen voor digitale toegankelijkheid, zoals omschreven in de Europese standaard EN 301 549. In deze standaard zijn de Web Content Accessibility Guidelines (WCAG) opgenomen, de internationale toegankelijkheidsrichtlijnen. 
- Opdrachtnemer heeft kennis op het gebied van digitale toegankelijkheid. Mocht deze kennis ontbreken of ontoereikend zijn, dient Opdrachtnemer (voor eigen rekening) deze kennis op te doen t.b.v. het ontwikkelproces teneinde het Dataplatform digitaal toegankelijk te maken.
- Op het Dataplatform dienen de internationale richtlijnen voor toegankelijkheid, de Web Content Accessibility Guidelines (WCAG) (meest actuele versie), niveau A en AA toegepast te worden.</t>
  </si>
  <si>
    <t>Licentiebeheer</t>
  </si>
  <si>
    <t>7.1</t>
  </si>
  <si>
    <t>Inschrijver heeft kennisgenomen van de licenties zoals deze gebruikt worden in het huidige Datawarehouse (DWH) 2.0 en bij de start van de Overeenkomst Dataplatform. Zie tabblad Licenties Bijlage 4 Prijzenblad</t>
  </si>
  <si>
    <t>7.2</t>
  </si>
  <si>
    <t>Tenminste twee maanden voor expiratie van een licentie brengt Opdrachtnemer advies uit aan Opdrachtgever of de licentie verlengd moet worden of dat een alternatief beschikbaar, inclusief een vergelijk met alternatieven en de wenselijkheid van de gekozen licentiestructuur.</t>
  </si>
  <si>
    <t>7.3</t>
  </si>
  <si>
    <t xml:space="preserve">Opdrachtnemer biedt haar prijsstelling in de Prijsbijlage aan voor de Standaardprogrammatuur zoals deze nu toegepast wordt in het Dataplatform. </t>
  </si>
  <si>
    <t>7.4</t>
  </si>
  <si>
    <t xml:space="preserve">Voor zover de door de Opdrachtnemer te leveren licenties bestaan uit Standaardprogrammatuur die niet of niet ten volle kan voldoen aan de licentievoorwaarden bedoeld in artikel 42-47 van Arbit 2022, kan Opdrachtnemer een voorstel doen om alternatieve maar vergelijkbare licentievoorwaarden te accepteren. Deze kan Inschrijver bijvoegen bij de Inschrijving. U dient per licentie expliciet aan te geven welke aanpassing noodzakelijk is;  </t>
  </si>
  <si>
    <t>7.5</t>
  </si>
  <si>
    <r>
      <t xml:space="preserve">In aanvulling op art. 43.2 d. van de ARBIT geldt de volgende toevoeging: "…met betrekking tot plek, apparatuur, </t>
    </r>
    <r>
      <rPr>
        <b/>
        <sz val="9"/>
        <rFont val="Calibri"/>
        <family val="2"/>
        <scheme val="minor"/>
      </rPr>
      <t>tijdsduur</t>
    </r>
    <r>
      <rPr>
        <sz val="9"/>
        <rFont val="Calibri"/>
        <family val="2"/>
        <scheme val="minor"/>
      </rPr>
      <t xml:space="preserve"> of anderszins…" dit wil zeggen dat nadat de Overeenkomst is geexpireerd Opdrachtgever voor resterende maanden licentie geen vergoeding betaalt danwel het teveel betaalde kan terugvorderen of verrekenen met openstaande facturen. </t>
    </r>
  </si>
  <si>
    <t>Service Level Agreement</t>
  </si>
  <si>
    <t>8.1</t>
  </si>
  <si>
    <t>Opdrachtnemer sluit met Opdrachtgever een Service Level Agreement voor het Beheer van het Dataplatform. Als onderdeel van de Overeenkomst wordt door de Opdrachtnemer een Service Level Agreement (SLA) met bijbehorend Dossier Afspraken en Procedures (DAP) opgesteld. De SLA en DAP zijn als concept documenten bijgevoegd. U dient akkoord te gaan met het concept SLA inclusief de KPI's zoals deze nu is opgesteld en die voor definitieve gunning wordt overeengekomen. 
Van de DAP is alleen een inhoudsopgave beschikbaar. De DAP wordt zo spoedig mogelijk na definitieve gunning opgesteld door Opdrachtnemer. Een eigen SLA-en DAP model is na voorlopige gunning bespreekbaar mits dat model wel de elementen bevat van het door KB gehanteerde model.</t>
  </si>
  <si>
    <t>8.2</t>
  </si>
  <si>
    <t>Opdrachtnemer is verantwoordelijk voor de documentatie. Hiertoe documenteert en houdt de volgende documentatie actueel: 
- Cloud Architecture design
- Dimensioneel model
- Design documenten
- Validation rules
- Master data tabellen
- DataVault model
- Datamodel
- DataMarts design
- API design
- Mapping Tool
- SSRS Reporting
- Database repository
- SLA en DAP
Ook documentatie van doorontwikkelingen wordt door Opdrachtnemer onderhouden. 
Opdrachtnemer levert en onderhoudt een lijst met documentatie in de SLA inclusief de frequentie waarmee de documentatie wordt bijgewerkt alsmede na een wijziging.</t>
  </si>
  <si>
    <t>Privacy</t>
  </si>
  <si>
    <t>9.1</t>
  </si>
  <si>
    <t>In het Dataplatform worden door Opdrachtnemer, in opdracht van Opdrachtgever, persoonsgegevens verwerkt. Op die verwerking van persoonsgegevens is de AVG van toepassing. De Opdrachtgever-Model-Verwerkersovereenkomst (bijlage bij de Overeenkomst Dataplatform) zal afgesloten worden tussen Opdrachtgever (Verwerkingsverantwoordelijke) en Opdrachtnemer (Verwerker).</t>
  </si>
  <si>
    <t>9.2</t>
  </si>
  <si>
    <t>Persoonsgegevens dienen binnen de EER (Europese Economische Ruimte) verwerkt te worden door Opdrachtnemer of door hem ingeschakelde (Sub)Verwerker(s). Indien dat om aantoonbare redenen niet mogelijk is dan zal Opdrachtnemer extra maatregelen treffen in overeenstemming met de AVG en deze maatregelen borgen in de Verwerkersovereenkomst.</t>
  </si>
  <si>
    <t>9.3</t>
  </si>
  <si>
    <t>Als persoonsgegevens uit het Dataplatform worden verwijderd moeten deze uit alle systemen/backups van Opdrachtnemer (of van diens Subverwerker(s)) worden verwijderd (zie eis 11.8 retransitieplan).</t>
  </si>
  <si>
    <t>9.4</t>
  </si>
  <si>
    <t xml:space="preserve">De Ontwikkel-, Test- en Acceptatieomgeving mag geen persoonsgegevens bevatten. Er mag uitsluitend getest worden met anonieme of gefingeerde data. </t>
  </si>
  <si>
    <t>9.5</t>
  </si>
  <si>
    <t>Het personeel van Opdrachtnemer heeft alleen toegang tot de data die opgeslagen en verwerkt wordt in het Dataplatform indien hiervoor een noodzaak is en hiervoor toestemming heeft van Opdrachtgever. Opdrachtnemer garandeert dat informatie van en over Opdrachtgever niet onbedoeld in handen van derden kan vallen en heeft daartoe adequate maatregelen getroffen gedurende de looptijd van de Overenkomst.</t>
  </si>
  <si>
    <t>Security</t>
  </si>
  <si>
    <t>10.1</t>
  </si>
  <si>
    <t>Opdrachtnemer beschikt aantoonbaar over een geldige, courante en relevante CSA STAR en/of ISO/IEC 27001 certificering, en zal deze gedurende de contractduur onderhouden.</t>
  </si>
  <si>
    <t>10.2</t>
  </si>
  <si>
    <t>Opdrachtnemer heeft de organisatie en verantwoordelijkheden voor het risicomanagementproces voor de beveiliging van het Dataplatform aantoonbaar opgezet en onderhoudt deze.</t>
  </si>
  <si>
    <t>10.3</t>
  </si>
  <si>
    <t>Opdrachtnemer voert risico-assessments uit, bestaande uit een risico-analyse en risico-evaluatie met de criteria en de doelstelling voor het Dataplatform.</t>
  </si>
  <si>
    <t>10.4</t>
  </si>
  <si>
    <t>Opdrachtnemer hanteert Secure Coding Practices conform OWASP (Open Web Application Security Project) bij zelf ontwikkelde code.</t>
  </si>
  <si>
    <t>10.5</t>
  </si>
  <si>
    <t>Opdrachtnemer vermindert beveiligingsrisico's voor webbased toepassingen conform OWASP top tien beveiligingsrisico's (https://owasp.org/www-project-top-ten/) en NCSC beveiligingsrichtlijnen voor webapplicaties (2015 of nieuwer - https://www.ncsc.nl/documenten/publicaties/2019/mei/01/ict-beveiligingsrichtlijnen-voor-webapplicaties).</t>
  </si>
  <si>
    <t>10.6</t>
  </si>
  <si>
    <r>
      <t>Het Dataplatform doorstaat succesvol een (penetratie)test langs de lijnen van de OWASP Application Security Verification Standard (ASVS) c.q. Certified Secure Checklists. Opdrachtgever neemt hierin initiatieven en</t>
    </r>
    <r>
      <rPr>
        <sz val="9"/>
        <rFont val="Calibri"/>
        <family val="2"/>
        <scheme val="minor"/>
      </rPr>
      <t xml:space="preserve"> voert de penetratietest </t>
    </r>
    <r>
      <rPr>
        <sz val="9"/>
        <color rgb="FF000000"/>
        <rFont val="Calibri"/>
        <family val="2"/>
        <scheme val="minor"/>
      </rPr>
      <t xml:space="preserve">uit. Opdrachtnemer levert hierin opverzoek haar bijdrage.
</t>
    </r>
  </si>
  <si>
    <t>10.7</t>
  </si>
  <si>
    <t>Opdrachtgever behoudt zich het recht voor op elk moment een penetratie- of securitytest uit te (laten) voeren op het Dataplatform waaraan Opdrachtnemer kosteloos zijn medewerking verleent.</t>
  </si>
  <si>
    <t>10.8</t>
  </si>
  <si>
    <t>De uitwisseling en overdracht van gegevens en bestanden is zodanig beveiligd, dat onbevoegden geen kennis kunnen nemen van de informatie of onderdelen daarvan. Dit geldt niet alleen voor het Dataplatform maar ook voor elektronische uitwisseling via netwerk, e-mail en andere digitale verbindingen, en eveneens bij gebruik van digitale datadragers (zoals usb-sticks en geheugenkaartjes). Hiervoor wordt gebruik gemaakt van de door NCSC aanbevolen protocollen waarbij voor transportbeveiliging minimaal TLS1.2 geldt en voor opslagbeveiliging (encryptie) geldt AES-256.</t>
  </si>
  <si>
    <t>10.9</t>
  </si>
  <si>
    <t>Opdrachtnemer versleutelt alle data-in-transit conform de 'ICT-beveiligingsrichtlijnen voor Transport Layer Security (TLS)' v2.1 van het NCSC.
(NL: https://www.ncsc.nl/documenten/publicaties/2021/januari/19/ict-beveiligingsrichtlijnen-voor-transport-layer-security-2.1)
(EN: https://english.ncsc.nl/publications/publications/2021/january/19/it-security-guidelines-for-transport-layer-security-2.1)</t>
  </si>
  <si>
    <t>10.10</t>
  </si>
  <si>
    <t>Opdrachtnemer versleutelt alle data-at-rest op basis van AES-256. Dit omvat ook backups.</t>
  </si>
  <si>
    <t>10.11</t>
  </si>
  <si>
    <t xml:space="preserve">Opdrachtnemer levert binnen het 1e contractjaar een onafhankelijke SOC (System and Organization Controls) 2 Type 2 dan wel SOC 3 rapportage ten teken in control te zijn. Daarna wordt de SOC geleverd waarbij de frequentie wordt afgestemd met opdrachtgever. </t>
  </si>
  <si>
    <t>10.12</t>
  </si>
  <si>
    <t>Opdrachtnemer zorgt ervoor dat het Dataplatform gebackupt en gerestored wordt. Opdrachtnemer voert de backup uit. Het backup en restore proces is getest en veroorzaakt geen inconsistenties.</t>
  </si>
  <si>
    <t>10.13</t>
  </si>
  <si>
    <t>Opdrachtnemer stelt een recoveryplan op en stelt deze beschikbaar en test het plan voor overname van het Beheer en Onderhoud. Indien restores data-inconsistencies (bv. met koppelende systemen) veroorzaken zijn er aanvullende recovery procedures die worden doorlopen.</t>
  </si>
  <si>
    <t>10.14</t>
  </si>
  <si>
    <t>Gebruik van data door Opdrachtnemer van Dataplatform voor eigen doeleinden is niet toegestaan.</t>
  </si>
  <si>
    <t>10.15</t>
  </si>
  <si>
    <t>Opdrachtgever behoudt zich het recht voor op elk moment een audit uit te (laten) voeren op het Dataplatform, Opdrachtgever wijst deze organisatie aan.</t>
  </si>
  <si>
    <t>10.16</t>
  </si>
  <si>
    <t>Opdrachtnemer voorziet in Vulnerability management. Opdrachtnemer zorgt er in ieder geval voor dat bij blootstelling van de organisatie aan critical en high geclassificeerde kwetsbaarheden er wordt gecommuniceerd, geëvalueerd en passende maatregelen worden genomen om het risico dat ermee samenhangt te mitigeren.</t>
  </si>
  <si>
    <t>10.17</t>
  </si>
  <si>
    <t>Opdrachtnemer voorziet in actuele, immutable, logging van gebeurtenissen met betrekking tot de activiteiten van Gebruikers en systemen met betrekking tot persoonsgegevens, en kan deze beschikbaar stellen aan Opdrachtgever.</t>
  </si>
  <si>
    <t>Governance / Juridisch</t>
  </si>
  <si>
    <t>11.1</t>
  </si>
  <si>
    <t xml:space="preserve">De Overeenkomst heeft een initiële looptijd van 36 maanden met de mogelijkheid voor de aanbestedende dienst om éénzijdig tegen gelijkblijvende voorwaarden de Overeenkomst te verlengen. De 1e verlenging zal voor een periode van ook 36 maanden zijn. De duur van daarop volgende verlengingen wordt bepaald in de respectievelijke verlengingsbrieven. De verwachte ingangsdatum van de Overeenkomst is 1 september 2023, waarbij het Beheer is overgenomen van de huidige leverancier in december 2023. </t>
  </si>
  <si>
    <t>11.2</t>
  </si>
  <si>
    <t>Opdrachtgever stelt Opdrachtnemer uiterlijk 2 maanden voor het verstrijken van de initiële (of: dan geldende) looptijd van de Overeenkomst schriftelijk in kennis indien Opdrachtgever gebruikmaakt van een verlengingsoptie. Indien de verlengingsoptie niet wordt uitgeoefend, eindigt de Overeenkomst van rechtswege na het verstrijken van de dan geldende looptijd.</t>
  </si>
  <si>
    <t>11.3</t>
  </si>
  <si>
    <t>Door het indienen van een inschrijving maken de door Opdrachtnemer opgegeven antwoorden op de kwalitatieve gunningcriteria automatisch en direct deel uit van de eisen die gesteld worden aan de uitvoering van de Opdracht.</t>
  </si>
  <si>
    <t>11.4</t>
  </si>
  <si>
    <t xml:space="preserve">De volgorde in prioriteit (in aflopend belang) in geval van strijdigheid tussen de contractdocumenten is:
1. Overeenkomst met Inkoopvoorwaarden ARBIT 2022
2. SLA en DAP
3. Aanbestedingsstukken (exclusief de conceptovereenkomst die na gunning wordt vervangen door de definitieve Overeenkomst) en de nota(‘s) van inlichtingen (laatste versie/datum als hoogste in de rangorde)
4. Inschrijving Opdrachtnemer
Separaat wordt een verwerkersovereenkomst afgesloten zonder rangorde ten opzichte van de andere documenten. </t>
  </si>
  <si>
    <t>11.5</t>
  </si>
  <si>
    <t>Door het indienen van de inschrijving gaat Opdrachtnemer akkoord met de tekst van de Overeenkomst, de Opdrachtgever-Model-Verwerkersovereenkomst en de algemene voorwaarden, zoals vastgesteld na de laatste Nota van Inlichtingen.</t>
  </si>
  <si>
    <t>11.6</t>
  </si>
  <si>
    <t xml:space="preserve">De algemene en/of verkoopvoorwaarden van Opdrachtnemer worden nadrukkelijk van de hand gewezen. In de inschrijving van Opdrachtnemer wordt niet (deels) naar andere juridische voorwaarden verwezen. Deze eis geldt gedurende de looptijd van de Overeenkomst, ook voor nadere offertes, facturen etc. </t>
  </si>
  <si>
    <t>11.7</t>
  </si>
  <si>
    <t xml:space="preserve">Opdrachtnemer brengt Opdrachtgever, zodra Opdrachtnemer weet of behoort te weten dat de nakoming van de Opdracht niet of niet tijdig of niet naar behoren plaatsvindt, onmiddellijk schriftelijk én telefonisch op de hoogte onder vermelding van de omstandigheden. </t>
  </si>
  <si>
    <t>11.8</t>
  </si>
  <si>
    <t xml:space="preserve">Retransitieplan, opleveren voor contractering
Opdrachtnemer levert een retransitieplan (exitplan)nadat de Opdracht voorlopig is gegund en voorafgaand aan de overname van het beheer van het Dataplatform aan Opdrachtnemer. Met retransitieplan wordt bedoeld de wijze waarop Opdrachtnemer na afloop van de Opdracht de gegevens van Opdrachtgever worden veiliggesteld en overgedragen aan Opdrachtgever en vervolgens van de systemen van Opdrachtnemer worden verwijderd. De Retransitiekosten dienen opgegeven te worden in de Prijsbijlage. Opdrachtgever dient akkoord te gaan met de inhoud van het retransitieplan. </t>
  </si>
  <si>
    <t>Governance / Commercieel</t>
  </si>
  <si>
    <t>12.1</t>
  </si>
  <si>
    <r>
      <t>De door Opdrachtnemer aangeboden tarieven zijn ’all-in’, dat wil zeggen inclusief (niet gelimiteerd) salariskosten, overheadkosten, kosten voor gebruik apparatuur, software, licenties, testkosten, kosten van keuringen, verzekeringen, reis- en verblijfskosten,</t>
    </r>
    <r>
      <rPr>
        <b/>
        <sz val="9"/>
        <rFont val="Calibri"/>
        <family val="2"/>
        <scheme val="minor"/>
      </rPr>
      <t xml:space="preserve"> reistijd</t>
    </r>
    <r>
      <rPr>
        <sz val="9"/>
        <rFont val="Calibri"/>
        <family val="2"/>
        <scheme val="minor"/>
      </rPr>
      <t>, belasting, heffingen, administratieve kosten, kosten voor overleg, kosten voor certificering, VOG’s.
Dit betekent dat er geen andere tarieven in rekening gebracht kunnen worden dan gespecificeerd op het prijsblad met uitzondering van aanvullende werkzaamheden waarvoor Opdrachtgever opdracht heeft gegeven conform de eisen die gesteld worden aan aanvullende werkzaamheden</t>
    </r>
  </si>
  <si>
    <t>12.2</t>
  </si>
  <si>
    <t xml:space="preserve">De aangeboden tarieven liggen in ieder geval vast gedurende de initiële duur van de Overeenkomst (36 maanden). Bij verlengingen is prijsindexatie van toepassing (naar boven en naar beneden). Tenminste 2 maanden voor de verlenging dient Opdrachtnemer haar tarieven te indexeren conform de van toepassing zijnde CPI Zakelijke en ICT-dienstverlening; omzetontwikkeling, index 2015=100, 62 IT-dienstverlening waarbij de laatst bekende voorlopige cijfers worden afgezet tegen de cijfers van het jaar ervoor in dezelfde periode. Het tariefsvoorstel wordt meegenomen in de afweging voor de eventuele verlenging. </t>
  </si>
  <si>
    <t>12.3</t>
  </si>
  <si>
    <t xml:space="preserve">Aanvullende opdrachtverstrekking vindt plaats door het het indienen van een transparante offerte inclusief kosten breakdown (ureninschatting per medewerker per sprint, licentiekosten, overige kosten voorzover deze in rekening gebracht mogen worden, zie ook eis 12.1). Opdrachtgever heeft ten allen tijde het recht aanpassingen te verlangen in de offerte. Na schiftelijk akkoord van Opdrachtgever inclusief bestelnummer kan worden aangevangen met de werkzaamheden. </t>
  </si>
  <si>
    <t>12.4</t>
  </si>
  <si>
    <t xml:space="preserve">Opdrachtgever heeft het recht werkzaamheden niet aan te vangen, op te schorten of te staken. Indien Opdrachtnemer al kosten heeft gemaakt worden deze kosten vergoed tot het moment van in kennisstelling van de opschorting of staking van de werkzaamheden. </t>
  </si>
  <si>
    <t>Facturatie</t>
  </si>
  <si>
    <t>13.1</t>
  </si>
  <si>
    <t xml:space="preserve">Onder vermelding van de Overeenkomst en het inkoopopdrachtnummer verzendt Opdrachtnemer na afloop van ieder maand een factuur voor de uitgevoerde werkzaamheden. Licenties worden op jaarbasis vooraf betaald. </t>
  </si>
  <si>
    <t>13.2</t>
  </si>
  <si>
    <t>Facturen worden uitsluitend digitaal in PDF formaat gestuurd aan digifez@kb.nl of als e-factuur via Peppol.</t>
  </si>
  <si>
    <t>13.3</t>
  </si>
  <si>
    <t xml:space="preserve">Indien een factuur niet voldoet aan de in het programma van eisen of de Overeenkomst genoemde voorwaarden wordt Opdrachtnemer hiervan binnen 14 kalenderdagen na ontvangst schriftelijk op de hoogte gebracht. De betreffende factuur wordt pas in behandeling genomen op het moment dat deze voldoet aan genoemde voorwaarden. </t>
  </si>
  <si>
    <t>13.4</t>
  </si>
  <si>
    <t>Opdrachtgever is gerechtigd om indien er sprake is van door Opdrachtnemer verschuldigde bedragen (crediteringen) deze te verrekenen met bedragen die Opdrachtnemer verschuldigd is aan Opdrachtgever.</t>
  </si>
  <si>
    <t>Centrale thema's Roadmap</t>
  </si>
  <si>
    <t>Onderwerpen op hoofdlijnen 2023</t>
  </si>
  <si>
    <t>Toelichting</t>
  </si>
  <si>
    <t xml:space="preserve">Onderstaande onderwerpen zijn verbeteringen en wensen die gesignaleerd zijn voor het huidige Dataplatform. Daarnaast is het mogelijk om (andere) voorstellen te doen in het kader van wens Subgunningcriterium 4, bijvoorbeeld vervangen van (delen van) het Dataplatform. </t>
  </si>
  <si>
    <t>Beheer</t>
  </si>
  <si>
    <r>
      <rPr>
        <sz val="10"/>
        <color rgb="FF000000"/>
        <rFont val="Calibri"/>
        <family val="2"/>
      </rPr>
      <t xml:space="preserve">Managementinformatie (dashboards &amp; reports) voor FB (operationeel / tactisch/ Platform kosten). </t>
    </r>
    <r>
      <rPr>
        <i/>
        <sz val="10"/>
        <color rgb="FF000000"/>
        <rFont val="Calibri"/>
        <family val="2"/>
      </rPr>
      <t>Zie aanbestedingsleidraad 6.2.3 SG 3: Uitvoering useccases op de roadmap, Usecase 1.</t>
    </r>
  </si>
  <si>
    <t>Datakwaliteit</t>
  </si>
  <si>
    <t>Datakwaliteit is een belangrijk thema bij de verwerking en het gebruik van data. De volgende issues verdienen aandacht: 
- Regie, sturing en monitoring van de datakwaliteit gedurende het gehele proces. Meer controle van data op aanlevering en definities. 
- Onderzoeken wat de oorzaak is van de verschillen tussen de data in de bibliotheeksystemen en de data die aanwezig is in het Dataplatform. 
- Onderzoeken wat de oorzaak is van de onjuistheden in de SSRS rapporten.
- Datakwaliteitsysteem optimaliseren
- Mogelijkheid realiseren om fouten achteraf te corrigeren (ISIL).
-  Terugkoppeling aan dataleveranciers over datakwaliteit op basis waarvan de dataleverancier ook daadwerkelijk actie kan ondernemen om de kwaliteit te verbeteren. Bijvoorbeeld rapportage met aantallen regels/records of bestanden die wel niet worden meegenomen naar DWH.</t>
  </si>
  <si>
    <t>Rapportages en dashboards</t>
  </si>
  <si>
    <t>De volgende nieuwe rapportages / dashboards moeten worden gerealiseerd: 
- IBLV rapportage (InterBibliothecair Leenverkeer)
- Leenrecht rapportage
- Tijdschriften rapportage
- Rapportages op activiteiten van bibliotheken
-  KB kan extra vragen benoemen en zelf ook aan de slag gaan met alle data via bijvoorbeeld PowerBI. 
- Leverancier moet ervoor zorgdragen dat ook in PowerBI de datasets aanwezig zijn zodat de KB zelfstandig  ook de benodigde inzichten kan ontwikkelen.</t>
  </si>
  <si>
    <t>Datalevering ondersteuning</t>
  </si>
  <si>
    <t>Ondersteuning bij realisatie van de reguliere leveringen van dashboards en rapporten.
Data-analisten van de KB hebben enerzijds geen toegang tot alle data (DV. DM etc.) en beschikken vooralsnog nog over onvoldoende kennis om geheel zelfstandig de benodigde data te verzamelen voor nieuwe en wijzigingen in reguliere dataverzoeken / rapportages.</t>
  </si>
  <si>
    <t>Datalevering SSRS rapportage</t>
  </si>
  <si>
    <t xml:space="preserve"> SQL Server Reporting Services
- KB wil de afhankelijkheid van SSRS afbouwen en naar één rapportage platform waar we op basis van consistente en kwalitatief goede data uit dezelfde bron, rapportages en inzichten voor de KB ontwikkelen.
Voor wat betreft SSRS onderscheiden we de volgende verbeterpunten:
- Performance verbeterering
- Herstellen van fouten
- Verwerken historische data
- Onderzoek gebruik en kwaliteit
</t>
  </si>
  <si>
    <t>Toegang tot data</t>
  </si>
  <si>
    <r>
      <rPr>
        <sz val="10"/>
        <color rgb="FF000000"/>
        <rFont val="Calibri"/>
        <family val="2"/>
      </rPr>
      <t xml:space="preserve">Selfservice: verbeteren van de toegang tot data voor data-analisten (KB) en bibliotheken. Onderzoeken op welke manier stakeholders beter gebruik kunnen maken van de data in het Dataplatform. 
</t>
    </r>
    <r>
      <rPr>
        <i/>
        <sz val="10"/>
        <color rgb="FF000000"/>
        <rFont val="Calibri"/>
        <family val="2"/>
      </rPr>
      <t>Zie aanbestedingsleidraad 6.2.3 SG 3: Uitvoering usecases op de roadmap, Usecase 2.</t>
    </r>
  </si>
  <si>
    <t>Toegang (systemen, omgeving)</t>
  </si>
  <si>
    <t>Beheerders en data-analisten van de KB hebben nu beperkte toegang tot de data (alleen toegang tot PowerBI Datamart). De KB wil op alle platformen in de keten bij hun data kunnen komen met leesrechten.</t>
  </si>
  <si>
    <t>Verbeteringen</t>
  </si>
  <si>
    <t>Bronaansluiting: 
- Wijzigingen in de bestaande bronnen (OB, G!DS, KRS, GGC)
- Nieuwe bronnen (activiteiten van bibliotheken)</t>
  </si>
  <si>
    <t>Verwerkingsproces
- Performance verwerking datasets.
- Moment van verwerking van data. Data moet op een later moment verwerkt kunnen worden. 
- Interfaces naar het datakwaliteitsysteem. 
- Controle op aanlevering data. 
- Testen, o.a. Acceptatie Datamart.
- Mapping Tool 2.0 (diverse items)
- Voldoen aan de eisen voor digitale toegankelijkheid, zoals omschreven in de Europese standaard EN 301 549.</t>
  </si>
  <si>
    <t>Wijzigingen</t>
  </si>
  <si>
    <t>- Migratie Azure tenant naar KB Azure landing zone. Zie aanbestedingsleidraad, paragraaf 3.4 De Opdracht.
- Authenticatie KB-medewerkers en netwerkmedewerkers 
- faciliteren van een veilige en auditbare single sign on voor KB-medewerkers (aansluiten op KB AAD) en netwerkmedewerkers (aansluiten op Authenticatievoorziening netwerkmedewerker AAD B2C).
- Sendgrid (mailfunctie) van het Dataplatform vervangen door de generieke mail dienst (op basis van OAUTH) van de KB Azure omgeving.</t>
  </si>
  <si>
    <t xml:space="preserve">Begrip </t>
  </si>
  <si>
    <t>Betekenis</t>
  </si>
  <si>
    <t>Account Beheer</t>
  </si>
  <si>
    <t>Het ondersteunen van gebruikers van apps.</t>
  </si>
  <si>
    <t>API</t>
  </si>
  <si>
    <t xml:space="preserve">Application Programming Interface </t>
  </si>
  <si>
    <t xml:space="preserve">Azure </t>
  </si>
  <si>
    <t xml:space="preserve">Microsoft Azure Platform (voorheen: Windows Azure Platform) is een cloudcomputingplatform van Microsoft waarmee een aantal internetdiensten aangeboden kan worden via het internet of binnen de omgeving van het eigen bedrijf. </t>
  </si>
  <si>
    <t xml:space="preserve">Het zorgdragen voor het technische beheer (infrastructuur) en applicatiebeheer van het Dataplatform, waaronder valt het Correctief- en Preventief Onderhoud, zodanig dat aan het Programma van Eisen en het SLA voldaan wordt. </t>
  </si>
  <si>
    <t>Bibliotheekinzicht (www.bibliotheeknetwerk.nl/bibliotheekinzicht)</t>
  </si>
  <si>
    <t>Bibliotheekinzicht presenteert actuele, betrouwbare feiten en cijfers over de openbare bibliotheeksector, voor bibliotheekprofessionals en beleidsmakers. Met onderzoeksartikelen, dashboards, datasets en dossiers bieden we meer inzicht in de staat van het openbare bibliotheekstelsel.</t>
  </si>
  <si>
    <t>Bibliotheeknetwerk (www.bibliotheeknetwerk.nl)</t>
  </si>
  <si>
    <t>Biedt een overzicht van de dienstverlening van de KB voor en in samenwerking met openbare bibliotheken, provinciale ondersteuningsinstellingen (POI's) en partners.</t>
  </si>
  <si>
    <t>CBS</t>
  </si>
  <si>
    <t>Centraal Bureau voor de Statistiek</t>
  </si>
  <si>
    <t>CPNB</t>
  </si>
  <si>
    <t>Stichting Collectieve Propaganda van het Nederlandse Boek.
De CPNB wil het leven van mensen verrijken door ze meer te laten lezen. Met inspirerende campagnes en de Hebban-community brengen zij lezers in beweging naar boekhandel en bibliotheek.</t>
  </si>
  <si>
    <t xml:space="preserve">CSP </t>
  </si>
  <si>
    <t>Microsoft Cloud Solution Provider (CSP).</t>
  </si>
  <si>
    <t>DAP</t>
  </si>
  <si>
    <t>Dossier Afspraken en Procedures</t>
  </si>
  <si>
    <t>Dataplatform</t>
  </si>
  <si>
    <t xml:space="preserve">Het geheel van componenten van het Dataplatform zoals dat nodig is om in de behoefte van de KB te voorzien. Deze componenten zijn o.a. het ETL-proces, meta data management, master data management, gegevensopslag. Dataplatform wordt in Arbit aangeduid als 'Prestatie'. </t>
  </si>
  <si>
    <t>DOB</t>
  </si>
  <si>
    <t>Opvolger van G!ds.</t>
  </si>
  <si>
    <t>Doorontwikkeling</t>
  </si>
  <si>
    <t xml:space="preserve">Het uitvoeren van Innovatief Onderhoud. </t>
  </si>
  <si>
    <t>DQM</t>
  </si>
  <si>
    <t>Data Quality Monitor. De datakwaliteit monitor is een online dashboard die de kwaliteit van uw gegevens volgt, meet en u helpt met gericht actie te ondernemen.</t>
  </si>
  <si>
    <t>DV</t>
  </si>
  <si>
    <t>Data Vault</t>
  </si>
  <si>
    <t>DWH2.0</t>
  </si>
  <si>
    <t>Datawarehouse 2.0. De voorloper van het Dataplatform</t>
  </si>
  <si>
    <t>ETL</t>
  </si>
  <si>
    <t>Het extraction, transformation and load proces dient om gegevens uit verschillende gestructureerde databases te verenigen in een andere database.</t>
  </si>
  <si>
    <t>Functioneel beheer</t>
  </si>
  <si>
    <t xml:space="preserve">Het beantwoorden van gebruikersvragen. Deze taak wordt uitgevoerd door het team bij KB. </t>
  </si>
  <si>
    <t xml:space="preserve">G!DS </t>
  </si>
  <si>
    <t>Voorloper van Databank Openbare Bibliotheken (DOB). G!DS is een landelijke database en bevat gegevens rond onder meer zorg, werk, onderwijs, cultuur en recreatie. G!DS-informatie wordt getoond op honderden websites van bibliotheken, gemeenten, provincies, zorgwijzers en culturele organisaties. De bibliotheeksector gebruikt G!DS voor beheer en publicatie van gegevens over eigen en partneraanbod</t>
  </si>
  <si>
    <t>GGC</t>
  </si>
  <si>
    <t>Gemeenschappelijk Geautomatiseerd Catalogiseersysteem. Het Gemeenschappelijk Geautomatiseerde Catalogiseersysteem (GGC) is speciaal voor Nederlandse bibliotheken. Het biedt een gedeelde infrastructuur om de collecties gezamenlijk te catalogiseren, waardoor de kwaliteit van uw metadatabeheer toeneemt. Het GGC wordt in realtime gesynchroniseerd met de WorldCat-database.</t>
  </si>
  <si>
    <t>IAM</t>
  </si>
  <si>
    <t>Identity and Access Management</t>
  </si>
  <si>
    <t>IPO</t>
  </si>
  <si>
    <t xml:space="preserve">Interprovinciaal Overleg. 
Het Interprovinciaal Overleg (IPO) behartigt de belangen van de twaalf provincies in Den Haag en Brussel. Het IPO zet zich in voor een regionaal sterke economie, is agendabepalend op maatschappelijke opgaven en maakt zich sterk voor een goed openbaar bestuur.
</t>
  </si>
  <si>
    <t>KB</t>
  </si>
  <si>
    <t>KB Nationale bibliotheek. De nationale bibliotheek van Nederland.</t>
  </si>
  <si>
    <t>KRS</t>
  </si>
  <si>
    <t>Klant Registratie Systeem. Bibliotheekleden kunnen met de authenticatievoorziening (AV) met hun eigen bibliotheekaccount inloggen op bibliotheekdiensten. Het klantregistratiesysteem (KRS) zorgt voor de autorisatie en registreert gegevens van eindgebruikers.</t>
  </si>
  <si>
    <t>LDI</t>
  </si>
  <si>
    <t>Landelijke Digitale Infrastructuur. 
De Landelijke Digitale Infrastructuur (LDI) is een gezamenlijke ICT-infrastructuur voor het netwerk van openbare bibliotheken. De LDI wordt door de KB beheerd en doorontwikkeld in afstemming met openbare bibliotheken en provinciale ondersteuningsinstellingen (POI’s). Zij kunnen hun lokale of provinciale ICT-infrastructuur aansluiten op de LDI.</t>
  </si>
  <si>
    <t>metdekb.nl</t>
  </si>
  <si>
    <t>MetdeKB staat voor contact en samenwerking met de partners in het netwerk van openbare bibliotheken. Hier vind je informatie en ontvang je ondersteuning bij het gebruik van de Landelijke Digitale Infrastructuur (LDI) waarmee we als netwerk gezamenlijk digitale dienstverlening aanbieden aan zoveel mogelijk Nederlanders.</t>
  </si>
  <si>
    <t>MPF</t>
  </si>
  <si>
    <t>Data Migratie PlatForm. Het Migratie Platform is een software platform dat data uit verschillende heterogene IT systemen of bestanden kan ontsluiten, transformeren en valideren naar een formaat dat, eventueel bi-directioneel, verwerkt kan worden door een ander IT systeem.</t>
  </si>
  <si>
    <t>Onderhoud</t>
  </si>
  <si>
    <r>
      <rPr>
        <sz val="9"/>
        <color rgb="FF000000"/>
        <rFont val="Calibri"/>
        <family val="2"/>
      </rPr>
      <t xml:space="preserve">Preventief, Correctief Onderhoud en </t>
    </r>
    <r>
      <rPr>
        <sz val="9"/>
        <color rgb="FFFF0000"/>
        <rFont val="Calibri"/>
        <family val="2"/>
      </rPr>
      <t>I</t>
    </r>
    <r>
      <rPr>
        <sz val="9"/>
        <color rgb="FF000000"/>
        <rFont val="Calibri"/>
        <family val="2"/>
      </rPr>
      <t>nnovatief onderhoud (zie ARBIT 2022)</t>
    </r>
  </si>
  <si>
    <t>POI</t>
  </si>
  <si>
    <t xml:space="preserve">Provinciale ondersteuningsinstellingen. 
Is een facilitair bedrijf dat openbare bibliotheken in Nederland ondersteunt in de bedrijfsvoering. </t>
  </si>
  <si>
    <t>SLA</t>
  </si>
  <si>
    <t>SNB</t>
  </si>
  <si>
    <t>Stichting NBD Biblion. Voorheen bekend als de Nederlandse Bibliotheek Dienst. Partner voor bBibliotheken en onderwijs. Het bedrijf koopt namens veel openbare bibliotheken in Nederland boeken en overige media bij Nederlandse uitgevers. Het is een samenwerkingsverband van Nederlandse openbare bibliotheken, uitgevers en boekhandelaren.</t>
  </si>
  <si>
    <t>SPN</t>
  </si>
  <si>
    <t>Stichting Samenwerkende Bibliotheken.
SPN is het samenwerkingsverband van Provinciale Ondersteuningsinstellingen voor Openbare Bibliotheken.</t>
  </si>
  <si>
    <t>Spoke</t>
  </si>
  <si>
    <t>Hub and spoke is een netwerkmodel voor het efficiënt beheren van algemene communicatie- of beveiligingsvereisten. Het helpt ook om de beperkingen van het Azure-abonnement te voorkomen.</t>
  </si>
  <si>
    <t xml:space="preserve">SQL </t>
  </si>
  <si>
    <t xml:space="preserve">SQL (Structured Query Language) is een ANSI/ISO-standaardtaal voor een relationeel databasemanagementsysteem (DBMS). Het is een gestandaardiseerde taal die gebruikt kan worden voor taken zoals het bevragen en het aanpassen van gegevens in een relationele database. </t>
  </si>
  <si>
    <t>VNG</t>
  </si>
  <si>
    <t xml:space="preserve">Vereniging Nederlandse Gemeenten.
De Vereniging van Nederlandse Gemeenten, afgekort VNG, is de koepelorganisatie van alle gemeenten in Nederland. </t>
  </si>
  <si>
    <t>VOB</t>
  </si>
  <si>
    <t>Vereninging van Openbare Bibliotheken.
De Vereniging van Openbare Bibliotheken faciliteert haar leden middels belangenbehartiging, vormgeving van goed werkgeverschap, en het organiseren van dialoog en kennisuitwisseling.</t>
  </si>
  <si>
    <t>Wsob</t>
  </si>
  <si>
    <t>Wet Stelsel Openbare Bibliotheekvoorzieningen</t>
  </si>
  <si>
    <t>Wsob Gegevenslevering</t>
  </si>
  <si>
    <t>Artikel 11 Wsob.
1) Ten behoeve van de gezamenlijke catalogus voor de landelijke digitale bibliotheek verstrekken lokale bibliotheken en provinciale ondersteuningsinstellingen gegevens over de collectie en de beschikbaarheid daarvan aan de Koninklijke Bibliotheek.
2) Ten behoeve van de beleidsontwikkeling verstrekken lokale bibliotheken, de provinciale ondersteuningsinstellingen en de Koninklijke Bibliotheek aan Onze Minister gegevens over de desbetreffende openbare bibliotheekvoorziening die niet tot de persoon herleidbare gegevens van gebruikers en personeel betreffen.
3) De Koninklijke Bibliotheek stelt de aard van de gegevens, bedoeld in het eerste lid, nader vast en stelt regels over het tijdstip en de wijze waarop de gegevens worden verstrekt.
40 Onze Minister stelt de aard van de gegevens, bedoeld in het tweede lid, nader vast en stelt regels over het tijdstip en de wijze waarop de gegevens worden verstrekt</t>
  </si>
  <si>
    <t>Bijlage 4 Prijzenblad</t>
  </si>
  <si>
    <t>Prijzenblad behorend bij de Europese aanbesteding Dataplatform</t>
  </si>
  <si>
    <t>&lt;Inschrijver dient enkel de blauwe cellen in te vullen&gt;</t>
  </si>
  <si>
    <t>Naam Inschrijver:</t>
  </si>
  <si>
    <t xml:space="preserve">Rechtsgeldig ondertekend door: </t>
  </si>
  <si>
    <t xml:space="preserve">Handtekening: </t>
  </si>
  <si>
    <t>Periode waarin prijzen vast staan: 36 maanden na aanvang overeenkomst.</t>
  </si>
  <si>
    <t>Overdrachtsperiode</t>
  </si>
  <si>
    <t xml:space="preserve">Periode tot overname Beheer en Onderhoud vanaf 1 september 2023 tot en met 31-12-2023. </t>
  </si>
  <si>
    <t xml:space="preserve">Opdrachtnemer dient het Dataplatform te onderzoeken en leren kennen zodat vanaf 1 januari 2024 het Beheer en Onderhoud kan worden overgenomen van de huidige leverancier. In onderstaande tabel kan hiervoor een eenmalige kostenopgave worden gedaan. </t>
  </si>
  <si>
    <t>De kostenopgave dient realistisch te zijn. Deze kosten tellen niet mee in de berekening voor de fictieve totaalprijs omdat de huidige leverancier hiervoor</t>
  </si>
  <si>
    <t xml:space="preserve">geen kosten kan rekenen en zij nog verantwoordelijk is voor het Beheer en Onderhoud. </t>
  </si>
  <si>
    <t>Overdrachtsperiode Beheer en Onderhoud</t>
  </si>
  <si>
    <t>Verwijzing CV</t>
  </si>
  <si>
    <t>Tarief per uur*</t>
  </si>
  <si>
    <t>Uren</t>
  </si>
  <si>
    <t>Subtotaal</t>
  </si>
  <si>
    <t>Max</t>
  </si>
  <si>
    <t>Technisch beheer</t>
  </si>
  <si>
    <t>Applicatiebeheer</t>
  </si>
  <si>
    <t>Servicedesk &amp; support</t>
  </si>
  <si>
    <t>Door u te specificeren</t>
  </si>
  <si>
    <t>sub</t>
  </si>
  <si>
    <t>Beheer en Onderhoud</t>
  </si>
  <si>
    <t xml:space="preserve">Per 1 januari 2024 neemt Opdrachtnemer het Dataplatform over van de vorige leverancier. U kunt deze tabel aangeven wat de maandelijkse kosten </t>
  </si>
  <si>
    <r>
      <t xml:space="preserve">hiervoor zijn. </t>
    </r>
    <r>
      <rPr>
        <sz val="10"/>
        <color rgb="FFFF0000"/>
        <rFont val="Calibri"/>
        <family val="2"/>
        <scheme val="minor"/>
      </rPr>
      <t>U dient onder het maximum te blijven</t>
    </r>
  </si>
  <si>
    <t>Maandelijkse kosten Onderhoud na inbeheername</t>
  </si>
  <si>
    <t>Per maand</t>
  </si>
  <si>
    <t>Per jaar</t>
  </si>
  <si>
    <t>Per 6 jaar</t>
  </si>
  <si>
    <t>Maximaal</t>
  </si>
  <si>
    <t>Opleveren rapportages</t>
  </si>
  <si>
    <t>Servicedesk &amp; support inclusief tooling</t>
  </si>
  <si>
    <t>Uitvoering Retransitieplan, zie eis 11.8 PVE (eenmalig)</t>
  </si>
  <si>
    <t>De KB heeft een aantal backlogitems die zij graag in de komende jaren wil uitvoeren. 2 daarvan zijn opgenomen als een usecase in Subgunningcriterium (SG) 3. Tevens vraagt de KB in SG 4 naar mogelijkheden om het Dataplatform aan te passen. Al deze werkzaamheden worden uitgevoerd door een scrumteam (en eventueel DevOps team). In de eerste tabel kunt u aangeven wie deel uitmaken van het scrumteam. De ureninschatting heeft KB vastgesteld, zodat voor dit onderdeel alleen de uurtarieven bepalend zijn voor gunning (waarvan alleen de bovenste 4).</t>
  </si>
  <si>
    <t>Scrumteam, fictieve ureninzet voor Doorontwikkeling</t>
  </si>
  <si>
    <t>Uren*</t>
  </si>
  <si>
    <t>Scrummaster</t>
  </si>
  <si>
    <t>Architect /  Informatie analist</t>
  </si>
  <si>
    <t>BI / Data Analist</t>
  </si>
  <si>
    <t xml:space="preserve">Developer / Tester </t>
  </si>
  <si>
    <t>* Uren zijn fictief</t>
  </si>
  <si>
    <t>Kosten Doorontwikkeling Dataplatform</t>
  </si>
  <si>
    <t>Kosten voor 1 sprint</t>
  </si>
  <si>
    <t>Kosten per jaar (22 sprints)</t>
  </si>
  <si>
    <t>Totale kosten Doorontwikkeling bij extrapolatie bij 6 contractjaren</t>
  </si>
  <si>
    <t>Totaal</t>
  </si>
  <si>
    <t>Fictieve totaalprijs</t>
  </si>
  <si>
    <t xml:space="preserve">Enkel de door de Inschrijver ingevulde prijzen (lichtblauwe cellen) gelden in de situatie dat er een opdracht wordt verleend naar aanleiding van deze Offerte. Het aanpassen van de niet grijze cellen door de inschrijver is niet toegestaan en leidt tot uitsluiting van deze aanbesteding. Indien mocht blijken dat niet alle kosten in de offerte zijn verwerkt, leidt dit eveneens tot uitsluiting. Overige genoemde totale kosten, zoals weergegeven in het prijsformat en die automatisch worden berekend, worden enkel gebruikt voor de offerte beoordeling. Derhalve kunnen aan deze totale kosten geen rechten worden ontleend. </t>
  </si>
  <si>
    <t>Licentiekosten</t>
  </si>
  <si>
    <t>Licentie + omschrijving</t>
  </si>
  <si>
    <t>Aantal</t>
  </si>
  <si>
    <t>Aanschaf</t>
  </si>
  <si>
    <t>Onderhoud per jaar per licentie*</t>
  </si>
  <si>
    <t>A+O 6 jaar</t>
  </si>
  <si>
    <t>The software on the virtual machine:</t>
  </si>
  <si>
    <t>Informatica Managed File Exchange 10.5. Cores per licentie (volgt powercenter)
1x Prod met 4 cores
1x Lab met 6 cores</t>
  </si>
  <si>
    <t>Informatica B2B Data Exchange 10.5. Cores per licentie (volgt powercenter)
1x Prod met 4 cores
1x Lab met 6 cores</t>
  </si>
  <si>
    <t>Informatica Powercenter 10.4. Cores per licentie:
1x Prod met 4 cores
1x Lab met 6 cores</t>
  </si>
  <si>
    <t>Informatica Data Quality 10.1.1(Not used)</t>
  </si>
  <si>
    <t>Informatica Meta Data Manager 10.1.1</t>
  </si>
  <si>
    <t>Informatica Big Data Management 10.1.1</t>
  </si>
  <si>
    <r>
      <rPr>
        <sz val="10"/>
        <color rgb="FF000000"/>
        <rFont val="Arial"/>
      </rPr>
      <t>Microsoft SQL Server 2016 (incl. SSIS, SSAS, SSRS, Master Data Services and Polybase)</t>
    </r>
    <r>
      <rPr>
        <sz val="10"/>
        <color rgb="FFFF0000"/>
        <rFont val="Arial"/>
      </rPr>
      <t xml:space="preserve"> (Enterprise)</t>
    </r>
    <r>
      <rPr>
        <sz val="10"/>
        <color rgb="FF000000"/>
        <rFont val="Arial"/>
      </rPr>
      <t>**</t>
    </r>
  </si>
  <si>
    <r>
      <rPr>
        <sz val="10"/>
        <color rgb="FF000000"/>
        <rFont val="Arial"/>
      </rPr>
      <t xml:space="preserve">Microsoft SQL Server 2016 </t>
    </r>
    <r>
      <rPr>
        <sz val="10"/>
        <color rgb="FFFF0000"/>
        <rFont val="Arial"/>
      </rPr>
      <t>(Standaard)</t>
    </r>
    <r>
      <rPr>
        <sz val="10"/>
        <color rgb="FF000000"/>
        <rFont val="Arial"/>
      </rPr>
      <t>**</t>
    </r>
  </si>
  <si>
    <t>GoAnywhere (Advanced Workflows (Prod/Win) / FTP Client and Server (Prod/Win) / SFTP Server (Prod/Win))</t>
  </si>
  <si>
    <t>Microsoft Azure Active Directory</t>
  </si>
  <si>
    <t>Microsoft Azure HDInsights</t>
  </si>
  <si>
    <t>Microsoft Azure Machine Learning</t>
  </si>
  <si>
    <t>Microsoft API App</t>
  </si>
  <si>
    <t>Microsoft API Management Standard</t>
  </si>
  <si>
    <t>Microsoft Azure Storage</t>
  </si>
  <si>
    <t>Microsoft R 3.3.1</t>
  </si>
  <si>
    <t>Microsoft Power BI (Only compliant with ISO/IEC 27001:2005)  ***       </t>
  </si>
  <si>
    <t xml:space="preserve">* Bij subscription vul alleen kolom D in. </t>
  </si>
  <si>
    <t>** TOELICHTING</t>
  </si>
  <si>
    <t>Image (VM)</t>
  </si>
  <si>
    <t>Plan</t>
  </si>
  <si>
    <t>Cores</t>
  </si>
  <si>
    <t>Voor Informatica                       </t>
  </si>
  <si>
    <t>SQL2014SP2-WS2012R2                              </t>
  </si>
  <si>
    <t xml:space="preserve"> Standard</t>
  </si>
  <si>
    <t xml:space="preserve">Voor Informatica                        </t>
  </si>
  <si>
    <t>SQL2014SP2-WS2012R2</t>
  </si>
  <si>
    <t xml:space="preserve">Voor DWH                                    </t>
  </si>
  <si>
    <t>SQL2016-WS2016</t>
  </si>
  <si>
    <t>Enterprise</t>
  </si>
  <si>
    <t>*** TOELICHTING</t>
  </si>
  <si>
    <t>De Power BI licenties van de gebruikers binnen de KB zijn geen onderdeel van de prijsstelling en wordt seperaat afgenomen door de KB bij SURF.</t>
  </si>
  <si>
    <t>SG4 Prijsonderbouwing</t>
  </si>
  <si>
    <t xml:space="preserve">In Subgunningcriterium 4 wordt gevraagd naar een kosten- en opbrengsten opgave. Deze kunt u in dit tabblad vermelden. </t>
  </si>
  <si>
    <t xml:space="preserve">Deze onderbouwing telt mee in de kwaliteitsbeoordeling van SG4, maar niet als prijselement. Hiervoor heeft opdrachtgever gekozen </t>
  </si>
  <si>
    <t>vanwege onzekerheden met betrekking tot de uitvoering.</t>
  </si>
  <si>
    <t>Scrumteam, ureninzet voor SG4 Doorontwikkeling</t>
  </si>
  <si>
    <t>Licentiekosten na Doorontwikkeling SG4</t>
  </si>
  <si>
    <t xml:space="preserve">U dient alle licenties die u nodig blijft houden na de eventuele doorontwikkeling over te nemen van het tabblad Licenties en daar eventuele aanpassingen op doen. </t>
  </si>
  <si>
    <t>Maandelijkse kosten Onderhoud na acceptatie SG4 Doorontwikkeling.</t>
  </si>
  <si>
    <t>Per 6 jaar*</t>
  </si>
  <si>
    <t xml:space="preserve">*Er van uitgaande dat na overname beheer per 1/1/24 Opdrachtnemer maximaal na 2 jaar haar Doorontwikkeling heeft afgerond en (fictief) nog 4 jaar contractjaren resteren. </t>
  </si>
  <si>
    <t xml:space="preserve">De Doorontwikkeling kent een positieve bijdrage aan het resultaat als de ontwikkelkosten lager zijn dan de besparingen op de Beheer- en Onderhoudskosten (over 4 jaar). </t>
  </si>
  <si>
    <t>Opbrengst  of meerkosten Doorontwikkeling SG4</t>
  </si>
  <si>
    <t>Eenmalig / per jaar</t>
  </si>
  <si>
    <t>Sub</t>
  </si>
  <si>
    <t>Investering SG4 Doorontwikkeling</t>
  </si>
  <si>
    <t>Beheer- en Onderhoudskosten vanaf 1/1/24:</t>
  </si>
  <si>
    <t>Beheerkosten na Acceptatie SG4 Doorontwikkeling</t>
  </si>
  <si>
    <t>Vermindering Beheer- en Onderhoudskosten</t>
  </si>
  <si>
    <t>Opbrengst (negatief getal) of kosten (positief getal)</t>
  </si>
  <si>
    <t>Licentiekosten (zie tabblad Licenties)*</t>
  </si>
  <si>
    <t>Technisch beheer CSP/landingzone*</t>
  </si>
  <si>
    <t>De totale Azure consumptiekosten zijn momenteel 19.600 per maand ex BTW voor licentiekosten en technisch beheer samen.</t>
  </si>
  <si>
    <t>*Toelichting Azure consumptiekosten:</t>
  </si>
  <si>
    <t>****Toelichting:</t>
  </si>
  <si>
    <t>Azure consumptie: Ongeveer 19.600 ex BTW euro per maand voor Licentie- en technisch beheer samen.</t>
  </si>
  <si>
    <t>The software on the Microsoft services:****</t>
  </si>
  <si>
    <t xml:space="preserve">Deze twee posten samen zijn 19600 euro ex BTW pm, tenzij u een lager bedrag invult.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</si>
</sst>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_-&quot;€&quot;\ * #,##0_-;_-&quot;€&quot;\ * #,##0\-;_-&quot;€&quot;\ * &quot;-&quot;??_-;_-@_-"/>
    <numFmt numFmtId="167" formatCode="_ * #,##0_ ;_ * \-#,##0_ ;_ * &quot;-&quot;??_ ;_ @_ "/>
    <numFmt numFmtId="168" formatCode="_ &quot;€&quot;\ * #,##0_ ;_ &quot;€&quot;\ * \-#,##0_ ;_ &quot;€&quot;\ * &quot;-&quot;??_ ;_ @_ "/>
    <numFmt numFmtId="169" formatCode="_([$€-2]\ * #,##0_);_([$€-2]\ * \(#,##0\);_([$€-2]\ * &quot;-&quot;??_);_(@_)"/>
  </numFmts>
  <fonts count="47" x14ac:knownFonts="1">
    <font>
      <sz val="10"/>
      <color theme="1"/>
      <name val="Arial"/>
      <family val="2"/>
    </font>
    <font>
      <sz val="11"/>
      <color theme="1"/>
      <name val="Calibri"/>
      <family val="2"/>
      <scheme val="minor"/>
    </font>
    <font>
      <sz val="10"/>
      <name val="Arial"/>
      <family val="2"/>
    </font>
    <font>
      <sz val="10"/>
      <name val="Calibri"/>
      <family val="2"/>
      <scheme val="minor"/>
    </font>
    <font>
      <b/>
      <sz val="14"/>
      <name val="Calibri"/>
      <family val="2"/>
      <scheme val="minor"/>
    </font>
    <font>
      <b/>
      <sz val="10"/>
      <name val="Calibri"/>
      <family val="2"/>
      <scheme val="minor"/>
    </font>
    <font>
      <i/>
      <sz val="10"/>
      <name val="Calibri"/>
      <family val="2"/>
      <scheme val="minor"/>
    </font>
    <font>
      <b/>
      <u/>
      <sz val="10"/>
      <name val="Calibri"/>
      <family val="2"/>
      <scheme val="minor"/>
    </font>
    <font>
      <sz val="10"/>
      <color theme="0"/>
      <name val="Calibri"/>
      <family val="2"/>
      <scheme val="minor"/>
    </font>
    <font>
      <sz val="10"/>
      <color theme="1"/>
      <name val="Arial"/>
      <family val="2"/>
    </font>
    <font>
      <sz val="10"/>
      <color theme="1"/>
      <name val="Calibri"/>
      <family val="2"/>
      <scheme val="minor"/>
    </font>
    <font>
      <b/>
      <sz val="10"/>
      <color theme="1"/>
      <name val="Arial"/>
      <family val="2"/>
    </font>
    <font>
      <b/>
      <sz val="12"/>
      <name val="Calibri"/>
      <family val="2"/>
      <scheme val="minor"/>
    </font>
    <font>
      <b/>
      <sz val="10"/>
      <color rgb="FFFF0000"/>
      <name val="Calibri"/>
      <family val="2"/>
      <scheme val="minor"/>
    </font>
    <font>
      <sz val="10"/>
      <color rgb="FFFF0000"/>
      <name val="Calibri"/>
      <family val="2"/>
      <scheme val="minor"/>
    </font>
    <font>
      <sz val="9"/>
      <color rgb="FF000000"/>
      <name val="Calibri"/>
      <family val="2"/>
      <scheme val="minor"/>
    </font>
    <font>
      <sz val="14"/>
      <color rgb="FF000000"/>
      <name val="Calibri"/>
      <family val="2"/>
      <scheme val="minor"/>
    </font>
    <font>
      <sz val="9"/>
      <name val="Calibri"/>
      <family val="2"/>
      <scheme val="minor"/>
    </font>
    <font>
      <sz val="9"/>
      <color theme="1"/>
      <name val="Calibri"/>
      <family val="2"/>
      <scheme val="minor"/>
    </font>
    <font>
      <b/>
      <sz val="9"/>
      <name val="Calibri"/>
      <family val="2"/>
      <scheme val="minor"/>
    </font>
    <font>
      <sz val="11"/>
      <color rgb="FF000000"/>
      <name val="Calibri"/>
      <family val="2"/>
    </font>
    <font>
      <sz val="9"/>
      <color rgb="FF000000"/>
      <name val="Calibri"/>
      <family val="2"/>
    </font>
    <font>
      <sz val="9"/>
      <name val="Calibri"/>
      <family val="2"/>
    </font>
    <font>
      <strike/>
      <sz val="9"/>
      <color rgb="FF000000"/>
      <name val="Calibri"/>
      <family val="2"/>
      <scheme val="minor"/>
    </font>
    <font>
      <strike/>
      <sz val="9"/>
      <color rgb="FF000000"/>
      <name val="Calibri"/>
      <family val="2"/>
    </font>
    <font>
      <sz val="9"/>
      <color rgb="FF0070C0"/>
      <name val="Calibri"/>
      <family val="2"/>
    </font>
    <font>
      <sz val="9"/>
      <color rgb="FF00B050"/>
      <name val="Calibri"/>
      <family val="2"/>
    </font>
    <font>
      <i/>
      <sz val="9"/>
      <color rgb="FF000000"/>
      <name val="Calibri"/>
      <family val="2"/>
      <scheme val="minor"/>
    </font>
    <font>
      <sz val="9"/>
      <color rgb="FFFF0000"/>
      <name val="Calibri"/>
      <family val="2"/>
      <scheme val="minor"/>
    </font>
    <font>
      <b/>
      <sz val="9"/>
      <color rgb="FF000000"/>
      <name val="Calibri"/>
      <family val="2"/>
    </font>
    <font>
      <b/>
      <sz val="14"/>
      <color rgb="FF000000"/>
      <name val="Calibri"/>
      <family val="2"/>
      <scheme val="minor"/>
    </font>
    <font>
      <b/>
      <sz val="9"/>
      <color rgb="FF000000"/>
      <name val="Calibri"/>
      <family val="2"/>
      <scheme val="minor"/>
    </font>
    <font>
      <b/>
      <sz val="12"/>
      <color rgb="FFFFFFFF"/>
      <name val="Calibri"/>
      <family val="2"/>
      <scheme val="minor"/>
    </font>
    <font>
      <b/>
      <sz val="10"/>
      <color theme="1"/>
      <name val="Calibri"/>
      <family val="2"/>
      <scheme val="minor"/>
    </font>
    <font>
      <sz val="10"/>
      <color rgb="FF000000"/>
      <name val="Calibri"/>
      <family val="2"/>
      <scheme val="minor"/>
    </font>
    <font>
      <sz val="10"/>
      <color rgb="FF000000"/>
      <name val="Calibri"/>
      <family val="2"/>
    </font>
    <font>
      <i/>
      <sz val="10"/>
      <color rgb="FF000000"/>
      <name val="Calibri"/>
      <family val="2"/>
    </font>
    <font>
      <sz val="11"/>
      <color rgb="FF000000"/>
      <name val="Calibri"/>
      <family val="2"/>
      <scheme val="minor"/>
    </font>
    <font>
      <strike/>
      <sz val="11"/>
      <color theme="1"/>
      <name val="Calibri"/>
      <family val="2"/>
      <scheme val="minor"/>
    </font>
    <font>
      <sz val="9"/>
      <color rgb="FFFF0000"/>
      <name val="Calibri"/>
      <family val="2"/>
    </font>
    <font>
      <strike/>
      <sz val="10"/>
      <color theme="1"/>
      <name val="Arial"/>
      <family val="2"/>
    </font>
    <font>
      <sz val="10"/>
      <color rgb="FFFF0000"/>
      <name val="Arial"/>
      <family val="2"/>
    </font>
    <font>
      <sz val="10"/>
      <color rgb="FF000000"/>
      <name val="Arial"/>
    </font>
    <font>
      <sz val="10"/>
      <color rgb="FFFF0000"/>
      <name val="Arial"/>
    </font>
    <font>
      <sz val="10"/>
      <color theme="1"/>
      <name val="Arial"/>
    </font>
    <font>
      <sz val="11"/>
      <name val="Calibri"/>
      <family val="2"/>
    </font>
    <font>
      <b/>
      <sz val="11"/>
      <name val="Calibri"/>
      <family val="2"/>
    </font>
  </fonts>
  <fills count="1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
      <patternFill patternType="solid">
        <fgColor theme="7" tint="0.79998168889431442"/>
        <bgColor indexed="64"/>
      </patternFill>
    </fill>
    <fill>
      <patternFill patternType="solid">
        <fgColor rgb="FFDDEBF7"/>
        <bgColor indexed="64"/>
      </patternFill>
    </fill>
    <fill>
      <patternFill patternType="solid">
        <fgColor theme="3" tint="0.79998168889431442"/>
        <bgColor indexed="64"/>
      </patternFill>
    </fill>
    <fill>
      <patternFill patternType="solid">
        <fgColor rgb="FFD6DCE4"/>
        <bgColor rgb="FF000000"/>
      </patternFill>
    </fill>
    <fill>
      <patternFill patternType="solid">
        <fgColor theme="3" tint="0.39997558519241921"/>
        <bgColor rgb="FFFF99CC"/>
      </patternFill>
    </fill>
    <fill>
      <patternFill patternType="solid">
        <fgColor rgb="FFACB9CA"/>
        <bgColor indexed="64"/>
      </patternFill>
    </fill>
  </fills>
  <borders count="20">
    <border>
      <left/>
      <right/>
      <top/>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rgb="FF000000"/>
      </right>
      <top style="thin">
        <color auto="1"/>
      </top>
      <bottom/>
      <diagonal/>
    </border>
    <border>
      <left/>
      <right style="thin">
        <color rgb="FF000000"/>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auto="1"/>
      </left>
      <right style="thin">
        <color indexed="64"/>
      </right>
      <top/>
      <bottom/>
      <diagonal/>
    </border>
    <border>
      <left style="thin">
        <color rgb="FF000000"/>
      </left>
      <right/>
      <top/>
      <bottom/>
      <diagonal/>
    </border>
  </borders>
  <cellStyleXfs count="8">
    <xf numFmtId="0" fontId="0" fillId="0" borderId="0"/>
    <xf numFmtId="0" fontId="2" fillId="0" borderId="0"/>
    <xf numFmtId="164" fontId="2"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1" fillId="0" borderId="0"/>
    <xf numFmtId="0" fontId="20" fillId="0" borderId="0"/>
    <xf numFmtId="0" fontId="1" fillId="0" borderId="0"/>
  </cellStyleXfs>
  <cellXfs count="213">
    <xf numFmtId="0" fontId="0" fillId="0" borderId="0" xfId="0"/>
    <xf numFmtId="0" fontId="3" fillId="2" borderId="0" xfId="1" applyFont="1" applyFill="1"/>
    <xf numFmtId="164" fontId="3" fillId="2" borderId="0" xfId="2" applyFont="1" applyFill="1" applyBorder="1" applyProtection="1"/>
    <xf numFmtId="0" fontId="3" fillId="2" borderId="6" xfId="1" applyFont="1" applyFill="1" applyBorder="1" applyAlignment="1">
      <alignment vertical="center"/>
    </xf>
    <xf numFmtId="0" fontId="3" fillId="2" borderId="0" xfId="1" applyFont="1" applyFill="1" applyAlignment="1">
      <alignment vertical="center"/>
    </xf>
    <xf numFmtId="0" fontId="5" fillId="2" borderId="0" xfId="1" applyFont="1" applyFill="1" applyAlignment="1">
      <alignment horizontal="right" vertical="center"/>
    </xf>
    <xf numFmtId="0" fontId="3" fillId="2" borderId="8" xfId="1" applyFont="1" applyFill="1" applyBorder="1" applyAlignment="1">
      <alignment vertical="center"/>
    </xf>
    <xf numFmtId="0" fontId="5" fillId="2" borderId="0" xfId="1" applyFont="1" applyFill="1" applyAlignment="1">
      <alignment vertical="center"/>
    </xf>
    <xf numFmtId="0" fontId="7" fillId="2" borderId="0" xfId="1" applyFont="1" applyFill="1" applyAlignment="1">
      <alignment vertical="center"/>
    </xf>
    <xf numFmtId="165" fontId="3" fillId="0" borderId="0" xfId="2" applyNumberFormat="1" applyFont="1" applyFill="1" applyBorder="1" applyAlignment="1" applyProtection="1">
      <alignment horizontal="left" vertical="center"/>
    </xf>
    <xf numFmtId="166" fontId="3" fillId="0" borderId="0" xfId="2" applyNumberFormat="1" applyFont="1" applyFill="1" applyBorder="1" applyAlignment="1" applyProtection="1">
      <alignment horizontal="left" vertical="center"/>
    </xf>
    <xf numFmtId="164" fontId="3" fillId="2" borderId="0" xfId="1" applyNumberFormat="1" applyFont="1" applyFill="1" applyAlignment="1">
      <alignment vertical="center"/>
    </xf>
    <xf numFmtId="0" fontId="8" fillId="2" borderId="0" xfId="1" applyFont="1" applyFill="1" applyAlignment="1">
      <alignment vertical="center"/>
    </xf>
    <xf numFmtId="166" fontId="3" fillId="0" borderId="12" xfId="2" applyNumberFormat="1" applyFont="1" applyFill="1" applyBorder="1" applyAlignment="1" applyProtection="1">
      <alignment horizontal="left" vertical="center"/>
    </xf>
    <xf numFmtId="0" fontId="5" fillId="3" borderId="12" xfId="1" applyFont="1" applyFill="1" applyBorder="1" applyAlignment="1">
      <alignment horizontal="center" vertical="center"/>
    </xf>
    <xf numFmtId="164" fontId="5" fillId="3" borderId="12" xfId="2" applyFont="1" applyFill="1" applyBorder="1" applyAlignment="1" applyProtection="1">
      <alignment horizontal="center" vertical="center"/>
    </xf>
    <xf numFmtId="166" fontId="5" fillId="3" borderId="12" xfId="2" applyNumberFormat="1" applyFont="1" applyFill="1" applyBorder="1" applyAlignment="1" applyProtection="1">
      <alignment horizontal="center" vertical="center"/>
    </xf>
    <xf numFmtId="166" fontId="5" fillId="0" borderId="0" xfId="2" applyNumberFormat="1" applyFont="1" applyFill="1" applyBorder="1" applyAlignment="1" applyProtection="1">
      <alignment horizontal="right" vertical="center"/>
    </xf>
    <xf numFmtId="44" fontId="3" fillId="0" borderId="12" xfId="3" applyFont="1" applyFill="1" applyBorder="1" applyAlignment="1" applyProtection="1">
      <alignment horizontal="left" vertical="center"/>
    </xf>
    <xf numFmtId="0" fontId="4" fillId="0" borderId="2" xfId="1" applyFont="1" applyBorder="1" applyAlignment="1">
      <alignment vertical="center"/>
    </xf>
    <xf numFmtId="0" fontId="4" fillId="0" borderId="3" xfId="1" applyFont="1" applyBorder="1" applyAlignment="1">
      <alignment vertical="center"/>
    </xf>
    <xf numFmtId="0" fontId="10" fillId="0" borderId="3" xfId="0" applyFont="1" applyBorder="1" applyAlignment="1">
      <alignment vertical="center"/>
    </xf>
    <xf numFmtId="44" fontId="3" fillId="0" borderId="0" xfId="3" applyFont="1" applyFill="1" applyBorder="1" applyAlignment="1" applyProtection="1">
      <alignment horizontal="left" vertical="center"/>
    </xf>
    <xf numFmtId="0" fontId="10" fillId="0" borderId="14" xfId="0" applyFont="1" applyBorder="1" applyAlignment="1">
      <alignment vertical="center"/>
    </xf>
    <xf numFmtId="167" fontId="3" fillId="6" borderId="12" xfId="4" applyNumberFormat="1" applyFont="1" applyFill="1" applyBorder="1" applyAlignment="1" applyProtection="1">
      <alignment horizontal="left" vertical="center"/>
    </xf>
    <xf numFmtId="167" fontId="3" fillId="0" borderId="12" xfId="4" applyNumberFormat="1" applyFont="1" applyFill="1" applyBorder="1" applyAlignment="1" applyProtection="1">
      <alignment horizontal="left" vertical="center"/>
    </xf>
    <xf numFmtId="168" fontId="5" fillId="0" borderId="12" xfId="3" applyNumberFormat="1" applyFont="1" applyFill="1" applyBorder="1" applyAlignment="1" applyProtection="1">
      <alignment horizontal="left" vertical="center"/>
    </xf>
    <xf numFmtId="165" fontId="3" fillId="0" borderId="0" xfId="2" applyNumberFormat="1" applyFont="1" applyFill="1" applyBorder="1" applyAlignment="1" applyProtection="1">
      <alignment horizontal="right" vertical="center"/>
    </xf>
    <xf numFmtId="0" fontId="5" fillId="3" borderId="12" xfId="1" applyFont="1" applyFill="1" applyBorder="1" applyAlignment="1">
      <alignment horizontal="left" vertical="center"/>
    </xf>
    <xf numFmtId="165" fontId="3" fillId="0" borderId="12" xfId="2" applyNumberFormat="1" applyFont="1" applyFill="1" applyBorder="1" applyAlignment="1" applyProtection="1">
      <alignment horizontal="right" vertical="center"/>
    </xf>
    <xf numFmtId="44" fontId="5" fillId="0" borderId="12" xfId="3" applyFont="1" applyFill="1" applyBorder="1" applyAlignment="1" applyProtection="1">
      <alignment horizontal="left" vertical="center"/>
    </xf>
    <xf numFmtId="44" fontId="3" fillId="0" borderId="2" xfId="3" applyFont="1" applyFill="1" applyBorder="1" applyAlignment="1" applyProtection="1">
      <alignment horizontal="left" vertical="center"/>
    </xf>
    <xf numFmtId="168" fontId="5" fillId="0" borderId="0" xfId="3" applyNumberFormat="1" applyFont="1" applyFill="1" applyBorder="1" applyAlignment="1" applyProtection="1">
      <alignment horizontal="left" vertical="center"/>
    </xf>
    <xf numFmtId="44" fontId="0" fillId="0" borderId="12" xfId="0" applyNumberFormat="1" applyBorder="1"/>
    <xf numFmtId="166" fontId="5" fillId="0" borderId="12" xfId="2" applyNumberFormat="1" applyFont="1" applyFill="1" applyBorder="1" applyAlignment="1" applyProtection="1">
      <alignment horizontal="right" vertical="center"/>
    </xf>
    <xf numFmtId="0" fontId="11" fillId="0" borderId="0" xfId="0" applyFont="1"/>
    <xf numFmtId="166" fontId="3" fillId="4" borderId="12" xfId="2" applyNumberFormat="1" applyFont="1" applyFill="1" applyBorder="1" applyAlignment="1" applyProtection="1">
      <alignment horizontal="left" vertical="center"/>
      <protection locked="0"/>
    </xf>
    <xf numFmtId="165" fontId="3" fillId="4" borderId="12" xfId="2" applyNumberFormat="1" applyFont="1" applyFill="1" applyBorder="1" applyAlignment="1" applyProtection="1">
      <alignment horizontal="left" vertical="center"/>
      <protection locked="0"/>
    </xf>
    <xf numFmtId="44" fontId="3" fillId="4" borderId="12" xfId="3" applyFont="1" applyFill="1" applyBorder="1" applyAlignment="1" applyProtection="1">
      <alignment horizontal="right" vertical="center"/>
      <protection locked="0"/>
    </xf>
    <xf numFmtId="167" fontId="3" fillId="4" borderId="12" xfId="4" applyNumberFormat="1" applyFont="1" applyFill="1" applyBorder="1" applyAlignment="1" applyProtection="1">
      <alignment horizontal="left" vertical="center"/>
      <protection locked="0"/>
    </xf>
    <xf numFmtId="167" fontId="3" fillId="4" borderId="12" xfId="4" applyNumberFormat="1" applyFont="1" applyFill="1" applyBorder="1" applyAlignment="1" applyProtection="1">
      <alignment horizontal="left" vertical="top"/>
      <protection locked="0"/>
    </xf>
    <xf numFmtId="165" fontId="3" fillId="4" borderId="2" xfId="2" applyNumberFormat="1" applyFont="1" applyFill="1" applyBorder="1" applyAlignment="1" applyProtection="1">
      <alignment horizontal="left" vertical="center"/>
      <protection locked="0"/>
    </xf>
    <xf numFmtId="44" fontId="3" fillId="0" borderId="7" xfId="3" applyFont="1" applyFill="1" applyBorder="1" applyAlignment="1" applyProtection="1">
      <alignment vertical="center"/>
    </xf>
    <xf numFmtId="44" fontId="3" fillId="0" borderId="3" xfId="3" applyFont="1" applyFill="1" applyBorder="1" applyAlignment="1" applyProtection="1">
      <alignment vertical="center"/>
    </xf>
    <xf numFmtId="44" fontId="3" fillId="7" borderId="12" xfId="3" applyFont="1" applyFill="1" applyBorder="1" applyAlignment="1" applyProtection="1">
      <alignment horizontal="left" vertical="center"/>
    </xf>
    <xf numFmtId="0" fontId="0" fillId="0" borderId="12" xfId="0" applyBorder="1"/>
    <xf numFmtId="166" fontId="12" fillId="7" borderId="12" xfId="2" applyNumberFormat="1" applyFont="1" applyFill="1" applyBorder="1" applyAlignment="1" applyProtection="1">
      <alignment horizontal="right" vertical="center"/>
    </xf>
    <xf numFmtId="44" fontId="3" fillId="0" borderId="17" xfId="3" applyFont="1" applyFill="1" applyBorder="1" applyAlignment="1" applyProtection="1">
      <alignment horizontal="left" vertical="center"/>
    </xf>
    <xf numFmtId="166" fontId="3" fillId="0" borderId="16" xfId="2" applyNumberFormat="1" applyFont="1" applyFill="1" applyBorder="1" applyAlignment="1" applyProtection="1">
      <alignment horizontal="left" vertical="center"/>
    </xf>
    <xf numFmtId="0" fontId="0" fillId="0" borderId="0" xfId="0" applyAlignment="1">
      <alignment horizontal="left" vertical="center" wrapText="1"/>
    </xf>
    <xf numFmtId="167" fontId="3" fillId="2" borderId="12" xfId="4" applyNumberFormat="1" applyFont="1" applyFill="1" applyBorder="1" applyAlignment="1" applyProtection="1">
      <alignment vertical="center"/>
    </xf>
    <xf numFmtId="0" fontId="3" fillId="2" borderId="1" xfId="1" applyFont="1" applyFill="1" applyBorder="1" applyAlignment="1">
      <alignment vertical="center"/>
    </xf>
    <xf numFmtId="0" fontId="3" fillId="2" borderId="4" xfId="1" applyFont="1" applyFill="1" applyBorder="1" applyAlignment="1">
      <alignment horizontal="center" vertical="center"/>
    </xf>
    <xf numFmtId="164" fontId="3" fillId="2" borderId="4" xfId="2" applyFont="1" applyFill="1" applyBorder="1" applyAlignment="1" applyProtection="1">
      <alignment vertical="center"/>
    </xf>
    <xf numFmtId="0" fontId="3" fillId="2" borderId="13" xfId="1" applyFont="1" applyFill="1" applyBorder="1" applyAlignment="1">
      <alignment vertical="center"/>
    </xf>
    <xf numFmtId="0" fontId="3" fillId="2" borderId="5" xfId="1" applyFont="1" applyFill="1" applyBorder="1" applyAlignment="1">
      <alignment vertical="center"/>
    </xf>
    <xf numFmtId="0" fontId="3" fillId="2" borderId="0" xfId="1" applyFont="1" applyFill="1" applyAlignment="1">
      <alignment horizontal="center" vertical="center"/>
    </xf>
    <xf numFmtId="164" fontId="3" fillId="2" borderId="0" xfId="2" applyFont="1" applyFill="1" applyBorder="1" applyAlignment="1" applyProtection="1">
      <alignment vertical="center"/>
    </xf>
    <xf numFmtId="0" fontId="6" fillId="2" borderId="0" xfId="1" applyFont="1" applyFill="1" applyAlignment="1">
      <alignment horizontal="left" vertical="center"/>
    </xf>
    <xf numFmtId="0" fontId="3" fillId="5" borderId="0" xfId="1" applyFont="1" applyFill="1" applyAlignment="1" applyProtection="1">
      <alignment horizontal="center" vertical="center"/>
      <protection locked="0"/>
    </xf>
    <xf numFmtId="0" fontId="4" fillId="2" borderId="0" xfId="1" applyFont="1" applyFill="1" applyAlignment="1">
      <alignment vertical="center"/>
    </xf>
    <xf numFmtId="164" fontId="3" fillId="0" borderId="0" xfId="2" applyFont="1" applyFill="1" applyBorder="1" applyAlignment="1" applyProtection="1">
      <alignment horizontal="left" vertical="center"/>
    </xf>
    <xf numFmtId="164" fontId="3" fillId="2" borderId="12" xfId="2" applyFont="1" applyFill="1" applyBorder="1" applyAlignment="1" applyProtection="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0" xfId="1" applyFont="1" applyFill="1" applyBorder="1" applyAlignment="1">
      <alignment horizontal="center" vertical="center"/>
    </xf>
    <xf numFmtId="164" fontId="3" fillId="2" borderId="10" xfId="2" applyFont="1" applyFill="1" applyBorder="1" applyAlignment="1" applyProtection="1">
      <alignment vertical="center"/>
    </xf>
    <xf numFmtId="0" fontId="3" fillId="2" borderId="11" xfId="1" applyFont="1" applyFill="1" applyBorder="1" applyAlignment="1">
      <alignment vertical="center"/>
    </xf>
    <xf numFmtId="166" fontId="3" fillId="6" borderId="12" xfId="2" applyNumberFormat="1" applyFont="1" applyFill="1" applyBorder="1" applyAlignment="1" applyProtection="1">
      <alignment horizontal="left" vertical="center"/>
    </xf>
    <xf numFmtId="0" fontId="11" fillId="3" borderId="12" xfId="0" applyFont="1" applyFill="1" applyBorder="1" applyAlignment="1">
      <alignment vertical="center" wrapText="1"/>
    </xf>
    <xf numFmtId="0" fontId="11" fillId="3" borderId="12"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0" borderId="0" xfId="0" applyFont="1" applyAlignment="1">
      <alignment vertical="center" wrapText="1"/>
    </xf>
    <xf numFmtId="0" fontId="0" fillId="0" borderId="0" xfId="0" applyAlignment="1">
      <alignment vertical="center"/>
    </xf>
    <xf numFmtId="44" fontId="0" fillId="4" borderId="12" xfId="3" applyFont="1" applyFill="1" applyBorder="1" applyAlignment="1">
      <alignment vertical="center"/>
    </xf>
    <xf numFmtId="44" fontId="0" fillId="0" borderId="12" xfId="0" applyNumberFormat="1" applyBorder="1" applyAlignment="1">
      <alignment vertical="center"/>
    </xf>
    <xf numFmtId="0" fontId="0" fillId="0" borderId="0" xfId="0" applyAlignment="1">
      <alignment vertical="center" wrapText="1"/>
    </xf>
    <xf numFmtId="0" fontId="3" fillId="2" borderId="15" xfId="1" applyFont="1" applyFill="1" applyBorder="1" applyAlignment="1">
      <alignment vertical="center"/>
    </xf>
    <xf numFmtId="0" fontId="3" fillId="2" borderId="18" xfId="1" applyFont="1" applyFill="1" applyBorder="1" applyAlignment="1">
      <alignment vertical="center"/>
    </xf>
    <xf numFmtId="44" fontId="3" fillId="7" borderId="17" xfId="3" applyFont="1" applyFill="1" applyBorder="1" applyAlignment="1" applyProtection="1">
      <alignment horizontal="left" vertical="center"/>
    </xf>
    <xf numFmtId="169" fontId="3" fillId="0" borderId="12" xfId="2" applyNumberFormat="1" applyFont="1" applyFill="1" applyBorder="1" applyAlignment="1" applyProtection="1">
      <alignment horizontal="left" vertical="center"/>
    </xf>
    <xf numFmtId="0" fontId="0" fillId="0" borderId="2" xfId="0" applyBorder="1"/>
    <xf numFmtId="166" fontId="0" fillId="0" borderId="12" xfId="0" applyNumberFormat="1" applyBorder="1"/>
    <xf numFmtId="44" fontId="3" fillId="6" borderId="12" xfId="3" applyFont="1" applyFill="1" applyBorder="1" applyAlignment="1" applyProtection="1">
      <alignment horizontal="left" vertical="center"/>
    </xf>
    <xf numFmtId="0" fontId="10" fillId="0" borderId="2" xfId="0" applyFont="1" applyBorder="1" applyAlignment="1">
      <alignment vertical="center"/>
    </xf>
    <xf numFmtId="0" fontId="10" fillId="4" borderId="12" xfId="0" applyFont="1" applyFill="1" applyBorder="1" applyAlignment="1">
      <alignment vertical="center"/>
    </xf>
    <xf numFmtId="0" fontId="0" fillId="4" borderId="12" xfId="0" applyFill="1" applyBorder="1" applyAlignment="1" applyProtection="1">
      <alignment vertical="center"/>
      <protection locked="0"/>
    </xf>
    <xf numFmtId="0" fontId="0" fillId="4" borderId="12" xfId="0" applyFill="1" applyBorder="1" applyAlignment="1" applyProtection="1">
      <alignment vertical="center" wrapText="1"/>
      <protection locked="0"/>
    </xf>
    <xf numFmtId="0" fontId="3" fillId="2" borderId="17" xfId="1" applyFont="1" applyFill="1" applyBorder="1" applyAlignment="1">
      <alignment vertical="center"/>
    </xf>
    <xf numFmtId="0" fontId="14" fillId="2" borderId="0" xfId="1" applyFont="1" applyFill="1" applyAlignment="1">
      <alignment vertical="center"/>
    </xf>
    <xf numFmtId="169" fontId="3" fillId="0" borderId="12" xfId="2" applyNumberFormat="1" applyFont="1" applyBorder="1" applyAlignment="1">
      <alignment horizontal="right" vertical="center"/>
    </xf>
    <xf numFmtId="44" fontId="3" fillId="8" borderId="12" xfId="3" applyFont="1" applyFill="1" applyBorder="1" applyAlignment="1" applyProtection="1">
      <alignment horizontal="left" vertical="center"/>
      <protection locked="0"/>
    </xf>
    <xf numFmtId="0" fontId="15" fillId="0" borderId="0" xfId="5" applyFont="1" applyAlignment="1">
      <alignment horizontal="left" vertical="top" wrapText="1"/>
    </xf>
    <xf numFmtId="0" fontId="15" fillId="0" borderId="0" xfId="5" applyFont="1" applyAlignment="1">
      <alignment vertical="top" wrapText="1"/>
    </xf>
    <xf numFmtId="0" fontId="15" fillId="0" borderId="0" xfId="5" applyFont="1" applyAlignment="1">
      <alignment horizontal="center" vertical="top" wrapText="1"/>
    </xf>
    <xf numFmtId="1" fontId="15" fillId="0" borderId="0" xfId="5" applyNumberFormat="1" applyFont="1" applyAlignment="1">
      <alignment horizontal="left" vertical="top" wrapText="1"/>
    </xf>
    <xf numFmtId="0" fontId="15" fillId="0" borderId="0" xfId="5" applyFont="1" applyAlignment="1" applyProtection="1">
      <alignment horizontal="left" vertical="top" wrapText="1"/>
      <protection locked="0"/>
    </xf>
    <xf numFmtId="0" fontId="15" fillId="0" borderId="0" xfId="5" applyFont="1" applyAlignment="1" applyProtection="1">
      <alignment vertical="top" wrapText="1"/>
      <protection locked="0"/>
    </xf>
    <xf numFmtId="0" fontId="15" fillId="0" borderId="0" xfId="5" applyFont="1" applyAlignment="1" applyProtection="1">
      <alignment horizontal="center" vertical="top" wrapText="1"/>
      <protection locked="0"/>
    </xf>
    <xf numFmtId="0" fontId="16" fillId="0" borderId="0" xfId="5" applyFont="1" applyAlignment="1">
      <alignment horizontal="left" wrapText="1"/>
    </xf>
    <xf numFmtId="0" fontId="16" fillId="0" borderId="0" xfId="5" applyFont="1" applyAlignment="1">
      <alignment wrapText="1"/>
    </xf>
    <xf numFmtId="0" fontId="16" fillId="0" borderId="0" xfId="5" applyFont="1" applyAlignment="1">
      <alignment horizontal="center" wrapText="1"/>
    </xf>
    <xf numFmtId="0" fontId="4" fillId="9" borderId="12" xfId="5" applyFont="1" applyFill="1" applyBorder="1" applyAlignment="1">
      <alignment horizontal="left" wrapText="1"/>
    </xf>
    <xf numFmtId="0" fontId="17" fillId="0" borderId="12" xfId="5" applyFont="1" applyBorder="1" applyAlignment="1">
      <alignment horizontal="left" vertical="top" wrapText="1"/>
    </xf>
    <xf numFmtId="0" fontId="18" fillId="5" borderId="12" xfId="5" applyFont="1" applyFill="1" applyBorder="1" applyAlignment="1">
      <alignment horizontal="left" vertical="top"/>
    </xf>
    <xf numFmtId="0" fontId="15" fillId="0" borderId="0" xfId="6" applyFont="1" applyAlignment="1">
      <alignment vertical="top" wrapText="1"/>
    </xf>
    <xf numFmtId="0" fontId="15" fillId="0" borderId="0" xfId="6" applyFont="1" applyAlignment="1">
      <alignment horizontal="center" vertical="top" wrapText="1"/>
    </xf>
    <xf numFmtId="0" fontId="21" fillId="0" borderId="12" xfId="7" applyFont="1" applyBorder="1" applyAlignment="1">
      <alignment horizontal="left" vertical="top" wrapText="1"/>
    </xf>
    <xf numFmtId="0" fontId="21" fillId="0" borderId="0" xfId="5" applyFont="1" applyAlignment="1" applyProtection="1">
      <alignment vertical="top" wrapText="1"/>
      <protection locked="0"/>
    </xf>
    <xf numFmtId="0" fontId="22" fillId="0" borderId="12" xfId="5" applyFont="1" applyBorder="1" applyAlignment="1">
      <alignment horizontal="left" vertical="top" wrapText="1"/>
    </xf>
    <xf numFmtId="0" fontId="23" fillId="0" borderId="0" xfId="5" applyFont="1" applyAlignment="1" applyProtection="1">
      <alignment vertical="top" wrapText="1"/>
      <protection locked="0"/>
    </xf>
    <xf numFmtId="0" fontId="15" fillId="0" borderId="12" xfId="5" applyFont="1" applyBorder="1" applyAlignment="1">
      <alignment horizontal="left" vertical="top" wrapText="1"/>
    </xf>
    <xf numFmtId="0" fontId="24" fillId="0" borderId="0" xfId="5" applyFont="1" applyAlignment="1" applyProtection="1">
      <alignment vertical="top" wrapText="1"/>
      <protection locked="0"/>
    </xf>
    <xf numFmtId="0" fontId="21" fillId="0" borderId="12" xfId="5" applyFont="1" applyBorder="1" applyAlignment="1">
      <alignment horizontal="left" vertical="top" wrapText="1"/>
    </xf>
    <xf numFmtId="0" fontId="17" fillId="0" borderId="12" xfId="7" applyFont="1" applyBorder="1" applyAlignment="1">
      <alignment horizontal="left" vertical="top" wrapText="1"/>
    </xf>
    <xf numFmtId="0" fontId="17" fillId="0" borderId="0" xfId="6" applyFont="1" applyAlignment="1">
      <alignment horizontal="left" vertical="top" wrapText="1"/>
    </xf>
    <xf numFmtId="0" fontId="15" fillId="0" borderId="12" xfId="7" applyFont="1" applyBorder="1" applyAlignment="1">
      <alignment horizontal="left" vertical="top" wrapText="1"/>
    </xf>
    <xf numFmtId="0" fontId="16" fillId="0" borderId="0" xfId="5" applyFont="1" applyAlignment="1" applyProtection="1">
      <alignment horizontal="left" vertical="top" wrapText="1"/>
      <protection locked="0"/>
    </xf>
    <xf numFmtId="0" fontId="16" fillId="0" borderId="0" xfId="5" applyFont="1" applyAlignment="1" applyProtection="1">
      <alignment vertical="top" wrapText="1"/>
      <protection locked="0"/>
    </xf>
    <xf numFmtId="0" fontId="16" fillId="0" borderId="0" xfId="5" applyFont="1" applyAlignment="1" applyProtection="1">
      <alignment horizontal="center" vertical="top" wrapText="1"/>
      <protection locked="0"/>
    </xf>
    <xf numFmtId="0" fontId="4" fillId="9" borderId="12" xfId="5" applyFont="1" applyFill="1" applyBorder="1" applyAlignment="1">
      <alignment horizontal="left" vertical="top" wrapText="1"/>
    </xf>
    <xf numFmtId="0" fontId="25" fillId="6" borderId="0" xfId="5" applyFont="1" applyFill="1" applyAlignment="1">
      <alignment horizontal="left" vertical="top" wrapText="1"/>
    </xf>
    <xf numFmtId="0" fontId="18" fillId="6" borderId="12" xfId="5" applyFont="1" applyFill="1" applyBorder="1" applyAlignment="1">
      <alignment horizontal="left" vertical="top" wrapText="1"/>
    </xf>
    <xf numFmtId="0" fontId="22" fillId="0" borderId="12" xfId="7" applyFont="1" applyBorder="1" applyAlignment="1">
      <alignment horizontal="left" vertical="top" wrapText="1"/>
    </xf>
    <xf numFmtId="0" fontId="17" fillId="0" borderId="0" xfId="6" applyFont="1" applyAlignment="1">
      <alignment vertical="top" wrapText="1"/>
    </xf>
    <xf numFmtId="0" fontId="17" fillId="0" borderId="0" xfId="6" applyFont="1" applyAlignment="1">
      <alignment horizontal="center" vertical="top" wrapText="1"/>
    </xf>
    <xf numFmtId="0" fontId="27" fillId="0" borderId="0" xfId="5" applyFont="1" applyAlignment="1">
      <alignment horizontal="left" vertical="top" wrapText="1"/>
    </xf>
    <xf numFmtId="1" fontId="15" fillId="0" borderId="12" xfId="5" applyNumberFormat="1" applyFont="1" applyBorder="1" applyAlignment="1">
      <alignment horizontal="left" vertical="top" wrapText="1"/>
    </xf>
    <xf numFmtId="0" fontId="30" fillId="10" borderId="12" xfId="5" applyFont="1" applyFill="1" applyBorder="1" applyAlignment="1">
      <alignment horizontal="left" wrapText="1"/>
    </xf>
    <xf numFmtId="0" fontId="30" fillId="9" borderId="12" xfId="5" applyFont="1" applyFill="1" applyBorder="1" applyAlignment="1">
      <alignment horizontal="left" wrapText="1"/>
    </xf>
    <xf numFmtId="0" fontId="31" fillId="0" borderId="0" xfId="5" applyFont="1" applyAlignment="1">
      <alignment vertical="center" wrapText="1"/>
    </xf>
    <xf numFmtId="0" fontId="31" fillId="0" borderId="0" xfId="5" applyFont="1" applyAlignment="1">
      <alignment horizontal="center" vertical="top" wrapText="1"/>
    </xf>
    <xf numFmtId="0" fontId="31" fillId="0" borderId="0" xfId="5" applyFont="1" applyAlignment="1">
      <alignment horizontal="left" vertical="top" wrapText="1"/>
    </xf>
    <xf numFmtId="0" fontId="32" fillId="11" borderId="12" xfId="7" applyFont="1" applyFill="1" applyBorder="1" applyAlignment="1">
      <alignment horizontal="left" vertical="center" wrapText="1"/>
    </xf>
    <xf numFmtId="1" fontId="32" fillId="11" borderId="12" xfId="7" applyNumberFormat="1" applyFont="1" applyFill="1" applyBorder="1" applyAlignment="1">
      <alignment horizontal="left" vertical="top" wrapText="1"/>
    </xf>
    <xf numFmtId="0" fontId="33" fillId="0" borderId="12" xfId="7" applyFont="1" applyBorder="1" applyAlignment="1">
      <alignment horizontal="left" vertical="top" wrapText="1"/>
    </xf>
    <xf numFmtId="0" fontId="1" fillId="0" borderId="0" xfId="7" applyAlignment="1">
      <alignment horizontal="left" vertical="top"/>
    </xf>
    <xf numFmtId="0" fontId="34" fillId="0" borderId="12" xfId="7" applyFont="1" applyBorder="1" applyAlignment="1">
      <alignment horizontal="left" vertical="top" wrapText="1"/>
    </xf>
    <xf numFmtId="0" fontId="10" fillId="0" borderId="12" xfId="7" applyFont="1" applyBorder="1" applyAlignment="1">
      <alignment horizontal="left" vertical="top" wrapText="1"/>
    </xf>
    <xf numFmtId="0" fontId="35" fillId="0" borderId="12" xfId="7" applyFont="1" applyBorder="1" applyAlignment="1">
      <alignment horizontal="left" vertical="top" wrapText="1"/>
    </xf>
    <xf numFmtId="0" fontId="10" fillId="0" borderId="12" xfId="7" quotePrefix="1" applyFont="1" applyBorder="1" applyAlignment="1">
      <alignment horizontal="left" vertical="top" wrapText="1"/>
    </xf>
    <xf numFmtId="0" fontId="10" fillId="0" borderId="0" xfId="7" applyFont="1" applyAlignment="1">
      <alignment horizontal="left" vertical="top" wrapText="1"/>
    </xf>
    <xf numFmtId="0" fontId="1" fillId="0" borderId="0" xfId="7" applyAlignment="1">
      <alignment vertical="top" wrapText="1"/>
    </xf>
    <xf numFmtId="0" fontId="38" fillId="0" borderId="0" xfId="7" applyFont="1" applyAlignment="1">
      <alignment vertical="top" wrapText="1"/>
    </xf>
    <xf numFmtId="0" fontId="37" fillId="0" borderId="0" xfId="7" applyFont="1" applyAlignment="1">
      <alignment vertical="top" wrapText="1"/>
    </xf>
    <xf numFmtId="0" fontId="37" fillId="12" borderId="12" xfId="7" applyFont="1" applyFill="1" applyBorder="1" applyAlignment="1">
      <alignment vertical="top" wrapText="1"/>
    </xf>
    <xf numFmtId="0" fontId="21" fillId="0" borderId="12" xfId="7" applyFont="1" applyBorder="1" applyAlignment="1">
      <alignment vertical="top" wrapText="1"/>
    </xf>
    <xf numFmtId="44" fontId="0" fillId="4" borderId="12" xfId="3" applyFont="1" applyFill="1" applyBorder="1" applyAlignment="1" applyProtection="1">
      <alignment vertical="center"/>
      <protection locked="0"/>
    </xf>
    <xf numFmtId="0" fontId="40" fillId="4" borderId="12" xfId="0" applyFont="1" applyFill="1" applyBorder="1" applyAlignment="1" applyProtection="1">
      <alignment vertical="center" wrapText="1"/>
      <protection locked="0"/>
    </xf>
    <xf numFmtId="0" fontId="20" fillId="0" borderId="0" xfId="0" applyFont="1"/>
    <xf numFmtId="0" fontId="0" fillId="0" borderId="0" xfId="0" applyAlignment="1">
      <alignment horizontal="left"/>
    </xf>
    <xf numFmtId="0" fontId="0" fillId="0" borderId="0" xfId="0" applyAlignment="1">
      <alignment horizontal="left" vertical="center"/>
    </xf>
    <xf numFmtId="0" fontId="11" fillId="0" borderId="0" xfId="0" applyFont="1" applyAlignment="1">
      <alignment vertical="center"/>
    </xf>
    <xf numFmtId="0" fontId="21" fillId="6" borderId="19" xfId="5" applyFont="1" applyFill="1" applyBorder="1" applyAlignment="1">
      <alignment horizontal="left" vertical="top" wrapText="1"/>
    </xf>
    <xf numFmtId="0" fontId="35" fillId="0" borderId="12" xfId="7" quotePrefix="1" applyFont="1" applyBorder="1" applyAlignment="1">
      <alignment horizontal="left" vertical="top" wrapText="1"/>
    </xf>
    <xf numFmtId="0" fontId="22" fillId="0" borderId="12" xfId="7" applyFont="1" applyBorder="1" applyAlignment="1">
      <alignment vertical="top" wrapText="1"/>
    </xf>
    <xf numFmtId="0" fontId="41" fillId="4" borderId="12" xfId="0" applyFont="1" applyFill="1" applyBorder="1" applyAlignment="1" applyProtection="1">
      <alignment vertical="center"/>
      <protection locked="0"/>
    </xf>
    <xf numFmtId="0" fontId="44" fillId="4" borderId="12" xfId="0" applyFont="1" applyFill="1" applyBorder="1" applyAlignment="1" applyProtection="1">
      <alignment vertical="center" wrapText="1"/>
      <protection locked="0"/>
    </xf>
    <xf numFmtId="0" fontId="40" fillId="0" borderId="0" xfId="0" applyFont="1" applyAlignment="1">
      <alignment vertical="center"/>
    </xf>
    <xf numFmtId="0" fontId="41" fillId="4" borderId="2" xfId="0" applyFont="1" applyFill="1" applyBorder="1" applyAlignment="1" applyProtection="1">
      <alignment vertical="center" wrapText="1"/>
      <protection locked="0"/>
    </xf>
    <xf numFmtId="0" fontId="0" fillId="6" borderId="0" xfId="0" applyFill="1" applyAlignment="1">
      <alignment vertical="center"/>
    </xf>
    <xf numFmtId="0" fontId="45" fillId="0" borderId="0" xfId="0" applyFont="1"/>
    <xf numFmtId="0" fontId="46" fillId="0" borderId="0" xfId="0" applyFont="1"/>
    <xf numFmtId="0" fontId="41" fillId="4" borderId="12" xfId="0" applyFont="1" applyFill="1" applyBorder="1" applyAlignment="1">
      <alignment vertical="center"/>
    </xf>
    <xf numFmtId="0" fontId="0" fillId="4" borderId="12" xfId="0" applyFill="1" applyBorder="1" applyAlignment="1">
      <alignment vertical="center"/>
    </xf>
    <xf numFmtId="0" fontId="3" fillId="4" borderId="2" xfId="1" applyFont="1" applyFill="1" applyBorder="1" applyAlignment="1" applyProtection="1">
      <alignment horizontal="center" vertical="center"/>
      <protection locked="0"/>
    </xf>
    <xf numFmtId="0" fontId="3" fillId="4" borderId="3" xfId="1" applyFont="1" applyFill="1" applyBorder="1" applyAlignment="1" applyProtection="1">
      <alignment horizontal="center" vertical="center"/>
      <protection locked="0"/>
    </xf>
    <xf numFmtId="0" fontId="3" fillId="4" borderId="7" xfId="1" applyFont="1" applyFill="1" applyBorder="1" applyAlignment="1" applyProtection="1">
      <alignment horizontal="center" vertical="center"/>
      <protection locked="0"/>
    </xf>
    <xf numFmtId="165" fontId="3" fillId="4" borderId="2" xfId="2" applyNumberFormat="1" applyFont="1" applyFill="1" applyBorder="1" applyAlignment="1" applyProtection="1">
      <alignment horizontal="left" vertical="center"/>
      <protection locked="0"/>
    </xf>
    <xf numFmtId="165" fontId="3" fillId="4" borderId="7" xfId="2" applyNumberFormat="1" applyFont="1" applyFill="1" applyBorder="1" applyAlignment="1" applyProtection="1">
      <alignment horizontal="left" vertical="center"/>
      <protection locked="0"/>
    </xf>
    <xf numFmtId="165" fontId="3" fillId="4" borderId="9" xfId="2" applyNumberFormat="1" applyFont="1" applyFill="1" applyBorder="1" applyAlignment="1" applyProtection="1">
      <alignment horizontal="left" vertical="center"/>
      <protection locked="0"/>
    </xf>
    <xf numFmtId="165" fontId="3" fillId="4" borderId="11" xfId="2" applyNumberFormat="1" applyFont="1" applyFill="1" applyBorder="1" applyAlignment="1" applyProtection="1">
      <alignment horizontal="left" vertical="center"/>
      <protection locked="0"/>
    </xf>
    <xf numFmtId="0" fontId="3" fillId="2" borderId="0" xfId="1" applyFont="1" applyFill="1" applyAlignment="1">
      <alignment horizontal="left" vertical="center" wrapText="1"/>
    </xf>
    <xf numFmtId="44" fontId="13" fillId="0" borderId="12" xfId="3" applyFont="1" applyFill="1" applyBorder="1" applyAlignment="1" applyProtection="1">
      <alignment horizontal="center" wrapText="1"/>
    </xf>
    <xf numFmtId="44" fontId="13" fillId="0" borderId="18" xfId="3" applyFont="1" applyFill="1" applyBorder="1" applyAlignment="1" applyProtection="1">
      <alignment horizontal="center" vertical="center" wrapText="1"/>
    </xf>
    <xf numFmtId="44" fontId="13" fillId="0" borderId="17" xfId="3" applyFont="1" applyFill="1" applyBorder="1" applyAlignment="1" applyProtection="1">
      <alignment horizontal="center" vertical="center" wrapText="1"/>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3" fillId="0" borderId="0" xfId="1" applyFont="1" applyAlignment="1">
      <alignment horizontal="left" vertical="center" wrapText="1"/>
    </xf>
    <xf numFmtId="44" fontId="3" fillId="0" borderId="2" xfId="3" applyFont="1" applyFill="1" applyBorder="1" applyAlignment="1" applyProtection="1">
      <alignment horizontal="left" vertical="center"/>
    </xf>
    <xf numFmtId="44" fontId="3" fillId="0" borderId="3" xfId="3" applyFont="1" applyFill="1" applyBorder="1" applyAlignment="1" applyProtection="1">
      <alignment horizontal="left" vertical="center"/>
    </xf>
    <xf numFmtId="44" fontId="3" fillId="0" borderId="7" xfId="3" applyFont="1" applyFill="1" applyBorder="1" applyAlignment="1" applyProtection="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7" xfId="1" applyFont="1" applyFill="1" applyBorder="1" applyAlignment="1">
      <alignment horizontal="left" vertical="center"/>
    </xf>
    <xf numFmtId="44" fontId="13" fillId="0" borderId="15" xfId="3" applyFont="1" applyFill="1" applyBorder="1" applyAlignment="1" applyProtection="1">
      <alignment horizontal="center" vertical="center" wrapText="1"/>
    </xf>
    <xf numFmtId="166" fontId="5" fillId="0" borderId="2" xfId="2" applyNumberFormat="1" applyFont="1" applyFill="1" applyBorder="1" applyAlignment="1" applyProtection="1">
      <alignment horizontal="left" vertical="center"/>
    </xf>
    <xf numFmtId="166" fontId="5" fillId="0" borderId="7" xfId="2" applyNumberFormat="1" applyFont="1" applyFill="1" applyBorder="1" applyAlignment="1" applyProtection="1">
      <alignment horizontal="left" vertical="center"/>
    </xf>
    <xf numFmtId="0" fontId="3" fillId="2" borderId="8" xfId="1" applyFont="1" applyFill="1" applyBorder="1" applyAlignment="1">
      <alignment horizontal="left" vertical="center" wrapText="1"/>
    </xf>
    <xf numFmtId="0" fontId="11" fillId="4" borderId="3" xfId="0" applyFont="1" applyFill="1" applyBorder="1" applyAlignment="1" applyProtection="1">
      <alignment horizontal="left" vertical="center" wrapText="1"/>
      <protection locked="0"/>
    </xf>
    <xf numFmtId="0" fontId="11" fillId="4" borderId="7" xfId="0" applyFont="1" applyFill="1" applyBorder="1" applyAlignment="1" applyProtection="1">
      <alignment horizontal="left" vertical="center" wrapText="1"/>
      <protection locked="0"/>
    </xf>
    <xf numFmtId="0" fontId="11" fillId="6" borderId="2" xfId="0" applyFont="1" applyFill="1" applyBorder="1" applyAlignment="1" applyProtection="1">
      <alignment horizontal="left" vertical="center" wrapText="1"/>
      <protection locked="0"/>
    </xf>
    <xf numFmtId="0" fontId="11" fillId="6" borderId="3" xfId="0" applyFont="1" applyFill="1" applyBorder="1" applyAlignment="1" applyProtection="1">
      <alignment horizontal="left" vertical="center" wrapText="1"/>
      <protection locked="0"/>
    </xf>
    <xf numFmtId="0" fontId="11" fillId="6" borderId="7" xfId="0" applyFont="1" applyFill="1" applyBorder="1" applyAlignment="1" applyProtection="1">
      <alignment horizontal="left" vertical="center" wrapText="1"/>
      <protection locked="0"/>
    </xf>
    <xf numFmtId="0" fontId="40" fillId="0" borderId="2" xfId="0" applyFont="1" applyBorder="1" applyAlignment="1">
      <alignment horizontal="left" vertical="center"/>
    </xf>
    <xf numFmtId="0" fontId="40" fillId="0" borderId="3" xfId="0" applyFont="1" applyBorder="1" applyAlignment="1">
      <alignment horizontal="left" vertical="center"/>
    </xf>
    <xf numFmtId="0" fontId="40" fillId="0" borderId="7" xfId="0" applyFont="1" applyBorder="1" applyAlignment="1">
      <alignment horizontal="left" vertical="center"/>
    </xf>
    <xf numFmtId="0" fontId="0" fillId="6" borderId="9" xfId="0" applyFill="1" applyBorder="1" applyAlignment="1" applyProtection="1">
      <alignment horizontal="left" vertical="center" wrapText="1"/>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1" fillId="3" borderId="3"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left" vertical="center" wrapText="1"/>
      <protection locked="0"/>
    </xf>
    <xf numFmtId="0" fontId="40" fillId="6" borderId="9" xfId="0" applyFont="1" applyFill="1" applyBorder="1" applyAlignment="1" applyProtection="1">
      <alignment horizontal="left" vertical="center" wrapText="1"/>
      <protection locked="0"/>
    </xf>
    <xf numFmtId="0" fontId="40" fillId="6" borderId="10" xfId="0" applyFont="1" applyFill="1" applyBorder="1" applyAlignment="1" applyProtection="1">
      <alignment horizontal="left" vertical="center" wrapText="1"/>
      <protection locked="0"/>
    </xf>
    <xf numFmtId="0" fontId="40" fillId="6" borderId="11" xfId="0" applyFont="1" applyFill="1" applyBorder="1" applyAlignment="1" applyProtection="1">
      <alignment horizontal="left" vertical="center" wrapText="1"/>
      <protection locked="0"/>
    </xf>
    <xf numFmtId="44" fontId="40" fillId="6" borderId="2" xfId="3" applyFont="1" applyFill="1" applyBorder="1" applyAlignment="1">
      <alignment horizontal="center" vertical="center"/>
    </xf>
    <xf numFmtId="44" fontId="40" fillId="6" borderId="7" xfId="3" applyFont="1" applyFill="1" applyBorder="1" applyAlignment="1">
      <alignment horizontal="center" vertical="center"/>
    </xf>
    <xf numFmtId="0" fontId="3" fillId="2" borderId="0" xfId="1" applyFont="1" applyFill="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0" fillId="0" borderId="2" xfId="0" applyBorder="1" applyAlignment="1">
      <alignment horizontal="left"/>
    </xf>
    <xf numFmtId="0" fontId="0" fillId="0" borderId="7" xfId="0" applyBorder="1" applyAlignment="1">
      <alignment horizontal="left"/>
    </xf>
  </cellXfs>
  <cellStyles count="8">
    <cellStyle name="Euro" xfId="2" xr:uid="{00000000-0005-0000-0000-000000000000}"/>
    <cellStyle name="Komma" xfId="4" builtinId="3"/>
    <cellStyle name="Standaard" xfId="0" builtinId="0"/>
    <cellStyle name="Standaard 2" xfId="1" xr:uid="{00000000-0005-0000-0000-000003000000}"/>
    <cellStyle name="Standaard 2 2" xfId="7" xr:uid="{7451037C-AEA8-4048-9FB1-9EB9795A21A4}"/>
    <cellStyle name="Standaard 3" xfId="5" xr:uid="{7C02B455-24E0-47C9-9DD4-1B4084D468B6}"/>
    <cellStyle name="Standaard 3 2" xfId="6" xr:uid="{11230E30-D8C7-4B79-B996-993C2124F9F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5</xdr:col>
      <xdr:colOff>213360</xdr:colOff>
      <xdr:row>9</xdr:row>
      <xdr:rowOff>85090</xdr:rowOff>
    </xdr:to>
    <xdr:pic>
      <xdr:nvPicPr>
        <xdr:cNvPr id="5" name="Afbeelding 4">
          <a:extLst>
            <a:ext uri="{FF2B5EF4-FFF2-40B4-BE49-F238E27FC236}">
              <a16:creationId xmlns:a16="http://schemas.microsoft.com/office/drawing/2014/main" id="{CD8E2E98-B8FC-4552-CCBA-0CB999DA9C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09600" y="1005840"/>
          <a:ext cx="2042160" cy="5880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50</xdr:row>
      <xdr:rowOff>0</xdr:rowOff>
    </xdr:from>
    <xdr:ext cx="304800" cy="304800"/>
    <xdr:sp macro="" textlink="">
      <xdr:nvSpPr>
        <xdr:cNvPr id="2" name="AutoShape 1" descr="https://jira.sogeti.nl/secure/viewavatar?size=xsmall&amp;avatarId=13505&amp;avatarType=issuetype">
          <a:extLst>
            <a:ext uri="{FF2B5EF4-FFF2-40B4-BE49-F238E27FC236}">
              <a16:creationId xmlns:a16="http://schemas.microsoft.com/office/drawing/2014/main" id="{330FCA12-0614-4D1B-B9CB-07DE5D6A8ABC}"/>
            </a:ext>
          </a:extLst>
        </xdr:cNvPr>
        <xdr:cNvSpPr>
          <a:spLocks noChangeAspect="1" noChangeArrowheads="1"/>
        </xdr:cNvSpPr>
      </xdr:nvSpPr>
      <xdr:spPr bwMode="auto">
        <a:xfrm>
          <a:off x="2072640" y="914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50</xdr:row>
      <xdr:rowOff>0</xdr:rowOff>
    </xdr:from>
    <xdr:ext cx="304800" cy="304800"/>
    <xdr:sp macro="" textlink="">
      <xdr:nvSpPr>
        <xdr:cNvPr id="3" name="AutoShape 1" descr="https://jira.sogeti.nl/secure/viewavatar?size=xsmall&amp;avatarId=13505&amp;avatarType=issuetype">
          <a:extLst>
            <a:ext uri="{FF2B5EF4-FFF2-40B4-BE49-F238E27FC236}">
              <a16:creationId xmlns:a16="http://schemas.microsoft.com/office/drawing/2014/main" id="{CD3D9C8A-135B-43B9-98EB-19F9C95D923A}"/>
            </a:ext>
          </a:extLst>
        </xdr:cNvPr>
        <xdr:cNvSpPr>
          <a:spLocks noChangeAspect="1" noChangeArrowheads="1"/>
        </xdr:cNvSpPr>
      </xdr:nvSpPr>
      <xdr:spPr bwMode="auto">
        <a:xfrm>
          <a:off x="2072640" y="914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8119-84B7-4CA6-AD7D-4F238DCB10D6}">
  <sheetPr>
    <pageSetUpPr fitToPage="1"/>
  </sheetPr>
  <dimension ref="B13:B29"/>
  <sheetViews>
    <sheetView showGridLines="0" workbookViewId="0">
      <selection activeCell="D25" sqref="D25"/>
    </sheetView>
  </sheetViews>
  <sheetFormatPr defaultColWidth="8.88671875" defaultRowHeight="13.2" x14ac:dyDescent="0.25"/>
  <sheetData>
    <row r="13" spans="2:2" x14ac:dyDescent="0.25">
      <c r="B13" s="35" t="s">
        <v>0</v>
      </c>
    </row>
    <row r="15" spans="2:2" x14ac:dyDescent="0.25">
      <c r="B15" t="s">
        <v>1</v>
      </c>
    </row>
    <row r="17" spans="2:2" x14ac:dyDescent="0.25">
      <c r="B17" t="s">
        <v>2</v>
      </c>
    </row>
    <row r="19" spans="2:2" x14ac:dyDescent="0.25">
      <c r="B19" t="s">
        <v>3</v>
      </c>
    </row>
    <row r="21" spans="2:2" x14ac:dyDescent="0.25">
      <c r="B21" s="35" t="s">
        <v>4</v>
      </c>
    </row>
    <row r="23" spans="2:2" x14ac:dyDescent="0.25">
      <c r="B23" t="s">
        <v>5</v>
      </c>
    </row>
    <row r="25" spans="2:2" x14ac:dyDescent="0.25">
      <c r="B25" t="s">
        <v>6</v>
      </c>
    </row>
    <row r="27" spans="2:2" x14ac:dyDescent="0.25">
      <c r="B27" t="s">
        <v>7</v>
      </c>
    </row>
    <row r="29" spans="2:2" x14ac:dyDescent="0.25">
      <c r="B29" t="s">
        <v>8</v>
      </c>
    </row>
  </sheetData>
  <pageMargins left="0.7" right="0.7"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EDE7-C98A-4736-B8D9-7B2442A69D79}">
  <sheetPr>
    <tabColor rgb="FF00B050"/>
  </sheetPr>
  <dimension ref="A1:E542"/>
  <sheetViews>
    <sheetView showGridLines="0" zoomScale="115" zoomScaleNormal="115" workbookViewId="0">
      <pane xSplit="2" ySplit="1" topLeftCell="C12" activePane="bottomRight" state="frozen"/>
      <selection pane="topRight" activeCell="A16" sqref="A16"/>
      <selection pane="bottomLeft" activeCell="A16" sqref="A16"/>
      <selection pane="bottomRight" activeCell="B37" sqref="B37"/>
    </sheetView>
  </sheetViews>
  <sheetFormatPr defaultColWidth="15.109375" defaultRowHeight="12" x14ac:dyDescent="0.25"/>
  <cols>
    <col min="1" max="1" width="10.44140625" style="95" customWidth="1"/>
    <col min="2" max="2" width="104.33203125" style="92" customWidth="1"/>
    <col min="3" max="3" width="26.33203125" style="94" customWidth="1"/>
    <col min="4" max="4" width="22" style="93" customWidth="1"/>
    <col min="5" max="16384" width="15.109375" style="92"/>
  </cols>
  <sheetData>
    <row r="1" spans="1:4" ht="15.6" x14ac:dyDescent="0.25">
      <c r="A1" s="134" t="s">
        <v>9</v>
      </c>
      <c r="B1" s="133" t="s">
        <v>10</v>
      </c>
      <c r="C1" s="131"/>
      <c r="D1" s="130"/>
    </row>
    <row r="2" spans="1:4" x14ac:dyDescent="0.25">
      <c r="A2" s="131"/>
      <c r="B2" s="131"/>
      <c r="C2" s="131"/>
      <c r="D2" s="130"/>
    </row>
    <row r="3" spans="1:4" ht="36" x14ac:dyDescent="0.25">
      <c r="A3" s="131"/>
      <c r="B3" s="132" t="s">
        <v>11</v>
      </c>
      <c r="C3" s="131"/>
      <c r="D3" s="130"/>
    </row>
    <row r="4" spans="1:4" x14ac:dyDescent="0.25">
      <c r="A4" s="131"/>
      <c r="B4" s="132" t="s">
        <v>12</v>
      </c>
      <c r="C4" s="131"/>
      <c r="D4" s="130"/>
    </row>
    <row r="5" spans="1:4" x14ac:dyDescent="0.25">
      <c r="A5" s="131"/>
      <c r="B5" s="131"/>
      <c r="C5" s="131"/>
      <c r="D5" s="130"/>
    </row>
    <row r="6" spans="1:4" s="117" customFormat="1" ht="18" x14ac:dyDescent="0.35">
      <c r="A6" s="102">
        <v>1</v>
      </c>
      <c r="B6" s="129" t="s">
        <v>13</v>
      </c>
      <c r="C6" s="119"/>
      <c r="D6" s="118"/>
    </row>
    <row r="7" spans="1:4" ht="24" x14ac:dyDescent="0.25">
      <c r="A7" s="111" t="s">
        <v>14</v>
      </c>
      <c r="B7" s="113" t="s">
        <v>15</v>
      </c>
    </row>
    <row r="8" spans="1:4" s="96" customFormat="1" x14ac:dyDescent="0.25">
      <c r="A8" s="111" t="s">
        <v>16</v>
      </c>
      <c r="B8" s="113" t="s">
        <v>17</v>
      </c>
      <c r="C8" s="98"/>
      <c r="D8" s="97"/>
    </row>
    <row r="9" spans="1:4" s="96" customFormat="1" ht="36" x14ac:dyDescent="0.25">
      <c r="A9" s="111" t="s">
        <v>18</v>
      </c>
      <c r="B9" s="111" t="s">
        <v>19</v>
      </c>
      <c r="D9" s="97"/>
    </row>
    <row r="10" spans="1:4" s="96" customFormat="1" x14ac:dyDescent="0.25">
      <c r="A10" s="111" t="s">
        <v>20</v>
      </c>
      <c r="B10" s="111" t="s">
        <v>21</v>
      </c>
      <c r="D10" s="97"/>
    </row>
    <row r="11" spans="1:4" s="117" customFormat="1" ht="18" x14ac:dyDescent="0.35">
      <c r="A11" s="102">
        <v>2</v>
      </c>
      <c r="B11" s="128" t="s">
        <v>22</v>
      </c>
      <c r="C11" s="119"/>
      <c r="D11" s="118"/>
    </row>
    <row r="12" spans="1:4" s="96" customFormat="1" ht="36" x14ac:dyDescent="0.25">
      <c r="A12" s="127" t="s">
        <v>23</v>
      </c>
      <c r="B12" s="111" t="s">
        <v>24</v>
      </c>
      <c r="C12" s="98"/>
      <c r="D12" s="97"/>
    </row>
    <row r="13" spans="1:4" s="96" customFormat="1" ht="39.75" customHeight="1" x14ac:dyDescent="0.25">
      <c r="A13" s="127" t="s">
        <v>25</v>
      </c>
      <c r="B13" s="111" t="s">
        <v>26</v>
      </c>
      <c r="C13" s="98"/>
      <c r="D13" s="97"/>
    </row>
    <row r="14" spans="1:4" s="96" customFormat="1" ht="36" x14ac:dyDescent="0.25">
      <c r="A14" s="127" t="s">
        <v>27</v>
      </c>
      <c r="B14" s="111" t="s">
        <v>28</v>
      </c>
      <c r="C14" s="98"/>
      <c r="D14" s="97"/>
    </row>
    <row r="15" spans="1:4" s="96" customFormat="1" ht="24" x14ac:dyDescent="0.25">
      <c r="A15" s="127" t="s">
        <v>29</v>
      </c>
      <c r="B15" s="111" t="s">
        <v>30</v>
      </c>
      <c r="C15" s="98"/>
      <c r="D15" s="97"/>
    </row>
    <row r="16" spans="1:4" s="96" customFormat="1" x14ac:dyDescent="0.25">
      <c r="A16" s="127" t="s">
        <v>31</v>
      </c>
      <c r="B16" s="111" t="s">
        <v>32</v>
      </c>
      <c r="C16" s="98"/>
      <c r="D16" s="97"/>
    </row>
    <row r="17" spans="1:5" s="96" customFormat="1" x14ac:dyDescent="0.25">
      <c r="A17" s="127" t="s">
        <v>33</v>
      </c>
      <c r="B17" s="111" t="s">
        <v>34</v>
      </c>
      <c r="C17" s="98"/>
      <c r="D17" s="97"/>
    </row>
    <row r="18" spans="1:5" s="96" customFormat="1" ht="24" x14ac:dyDescent="0.25">
      <c r="A18" s="127" t="s">
        <v>35</v>
      </c>
      <c r="B18" s="111" t="s">
        <v>36</v>
      </c>
      <c r="C18" s="98"/>
      <c r="D18" s="97"/>
    </row>
    <row r="19" spans="1:5" s="96" customFormat="1" ht="24" x14ac:dyDescent="0.25">
      <c r="A19" s="127" t="s">
        <v>37</v>
      </c>
      <c r="B19" s="113" t="s">
        <v>38</v>
      </c>
      <c r="C19" s="98"/>
      <c r="D19" s="97"/>
    </row>
    <row r="20" spans="1:5" s="96" customFormat="1" ht="50.1" customHeight="1" x14ac:dyDescent="0.25">
      <c r="A20" s="127" t="s">
        <v>39</v>
      </c>
      <c r="B20" s="113" t="s">
        <v>40</v>
      </c>
      <c r="C20" s="98"/>
      <c r="D20" s="97"/>
    </row>
    <row r="21" spans="1:5" s="96" customFormat="1" ht="24" x14ac:dyDescent="0.25">
      <c r="A21" s="127" t="s">
        <v>41</v>
      </c>
      <c r="B21" s="113" t="s">
        <v>42</v>
      </c>
      <c r="C21" s="98"/>
    </row>
    <row r="22" spans="1:5" s="117" customFormat="1" ht="18" x14ac:dyDescent="0.35">
      <c r="A22" s="102">
        <v>3</v>
      </c>
      <c r="B22" s="102" t="s">
        <v>43</v>
      </c>
      <c r="C22" s="119"/>
      <c r="D22" s="118"/>
    </row>
    <row r="23" spans="1:5" ht="24" x14ac:dyDescent="0.25">
      <c r="A23" s="114" t="s">
        <v>44</v>
      </c>
      <c r="B23" s="109" t="s">
        <v>45</v>
      </c>
    </row>
    <row r="24" spans="1:5" ht="24" x14ac:dyDescent="0.25">
      <c r="A24" s="114" t="s">
        <v>46</v>
      </c>
      <c r="B24" s="109" t="s">
        <v>47</v>
      </c>
    </row>
    <row r="25" spans="1:5" ht="24" x14ac:dyDescent="0.25">
      <c r="A25" s="114" t="s">
        <v>48</v>
      </c>
      <c r="B25" s="109" t="s">
        <v>49</v>
      </c>
    </row>
    <row r="26" spans="1:5" ht="14.4" customHeight="1" x14ac:dyDescent="0.25">
      <c r="A26" s="114" t="s">
        <v>50</v>
      </c>
      <c r="B26" s="113" t="s">
        <v>51</v>
      </c>
      <c r="E26" s="115"/>
    </row>
    <row r="27" spans="1:5" x14ac:dyDescent="0.25">
      <c r="A27" s="114"/>
      <c r="B27" s="113"/>
      <c r="E27" s="115"/>
    </row>
    <row r="28" spans="1:5" s="99" customFormat="1" ht="18" x14ac:dyDescent="0.35">
      <c r="A28" s="102">
        <v>4</v>
      </c>
      <c r="B28" s="102" t="s">
        <v>52</v>
      </c>
      <c r="C28" s="101"/>
      <c r="D28" s="100"/>
    </row>
    <row r="29" spans="1:5" ht="24" x14ac:dyDescent="0.25">
      <c r="A29" s="114" t="s">
        <v>53</v>
      </c>
      <c r="B29" s="114" t="s">
        <v>54</v>
      </c>
    </row>
    <row r="30" spans="1:5" ht="36" x14ac:dyDescent="0.25">
      <c r="A30" s="114" t="s">
        <v>55</v>
      </c>
      <c r="B30" s="111" t="s">
        <v>56</v>
      </c>
      <c r="C30" s="125"/>
      <c r="D30" s="124"/>
      <c r="E30" s="126"/>
    </row>
    <row r="31" spans="1:5" ht="24" x14ac:dyDescent="0.25">
      <c r="A31" s="114" t="s">
        <v>57</v>
      </c>
      <c r="B31" s="103" t="s">
        <v>58</v>
      </c>
      <c r="C31" s="125"/>
      <c r="D31" s="124"/>
      <c r="E31" s="126"/>
    </row>
    <row r="32" spans="1:5" ht="26.1" customHeight="1" x14ac:dyDescent="0.25">
      <c r="A32" s="114" t="s">
        <v>59</v>
      </c>
      <c r="B32" s="111" t="s">
        <v>60</v>
      </c>
      <c r="C32" s="92"/>
      <c r="E32" s="115"/>
    </row>
    <row r="33" spans="1:5" ht="24" x14ac:dyDescent="0.25">
      <c r="A33" s="114" t="s">
        <v>61</v>
      </c>
      <c r="B33" s="111" t="s">
        <v>62</v>
      </c>
      <c r="E33" s="115"/>
    </row>
    <row r="34" spans="1:5" ht="24" customHeight="1" x14ac:dyDescent="0.25">
      <c r="A34" s="114" t="s">
        <v>63</v>
      </c>
      <c r="B34" s="111" t="s">
        <v>64</v>
      </c>
      <c r="C34" s="125"/>
      <c r="D34" s="124"/>
    </row>
    <row r="35" spans="1:5" ht="72.599999999999994" customHeight="1" x14ac:dyDescent="0.25">
      <c r="A35" s="114" t="s">
        <v>65</v>
      </c>
      <c r="B35" s="113" t="s">
        <v>66</v>
      </c>
      <c r="C35" s="125"/>
      <c r="D35" s="124"/>
    </row>
    <row r="36" spans="1:5" s="99" customFormat="1" ht="18" x14ac:dyDescent="0.35">
      <c r="A36" s="102">
        <v>5</v>
      </c>
      <c r="B36" s="102" t="s">
        <v>67</v>
      </c>
      <c r="C36" s="101"/>
      <c r="D36" s="100"/>
    </row>
    <row r="37" spans="1:5" ht="144.6" customHeight="1" x14ac:dyDescent="0.25">
      <c r="A37" s="111" t="s">
        <v>68</v>
      </c>
      <c r="B37" s="111" t="s">
        <v>69</v>
      </c>
    </row>
    <row r="38" spans="1:5" ht="36" x14ac:dyDescent="0.25">
      <c r="A38" s="111" t="s">
        <v>70</v>
      </c>
      <c r="B38" s="123" t="s">
        <v>71</v>
      </c>
    </row>
    <row r="39" spans="1:5" s="99" customFormat="1" ht="18" x14ac:dyDescent="0.35">
      <c r="A39" s="102">
        <v>6</v>
      </c>
      <c r="B39" s="102" t="s">
        <v>72</v>
      </c>
      <c r="C39" s="101"/>
      <c r="D39" s="100"/>
    </row>
    <row r="40" spans="1:5" s="96" customFormat="1" ht="88.35" customHeight="1" x14ac:dyDescent="0.25">
      <c r="A40" s="104" t="s">
        <v>73</v>
      </c>
      <c r="B40" s="122" t="s">
        <v>74</v>
      </c>
      <c r="C40" s="153"/>
      <c r="D40" s="121"/>
    </row>
    <row r="41" spans="1:5" s="117" customFormat="1" ht="18" x14ac:dyDescent="0.25">
      <c r="A41" s="120">
        <v>7</v>
      </c>
      <c r="B41" s="120" t="s">
        <v>75</v>
      </c>
      <c r="C41" s="119"/>
      <c r="D41" s="118"/>
    </row>
    <row r="42" spans="1:5" s="96" customFormat="1" ht="24" x14ac:dyDescent="0.25">
      <c r="A42" s="114" t="s">
        <v>76</v>
      </c>
      <c r="B42" s="114" t="s">
        <v>77</v>
      </c>
      <c r="C42" s="98"/>
      <c r="D42" s="97"/>
    </row>
    <row r="43" spans="1:5" s="96" customFormat="1" ht="24" x14ac:dyDescent="0.25">
      <c r="A43" s="114" t="s">
        <v>78</v>
      </c>
      <c r="B43" s="114" t="s">
        <v>79</v>
      </c>
      <c r="C43" s="98"/>
      <c r="D43" s="97"/>
    </row>
    <row r="44" spans="1:5" x14ac:dyDescent="0.25">
      <c r="A44" s="114" t="s">
        <v>80</v>
      </c>
      <c r="B44" s="114" t="s">
        <v>81</v>
      </c>
      <c r="E44" s="115"/>
    </row>
    <row r="45" spans="1:5" ht="48" x14ac:dyDescent="0.25">
      <c r="A45" s="114" t="s">
        <v>82</v>
      </c>
      <c r="B45" s="114" t="s">
        <v>83</v>
      </c>
      <c r="E45" s="115"/>
    </row>
    <row r="46" spans="1:5" s="96" customFormat="1" ht="36" x14ac:dyDescent="0.25">
      <c r="A46" s="114" t="s">
        <v>84</v>
      </c>
      <c r="B46" s="114" t="s">
        <v>85</v>
      </c>
      <c r="C46" s="98"/>
      <c r="D46" s="97"/>
    </row>
    <row r="47" spans="1:5" s="117" customFormat="1" ht="18" x14ac:dyDescent="0.35">
      <c r="A47" s="102">
        <v>8</v>
      </c>
      <c r="B47" s="102" t="s">
        <v>86</v>
      </c>
      <c r="C47" s="119"/>
      <c r="D47" s="118"/>
    </row>
    <row r="48" spans="1:5" ht="72" x14ac:dyDescent="0.25">
      <c r="A48" s="114" t="s">
        <v>87</v>
      </c>
      <c r="B48" s="116" t="s">
        <v>88</v>
      </c>
      <c r="E48" s="115"/>
    </row>
    <row r="49" spans="1:4" ht="207" customHeight="1" x14ac:dyDescent="0.25">
      <c r="A49" s="114" t="s">
        <v>89</v>
      </c>
      <c r="B49" s="114" t="s">
        <v>90</v>
      </c>
    </row>
    <row r="50" spans="1:4" s="99" customFormat="1" ht="18" x14ac:dyDescent="0.35">
      <c r="A50" s="102">
        <v>9</v>
      </c>
      <c r="B50" s="102" t="s">
        <v>91</v>
      </c>
      <c r="C50" s="101"/>
      <c r="D50" s="100"/>
    </row>
    <row r="51" spans="1:4" s="96" customFormat="1" ht="36" x14ac:dyDescent="0.25">
      <c r="A51" s="104" t="s">
        <v>92</v>
      </c>
      <c r="B51" s="103" t="s">
        <v>93</v>
      </c>
      <c r="C51" s="98"/>
      <c r="D51" s="97"/>
    </row>
    <row r="52" spans="1:4" s="96" customFormat="1" ht="36" x14ac:dyDescent="0.25">
      <c r="A52" s="104" t="s">
        <v>94</v>
      </c>
      <c r="B52" s="103" t="s">
        <v>95</v>
      </c>
      <c r="D52" s="97"/>
    </row>
    <row r="53" spans="1:4" s="96" customFormat="1" ht="24" x14ac:dyDescent="0.25">
      <c r="A53" s="104" t="s">
        <v>96</v>
      </c>
      <c r="B53" s="111" t="s">
        <v>97</v>
      </c>
      <c r="C53" s="98"/>
      <c r="D53" s="97"/>
    </row>
    <row r="54" spans="1:4" s="96" customFormat="1" ht="24" x14ac:dyDescent="0.25">
      <c r="A54" s="104" t="s">
        <v>98</v>
      </c>
      <c r="B54" s="103" t="s">
        <v>99</v>
      </c>
      <c r="C54" s="98"/>
      <c r="D54" s="97"/>
    </row>
    <row r="55" spans="1:4" s="96" customFormat="1" ht="36" x14ac:dyDescent="0.25">
      <c r="A55" s="104" t="s">
        <v>100</v>
      </c>
      <c r="B55" s="111" t="s">
        <v>101</v>
      </c>
      <c r="C55" s="98"/>
      <c r="D55" s="97"/>
    </row>
    <row r="56" spans="1:4" s="99" customFormat="1" ht="18" x14ac:dyDescent="0.35">
      <c r="A56" s="102">
        <v>10</v>
      </c>
      <c r="B56" s="102" t="s">
        <v>102</v>
      </c>
      <c r="C56" s="101"/>
      <c r="D56" s="100"/>
    </row>
    <row r="57" spans="1:4" s="96" customFormat="1" ht="24" x14ac:dyDescent="0.25">
      <c r="A57" s="104" t="s">
        <v>103</v>
      </c>
      <c r="B57" s="113" t="s">
        <v>104</v>
      </c>
      <c r="D57" s="97"/>
    </row>
    <row r="58" spans="1:4" s="96" customFormat="1" ht="24" x14ac:dyDescent="0.25">
      <c r="A58" s="104" t="s">
        <v>105</v>
      </c>
      <c r="B58" s="111" t="s">
        <v>106</v>
      </c>
      <c r="C58" s="98"/>
      <c r="D58" s="97"/>
    </row>
    <row r="59" spans="1:4" s="96" customFormat="1" ht="24" x14ac:dyDescent="0.25">
      <c r="A59" s="104" t="s">
        <v>107</v>
      </c>
      <c r="B59" s="111" t="s">
        <v>108</v>
      </c>
      <c r="C59" s="98"/>
      <c r="D59" s="97"/>
    </row>
    <row r="60" spans="1:4" s="96" customFormat="1" x14ac:dyDescent="0.25">
      <c r="A60" s="104" t="s">
        <v>109</v>
      </c>
      <c r="B60" s="103" t="s">
        <v>110</v>
      </c>
      <c r="C60" s="98"/>
      <c r="D60" s="97"/>
    </row>
    <row r="61" spans="1:4" s="96" customFormat="1" ht="36" x14ac:dyDescent="0.25">
      <c r="A61" s="104" t="s">
        <v>111</v>
      </c>
      <c r="B61" s="103" t="s">
        <v>112</v>
      </c>
      <c r="C61" s="98"/>
      <c r="D61" s="112"/>
    </row>
    <row r="62" spans="1:4" s="96" customFormat="1" ht="29.4" customHeight="1" x14ac:dyDescent="0.25">
      <c r="A62" s="104" t="s">
        <v>113</v>
      </c>
      <c r="B62" s="111" t="s">
        <v>114</v>
      </c>
      <c r="D62" s="97"/>
    </row>
    <row r="63" spans="1:4" s="96" customFormat="1" ht="24" x14ac:dyDescent="0.25">
      <c r="A63" s="104" t="s">
        <v>115</v>
      </c>
      <c r="B63" s="111" t="s">
        <v>116</v>
      </c>
      <c r="C63" s="98"/>
      <c r="D63" s="110"/>
    </row>
    <row r="64" spans="1:4" s="96" customFormat="1" ht="48" x14ac:dyDescent="0.25">
      <c r="A64" s="104" t="s">
        <v>117</v>
      </c>
      <c r="B64" s="111" t="s">
        <v>118</v>
      </c>
      <c r="C64" s="98"/>
      <c r="D64" s="97"/>
    </row>
    <row r="65" spans="1:4" s="96" customFormat="1" ht="36" x14ac:dyDescent="0.25">
      <c r="A65" s="104" t="s">
        <v>119</v>
      </c>
      <c r="B65" s="103" t="s">
        <v>120</v>
      </c>
      <c r="C65" s="98"/>
      <c r="D65" s="97"/>
    </row>
    <row r="66" spans="1:4" s="96" customFormat="1" x14ac:dyDescent="0.25">
      <c r="A66" s="104" t="s">
        <v>121</v>
      </c>
      <c r="B66" s="103" t="s">
        <v>122</v>
      </c>
      <c r="C66" s="98"/>
      <c r="D66" s="97"/>
    </row>
    <row r="67" spans="1:4" s="96" customFormat="1" ht="24" x14ac:dyDescent="0.25">
      <c r="A67" s="104" t="s">
        <v>123</v>
      </c>
      <c r="B67" s="103" t="s">
        <v>124</v>
      </c>
      <c r="C67" s="98"/>
      <c r="D67" s="110"/>
    </row>
    <row r="68" spans="1:4" s="96" customFormat="1" ht="24" x14ac:dyDescent="0.25">
      <c r="A68" s="104" t="s">
        <v>125</v>
      </c>
      <c r="B68" s="111" t="s">
        <v>126</v>
      </c>
      <c r="C68" s="98"/>
      <c r="D68" s="97"/>
    </row>
    <row r="69" spans="1:4" s="96" customFormat="1" ht="24" x14ac:dyDescent="0.25">
      <c r="A69" s="104" t="s">
        <v>127</v>
      </c>
      <c r="B69" s="103" t="s">
        <v>128</v>
      </c>
      <c r="D69" s="97"/>
    </row>
    <row r="70" spans="1:4" s="96" customFormat="1" x14ac:dyDescent="0.25">
      <c r="A70" s="104" t="s">
        <v>129</v>
      </c>
      <c r="B70" s="111" t="s">
        <v>130</v>
      </c>
      <c r="C70" s="98"/>
      <c r="D70" s="97"/>
    </row>
    <row r="71" spans="1:4" s="96" customFormat="1" ht="14.4" customHeight="1" x14ac:dyDescent="0.25">
      <c r="A71" s="104" t="s">
        <v>131</v>
      </c>
      <c r="B71" s="111" t="s">
        <v>132</v>
      </c>
      <c r="C71" s="98"/>
      <c r="D71" s="110"/>
    </row>
    <row r="72" spans="1:4" s="96" customFormat="1" ht="36" x14ac:dyDescent="0.25">
      <c r="A72" s="104" t="s">
        <v>133</v>
      </c>
      <c r="B72" s="109" t="s">
        <v>134</v>
      </c>
      <c r="D72" s="108"/>
    </row>
    <row r="73" spans="1:4" s="96" customFormat="1" ht="24" x14ac:dyDescent="0.25">
      <c r="A73" s="104" t="s">
        <v>135</v>
      </c>
      <c r="B73" s="103" t="s">
        <v>136</v>
      </c>
      <c r="C73" s="98"/>
      <c r="D73" s="97"/>
    </row>
    <row r="74" spans="1:4" s="99" customFormat="1" ht="18" x14ac:dyDescent="0.35">
      <c r="A74" s="102">
        <v>11</v>
      </c>
      <c r="B74" s="102" t="s">
        <v>137</v>
      </c>
      <c r="C74" s="101"/>
      <c r="D74" s="100"/>
    </row>
    <row r="75" spans="1:4" s="96" customFormat="1" ht="48" x14ac:dyDescent="0.25">
      <c r="A75" s="104" t="s">
        <v>138</v>
      </c>
      <c r="B75" s="103" t="s">
        <v>139</v>
      </c>
      <c r="C75" s="98"/>
      <c r="D75" s="97"/>
    </row>
    <row r="76" spans="1:4" s="96" customFormat="1" ht="36" x14ac:dyDescent="0.25">
      <c r="A76" s="104" t="s">
        <v>140</v>
      </c>
      <c r="B76" s="103" t="s">
        <v>141</v>
      </c>
      <c r="C76" s="98"/>
      <c r="D76" s="97"/>
    </row>
    <row r="77" spans="1:4" s="96" customFormat="1" ht="24" x14ac:dyDescent="0.25">
      <c r="A77" s="104" t="s">
        <v>142</v>
      </c>
      <c r="B77" s="103" t="s">
        <v>143</v>
      </c>
      <c r="C77" s="98"/>
      <c r="D77" s="97"/>
    </row>
    <row r="78" spans="1:4" s="96" customFormat="1" ht="96" x14ac:dyDescent="0.25">
      <c r="A78" s="104" t="s">
        <v>144</v>
      </c>
      <c r="B78" s="103" t="s">
        <v>145</v>
      </c>
      <c r="C78" s="98"/>
      <c r="D78" s="97"/>
    </row>
    <row r="79" spans="1:4" s="96" customFormat="1" ht="24" x14ac:dyDescent="0.25">
      <c r="A79" s="104" t="s">
        <v>146</v>
      </c>
      <c r="B79" s="103" t="s">
        <v>147</v>
      </c>
      <c r="C79" s="98"/>
      <c r="D79" s="97"/>
    </row>
    <row r="80" spans="1:4" s="96" customFormat="1" ht="26.1" customHeight="1" x14ac:dyDescent="0.25">
      <c r="A80" s="104" t="s">
        <v>148</v>
      </c>
      <c r="B80" s="103" t="s">
        <v>149</v>
      </c>
      <c r="C80" s="98"/>
      <c r="D80" s="97"/>
    </row>
    <row r="81" spans="1:4" s="96" customFormat="1" ht="24" x14ac:dyDescent="0.25">
      <c r="A81" s="104" t="s">
        <v>150</v>
      </c>
      <c r="B81" s="103" t="s">
        <v>151</v>
      </c>
      <c r="C81" s="98"/>
      <c r="D81" s="97"/>
    </row>
    <row r="82" spans="1:4" ht="62.4" customHeight="1" x14ac:dyDescent="0.25">
      <c r="A82" s="104" t="s">
        <v>152</v>
      </c>
      <c r="B82" s="107" t="s">
        <v>153</v>
      </c>
      <c r="C82" s="106"/>
      <c r="D82" s="105"/>
    </row>
    <row r="83" spans="1:4" s="99" customFormat="1" ht="18" x14ac:dyDescent="0.35">
      <c r="A83" s="102">
        <v>12</v>
      </c>
      <c r="B83" s="102" t="s">
        <v>154</v>
      </c>
      <c r="C83" s="101"/>
      <c r="D83" s="100"/>
    </row>
    <row r="84" spans="1:4" s="96" customFormat="1" ht="74.400000000000006" customHeight="1" x14ac:dyDescent="0.25">
      <c r="A84" s="104" t="s">
        <v>155</v>
      </c>
      <c r="B84" s="103" t="s">
        <v>156</v>
      </c>
      <c r="C84" s="98"/>
      <c r="D84" s="97"/>
    </row>
    <row r="85" spans="1:4" s="96" customFormat="1" ht="60" x14ac:dyDescent="0.25">
      <c r="A85" s="104" t="s">
        <v>157</v>
      </c>
      <c r="B85" s="103" t="s">
        <v>158</v>
      </c>
      <c r="C85" s="98"/>
      <c r="D85" s="97"/>
    </row>
    <row r="86" spans="1:4" s="96" customFormat="1" ht="48" x14ac:dyDescent="0.25">
      <c r="A86" s="104" t="s">
        <v>159</v>
      </c>
      <c r="B86" s="103" t="s">
        <v>160</v>
      </c>
      <c r="C86" s="98"/>
      <c r="D86" s="97"/>
    </row>
    <row r="87" spans="1:4" s="96" customFormat="1" ht="24" x14ac:dyDescent="0.25">
      <c r="A87" s="104" t="s">
        <v>161</v>
      </c>
      <c r="B87" s="103" t="s">
        <v>162</v>
      </c>
      <c r="C87" s="98"/>
      <c r="D87" s="97"/>
    </row>
    <row r="88" spans="1:4" s="99" customFormat="1" ht="18" x14ac:dyDescent="0.35">
      <c r="A88" s="102">
        <v>13</v>
      </c>
      <c r="B88" s="102" t="s">
        <v>163</v>
      </c>
      <c r="C88" s="101"/>
      <c r="D88" s="100"/>
    </row>
    <row r="89" spans="1:4" s="96" customFormat="1" ht="24" x14ac:dyDescent="0.25">
      <c r="A89" s="104" t="s">
        <v>164</v>
      </c>
      <c r="B89" s="103" t="s">
        <v>165</v>
      </c>
      <c r="C89" s="98"/>
      <c r="D89" s="97"/>
    </row>
    <row r="90" spans="1:4" s="96" customFormat="1" x14ac:dyDescent="0.25">
      <c r="A90" s="104" t="s">
        <v>166</v>
      </c>
      <c r="B90" s="103" t="s">
        <v>167</v>
      </c>
      <c r="C90" s="98"/>
      <c r="D90" s="97"/>
    </row>
    <row r="91" spans="1:4" s="96" customFormat="1" ht="36" x14ac:dyDescent="0.25">
      <c r="A91" s="104" t="s">
        <v>168</v>
      </c>
      <c r="B91" s="103" t="s">
        <v>169</v>
      </c>
      <c r="C91" s="98"/>
      <c r="D91" s="97"/>
    </row>
    <row r="92" spans="1:4" s="96" customFormat="1" ht="24" x14ac:dyDescent="0.25">
      <c r="A92" s="104" t="s">
        <v>170</v>
      </c>
      <c r="B92" s="103" t="s">
        <v>171</v>
      </c>
      <c r="C92" s="98"/>
      <c r="D92" s="97"/>
    </row>
    <row r="93" spans="1:4" s="99" customFormat="1" ht="18" x14ac:dyDescent="0.35">
      <c r="A93" s="102"/>
      <c r="B93" s="102"/>
      <c r="C93" s="101"/>
      <c r="D93" s="100"/>
    </row>
    <row r="94" spans="1:4" s="96" customFormat="1" x14ac:dyDescent="0.25">
      <c r="A94" s="95"/>
      <c r="B94" s="92"/>
      <c r="C94" s="98"/>
      <c r="D94" s="97"/>
    </row>
    <row r="95" spans="1:4" s="96" customFormat="1" x14ac:dyDescent="0.25">
      <c r="A95" s="95"/>
      <c r="B95" s="92"/>
      <c r="C95" s="98"/>
      <c r="D95" s="97"/>
    </row>
    <row r="96" spans="1:4" s="96" customFormat="1" x14ac:dyDescent="0.25">
      <c r="A96" s="95"/>
      <c r="B96" s="92"/>
      <c r="C96" s="98"/>
      <c r="D96" s="97"/>
    </row>
    <row r="97" spans="1:4" s="96" customFormat="1" x14ac:dyDescent="0.25">
      <c r="A97" s="95"/>
      <c r="B97" s="92"/>
      <c r="C97" s="98"/>
      <c r="D97" s="97"/>
    </row>
    <row r="98" spans="1:4" s="96" customFormat="1" x14ac:dyDescent="0.25">
      <c r="A98" s="95"/>
      <c r="B98" s="92"/>
      <c r="C98" s="98"/>
      <c r="D98" s="97"/>
    </row>
    <row r="99" spans="1:4" s="96" customFormat="1" x14ac:dyDescent="0.25">
      <c r="A99" s="95"/>
      <c r="B99" s="92"/>
      <c r="C99" s="98"/>
      <c r="D99" s="97"/>
    </row>
    <row r="100" spans="1:4" s="96" customFormat="1" x14ac:dyDescent="0.25">
      <c r="A100" s="95"/>
      <c r="B100" s="92"/>
      <c r="C100" s="98"/>
      <c r="D100" s="97"/>
    </row>
    <row r="101" spans="1:4" s="96" customFormat="1" x14ac:dyDescent="0.25">
      <c r="A101" s="95"/>
      <c r="B101" s="92"/>
      <c r="C101" s="98"/>
      <c r="D101" s="97"/>
    </row>
    <row r="102" spans="1:4" s="96" customFormat="1" x14ac:dyDescent="0.25">
      <c r="A102" s="95"/>
      <c r="B102" s="92"/>
      <c r="C102" s="98"/>
      <c r="D102" s="97"/>
    </row>
    <row r="103" spans="1:4" s="96" customFormat="1" x14ac:dyDescent="0.25">
      <c r="A103" s="95"/>
      <c r="B103" s="92"/>
      <c r="C103" s="98"/>
      <c r="D103" s="97"/>
    </row>
    <row r="104" spans="1:4" s="96" customFormat="1" x14ac:dyDescent="0.25">
      <c r="A104" s="95"/>
      <c r="B104" s="92"/>
      <c r="C104" s="98"/>
      <c r="D104" s="97"/>
    </row>
    <row r="105" spans="1:4" s="96" customFormat="1" x14ac:dyDescent="0.25">
      <c r="A105" s="95"/>
      <c r="B105" s="92"/>
      <c r="C105" s="98"/>
      <c r="D105" s="97"/>
    </row>
    <row r="106" spans="1:4" s="96" customFormat="1" x14ac:dyDescent="0.25">
      <c r="A106" s="95"/>
      <c r="B106" s="92"/>
      <c r="C106" s="98"/>
      <c r="D106" s="97"/>
    </row>
    <row r="107" spans="1:4" s="96" customFormat="1" x14ac:dyDescent="0.25">
      <c r="A107" s="95"/>
      <c r="B107" s="92"/>
      <c r="C107" s="98"/>
      <c r="D107" s="97"/>
    </row>
    <row r="108" spans="1:4" s="96" customFormat="1" x14ac:dyDescent="0.25">
      <c r="A108" s="95"/>
      <c r="B108" s="92"/>
      <c r="C108" s="98"/>
      <c r="D108" s="97"/>
    </row>
    <row r="109" spans="1:4" s="96" customFormat="1" x14ac:dyDescent="0.25">
      <c r="A109" s="95"/>
      <c r="B109" s="92"/>
      <c r="C109" s="98"/>
      <c r="D109" s="97"/>
    </row>
    <row r="110" spans="1:4" s="96" customFormat="1" x14ac:dyDescent="0.25">
      <c r="A110" s="95"/>
      <c r="B110" s="92"/>
      <c r="C110" s="98"/>
      <c r="D110" s="97"/>
    </row>
    <row r="111" spans="1:4" s="96" customFormat="1" x14ac:dyDescent="0.25">
      <c r="A111" s="95"/>
      <c r="B111" s="92"/>
      <c r="C111" s="98"/>
      <c r="D111" s="97"/>
    </row>
    <row r="112" spans="1:4" s="96" customFormat="1" x14ac:dyDescent="0.25">
      <c r="A112" s="95"/>
      <c r="B112" s="92"/>
      <c r="C112" s="98"/>
      <c r="D112" s="97"/>
    </row>
    <row r="113" spans="1:4" s="96" customFormat="1" x14ac:dyDescent="0.25">
      <c r="A113" s="95"/>
      <c r="B113" s="92"/>
      <c r="C113" s="98"/>
      <c r="D113" s="97"/>
    </row>
    <row r="114" spans="1:4" s="96" customFormat="1" x14ac:dyDescent="0.25">
      <c r="A114" s="95"/>
      <c r="B114" s="92"/>
      <c r="C114" s="98"/>
      <c r="D114" s="97"/>
    </row>
    <row r="115" spans="1:4" s="96" customFormat="1" x14ac:dyDescent="0.25">
      <c r="A115" s="95"/>
      <c r="B115" s="92"/>
      <c r="C115" s="98"/>
      <c r="D115" s="97"/>
    </row>
    <row r="116" spans="1:4" s="96" customFormat="1" x14ac:dyDescent="0.25">
      <c r="A116" s="95"/>
      <c r="B116" s="92"/>
      <c r="C116" s="98"/>
      <c r="D116" s="97"/>
    </row>
    <row r="117" spans="1:4" s="96" customFormat="1" x14ac:dyDescent="0.25">
      <c r="A117" s="95"/>
      <c r="B117" s="92"/>
      <c r="C117" s="98"/>
      <c r="D117" s="97"/>
    </row>
    <row r="118" spans="1:4" s="96" customFormat="1" x14ac:dyDescent="0.25">
      <c r="A118" s="95"/>
      <c r="B118" s="92"/>
      <c r="C118" s="98"/>
      <c r="D118" s="97"/>
    </row>
    <row r="119" spans="1:4" s="96" customFormat="1" x14ac:dyDescent="0.25">
      <c r="A119" s="95"/>
      <c r="B119" s="92"/>
      <c r="C119" s="98"/>
      <c r="D119" s="97"/>
    </row>
    <row r="120" spans="1:4" s="96" customFormat="1" x14ac:dyDescent="0.25">
      <c r="A120" s="95"/>
      <c r="B120" s="92"/>
      <c r="C120" s="98"/>
      <c r="D120" s="97"/>
    </row>
    <row r="121" spans="1:4" s="96" customFormat="1" x14ac:dyDescent="0.25">
      <c r="A121" s="95"/>
      <c r="B121" s="92"/>
      <c r="C121" s="98"/>
      <c r="D121" s="97"/>
    </row>
    <row r="122" spans="1:4" s="96" customFormat="1" x14ac:dyDescent="0.25">
      <c r="A122" s="95"/>
      <c r="B122" s="92"/>
      <c r="C122" s="98"/>
      <c r="D122" s="97"/>
    </row>
    <row r="123" spans="1:4" s="96" customFormat="1" x14ac:dyDescent="0.25">
      <c r="A123" s="95"/>
      <c r="B123" s="92"/>
      <c r="C123" s="98"/>
      <c r="D123" s="97"/>
    </row>
    <row r="124" spans="1:4" s="96" customFormat="1" x14ac:dyDescent="0.25">
      <c r="A124" s="95"/>
      <c r="B124" s="92"/>
      <c r="C124" s="98"/>
      <c r="D124" s="97"/>
    </row>
    <row r="125" spans="1:4" s="96" customFormat="1" x14ac:dyDescent="0.25">
      <c r="A125" s="95"/>
      <c r="B125" s="92"/>
      <c r="C125" s="98"/>
      <c r="D125" s="97"/>
    </row>
    <row r="126" spans="1:4" s="96" customFormat="1" x14ac:dyDescent="0.25">
      <c r="A126" s="95"/>
      <c r="B126" s="92"/>
      <c r="C126" s="98"/>
      <c r="D126" s="97"/>
    </row>
    <row r="127" spans="1:4" s="96" customFormat="1" x14ac:dyDescent="0.25">
      <c r="A127" s="95"/>
      <c r="B127" s="92"/>
      <c r="C127" s="98"/>
      <c r="D127" s="97"/>
    </row>
    <row r="128" spans="1:4" s="96" customFormat="1" x14ac:dyDescent="0.25">
      <c r="A128" s="95"/>
      <c r="B128" s="92"/>
      <c r="C128" s="98"/>
      <c r="D128" s="97"/>
    </row>
    <row r="129" spans="1:4" s="96" customFormat="1" x14ac:dyDescent="0.25">
      <c r="A129" s="95"/>
      <c r="B129" s="92"/>
      <c r="C129" s="98"/>
      <c r="D129" s="97"/>
    </row>
    <row r="130" spans="1:4" s="96" customFormat="1" x14ac:dyDescent="0.25">
      <c r="A130" s="95"/>
      <c r="B130" s="92"/>
      <c r="C130" s="98"/>
      <c r="D130" s="97"/>
    </row>
    <row r="131" spans="1:4" s="96" customFormat="1" x14ac:dyDescent="0.25">
      <c r="A131" s="95"/>
      <c r="B131" s="92"/>
      <c r="C131" s="98"/>
      <c r="D131" s="97"/>
    </row>
    <row r="132" spans="1:4" s="96" customFormat="1" x14ac:dyDescent="0.25">
      <c r="A132" s="95"/>
      <c r="B132" s="92"/>
      <c r="C132" s="98"/>
      <c r="D132" s="97"/>
    </row>
    <row r="133" spans="1:4" s="96" customFormat="1" x14ac:dyDescent="0.25">
      <c r="A133" s="95"/>
      <c r="B133" s="92"/>
      <c r="C133" s="98"/>
      <c r="D133" s="97"/>
    </row>
    <row r="134" spans="1:4" s="96" customFormat="1" x14ac:dyDescent="0.25">
      <c r="A134" s="95"/>
      <c r="B134" s="92"/>
      <c r="C134" s="98"/>
      <c r="D134" s="97"/>
    </row>
    <row r="135" spans="1:4" s="96" customFormat="1" x14ac:dyDescent="0.25">
      <c r="A135" s="95"/>
      <c r="B135" s="92"/>
      <c r="C135" s="98"/>
      <c r="D135" s="97"/>
    </row>
    <row r="136" spans="1:4" s="96" customFormat="1" x14ac:dyDescent="0.25">
      <c r="A136" s="95"/>
      <c r="B136" s="92"/>
      <c r="C136" s="98"/>
      <c r="D136" s="97"/>
    </row>
    <row r="137" spans="1:4" s="96" customFormat="1" x14ac:dyDescent="0.25">
      <c r="A137" s="95"/>
      <c r="B137" s="92"/>
      <c r="C137" s="98"/>
      <c r="D137" s="97"/>
    </row>
    <row r="138" spans="1:4" s="96" customFormat="1" x14ac:dyDescent="0.25">
      <c r="A138" s="95"/>
      <c r="B138" s="92"/>
      <c r="C138" s="98"/>
      <c r="D138" s="97"/>
    </row>
    <row r="139" spans="1:4" s="96" customFormat="1" x14ac:dyDescent="0.25">
      <c r="A139" s="95"/>
      <c r="B139" s="92"/>
      <c r="C139" s="98"/>
      <c r="D139" s="97"/>
    </row>
    <row r="140" spans="1:4" s="96" customFormat="1" x14ac:dyDescent="0.25">
      <c r="A140" s="95"/>
      <c r="B140" s="92"/>
      <c r="C140" s="98"/>
      <c r="D140" s="97"/>
    </row>
    <row r="141" spans="1:4" s="96" customFormat="1" x14ac:dyDescent="0.25">
      <c r="A141" s="95"/>
      <c r="B141" s="92"/>
      <c r="C141" s="98"/>
      <c r="D141" s="97"/>
    </row>
    <row r="142" spans="1:4" s="96" customFormat="1" x14ac:dyDescent="0.25">
      <c r="A142" s="95"/>
      <c r="B142" s="92"/>
      <c r="C142" s="98"/>
      <c r="D142" s="97"/>
    </row>
    <row r="143" spans="1:4" s="96" customFormat="1" x14ac:dyDescent="0.25">
      <c r="A143" s="95"/>
      <c r="B143" s="92"/>
      <c r="C143" s="98"/>
      <c r="D143" s="97"/>
    </row>
    <row r="144" spans="1:4" s="96" customFormat="1" x14ac:dyDescent="0.25">
      <c r="A144" s="95"/>
      <c r="B144" s="92"/>
      <c r="C144" s="98"/>
      <c r="D144" s="97"/>
    </row>
    <row r="145" spans="1:4" s="96" customFormat="1" x14ac:dyDescent="0.25">
      <c r="A145" s="95"/>
      <c r="B145" s="92"/>
      <c r="C145" s="98"/>
      <c r="D145" s="97"/>
    </row>
    <row r="146" spans="1:4" s="96" customFormat="1" x14ac:dyDescent="0.25">
      <c r="A146" s="95"/>
      <c r="B146" s="92"/>
      <c r="C146" s="98"/>
      <c r="D146" s="97"/>
    </row>
    <row r="147" spans="1:4" s="96" customFormat="1" x14ac:dyDescent="0.25">
      <c r="A147" s="95"/>
      <c r="B147" s="92"/>
      <c r="C147" s="98"/>
      <c r="D147" s="97"/>
    </row>
    <row r="148" spans="1:4" s="96" customFormat="1" x14ac:dyDescent="0.25">
      <c r="A148" s="95"/>
      <c r="B148" s="92"/>
      <c r="C148" s="98"/>
      <c r="D148" s="97"/>
    </row>
    <row r="149" spans="1:4" s="96" customFormat="1" x14ac:dyDescent="0.25">
      <c r="A149" s="95"/>
      <c r="B149" s="92"/>
      <c r="C149" s="98"/>
      <c r="D149" s="97"/>
    </row>
    <row r="150" spans="1:4" s="96" customFormat="1" x14ac:dyDescent="0.25">
      <c r="A150" s="95"/>
      <c r="B150" s="92"/>
      <c r="C150" s="98"/>
      <c r="D150" s="97"/>
    </row>
    <row r="151" spans="1:4" s="96" customFormat="1" x14ac:dyDescent="0.25">
      <c r="A151" s="95"/>
      <c r="B151" s="92"/>
      <c r="C151" s="98"/>
      <c r="D151" s="97"/>
    </row>
    <row r="152" spans="1:4" s="96" customFormat="1" x14ac:dyDescent="0.25">
      <c r="A152" s="95"/>
      <c r="B152" s="92"/>
      <c r="C152" s="98"/>
      <c r="D152" s="97"/>
    </row>
    <row r="153" spans="1:4" s="96" customFormat="1" x14ac:dyDescent="0.25">
      <c r="A153" s="95"/>
      <c r="B153" s="92"/>
      <c r="C153" s="98"/>
      <c r="D153" s="97"/>
    </row>
    <row r="154" spans="1:4" s="96" customFormat="1" x14ac:dyDescent="0.25">
      <c r="A154" s="95"/>
      <c r="B154" s="92"/>
      <c r="C154" s="98"/>
      <c r="D154" s="97"/>
    </row>
    <row r="155" spans="1:4" s="96" customFormat="1" x14ac:dyDescent="0.25">
      <c r="A155" s="95"/>
      <c r="B155" s="92"/>
      <c r="C155" s="98"/>
      <c r="D155" s="97"/>
    </row>
    <row r="156" spans="1:4" s="96" customFormat="1" x14ac:dyDescent="0.25">
      <c r="A156" s="95"/>
      <c r="B156" s="92"/>
      <c r="C156" s="98"/>
      <c r="D156" s="97"/>
    </row>
    <row r="157" spans="1:4" s="96" customFormat="1" x14ac:dyDescent="0.25">
      <c r="A157" s="95"/>
      <c r="B157" s="92"/>
      <c r="C157" s="98"/>
      <c r="D157" s="97"/>
    </row>
    <row r="158" spans="1:4" s="96" customFormat="1" x14ac:dyDescent="0.25">
      <c r="A158" s="95"/>
      <c r="B158" s="92"/>
      <c r="C158" s="98"/>
      <c r="D158" s="97"/>
    </row>
    <row r="159" spans="1:4" s="96" customFormat="1" x14ac:dyDescent="0.25">
      <c r="A159" s="95"/>
      <c r="B159" s="92"/>
      <c r="C159" s="98"/>
      <c r="D159" s="97"/>
    </row>
    <row r="160" spans="1:4" s="96" customFormat="1" x14ac:dyDescent="0.25">
      <c r="A160" s="95"/>
      <c r="B160" s="92"/>
      <c r="C160" s="98"/>
      <c r="D160" s="97"/>
    </row>
    <row r="161" spans="1:4" s="96" customFormat="1" x14ac:dyDescent="0.25">
      <c r="A161" s="95"/>
      <c r="B161" s="92"/>
      <c r="C161" s="98"/>
      <c r="D161" s="97"/>
    </row>
    <row r="162" spans="1:4" s="96" customFormat="1" x14ac:dyDescent="0.25">
      <c r="A162" s="95"/>
      <c r="B162" s="92"/>
      <c r="C162" s="98"/>
      <c r="D162" s="97"/>
    </row>
    <row r="163" spans="1:4" s="96" customFormat="1" x14ac:dyDescent="0.25">
      <c r="A163" s="95"/>
      <c r="B163" s="92"/>
      <c r="C163" s="98"/>
      <c r="D163" s="97"/>
    </row>
    <row r="164" spans="1:4" s="96" customFormat="1" x14ac:dyDescent="0.25">
      <c r="A164" s="95"/>
      <c r="B164" s="92"/>
      <c r="C164" s="98"/>
      <c r="D164" s="97"/>
    </row>
    <row r="165" spans="1:4" s="96" customFormat="1" x14ac:dyDescent="0.25">
      <c r="A165" s="95"/>
      <c r="B165" s="92"/>
      <c r="C165" s="98"/>
      <c r="D165" s="97"/>
    </row>
    <row r="166" spans="1:4" s="96" customFormat="1" x14ac:dyDescent="0.25">
      <c r="A166" s="95"/>
      <c r="B166" s="92"/>
      <c r="C166" s="98"/>
      <c r="D166" s="97"/>
    </row>
    <row r="167" spans="1:4" s="96" customFormat="1" x14ac:dyDescent="0.25">
      <c r="A167" s="95"/>
      <c r="B167" s="92"/>
      <c r="C167" s="98"/>
      <c r="D167" s="97"/>
    </row>
    <row r="168" spans="1:4" s="96" customFormat="1" x14ac:dyDescent="0.25">
      <c r="A168" s="95"/>
      <c r="B168" s="92"/>
      <c r="C168" s="98"/>
      <c r="D168" s="97"/>
    </row>
    <row r="169" spans="1:4" s="96" customFormat="1" x14ac:dyDescent="0.25">
      <c r="A169" s="95"/>
      <c r="B169" s="92"/>
      <c r="C169" s="98"/>
      <c r="D169" s="97"/>
    </row>
    <row r="170" spans="1:4" s="96" customFormat="1" x14ac:dyDescent="0.25">
      <c r="A170" s="95"/>
      <c r="B170" s="92"/>
      <c r="C170" s="98"/>
      <c r="D170" s="97"/>
    </row>
    <row r="171" spans="1:4" s="96" customFormat="1" x14ac:dyDescent="0.25">
      <c r="A171" s="95"/>
      <c r="B171" s="92"/>
      <c r="C171" s="98"/>
      <c r="D171" s="97"/>
    </row>
    <row r="172" spans="1:4" s="96" customFormat="1" x14ac:dyDescent="0.25">
      <c r="A172" s="95"/>
      <c r="B172" s="92"/>
      <c r="C172" s="98"/>
      <c r="D172" s="97"/>
    </row>
    <row r="173" spans="1:4" s="96" customFormat="1" x14ac:dyDescent="0.25">
      <c r="A173" s="95"/>
      <c r="B173" s="92"/>
      <c r="C173" s="98"/>
      <c r="D173" s="97"/>
    </row>
    <row r="174" spans="1:4" s="96" customFormat="1" x14ac:dyDescent="0.25">
      <c r="A174" s="95"/>
      <c r="B174" s="92"/>
      <c r="C174" s="98"/>
      <c r="D174" s="97"/>
    </row>
    <row r="175" spans="1:4" s="96" customFormat="1" x14ac:dyDescent="0.25">
      <c r="A175" s="95"/>
      <c r="B175" s="92"/>
      <c r="C175" s="98"/>
      <c r="D175" s="97"/>
    </row>
    <row r="176" spans="1:4" s="96" customFormat="1" x14ac:dyDescent="0.25">
      <c r="A176" s="95"/>
      <c r="B176" s="92"/>
      <c r="C176" s="98"/>
      <c r="D176" s="97"/>
    </row>
    <row r="177" spans="1:4" s="96" customFormat="1" x14ac:dyDescent="0.25">
      <c r="A177" s="95"/>
      <c r="B177" s="92"/>
      <c r="C177" s="98"/>
      <c r="D177" s="97"/>
    </row>
    <row r="178" spans="1:4" s="96" customFormat="1" x14ac:dyDescent="0.25">
      <c r="A178" s="95"/>
      <c r="B178" s="92"/>
      <c r="C178" s="98"/>
      <c r="D178" s="97"/>
    </row>
    <row r="179" spans="1:4" s="96" customFormat="1" x14ac:dyDescent="0.25">
      <c r="A179" s="95"/>
      <c r="B179" s="92"/>
      <c r="C179" s="98"/>
      <c r="D179" s="97"/>
    </row>
    <row r="180" spans="1:4" s="96" customFormat="1" x14ac:dyDescent="0.25">
      <c r="A180" s="95"/>
      <c r="B180" s="92"/>
      <c r="C180" s="98"/>
      <c r="D180" s="97"/>
    </row>
    <row r="181" spans="1:4" s="96" customFormat="1" x14ac:dyDescent="0.25">
      <c r="A181" s="95"/>
      <c r="B181" s="92"/>
      <c r="C181" s="98"/>
      <c r="D181" s="97"/>
    </row>
    <row r="182" spans="1:4" s="96" customFormat="1" x14ac:dyDescent="0.25">
      <c r="A182" s="95"/>
      <c r="B182" s="92"/>
      <c r="C182" s="98"/>
      <c r="D182" s="97"/>
    </row>
    <row r="183" spans="1:4" s="96" customFormat="1" x14ac:dyDescent="0.25">
      <c r="A183" s="95"/>
      <c r="B183" s="92"/>
      <c r="C183" s="98"/>
      <c r="D183" s="97"/>
    </row>
    <row r="184" spans="1:4" s="96" customFormat="1" x14ac:dyDescent="0.25">
      <c r="A184" s="95"/>
      <c r="B184" s="92"/>
      <c r="C184" s="98"/>
      <c r="D184" s="97"/>
    </row>
    <row r="185" spans="1:4" s="96" customFormat="1" x14ac:dyDescent="0.25">
      <c r="A185" s="95"/>
      <c r="B185" s="92"/>
      <c r="C185" s="98"/>
      <c r="D185" s="97"/>
    </row>
    <row r="186" spans="1:4" s="96" customFormat="1" x14ac:dyDescent="0.25">
      <c r="A186" s="95"/>
      <c r="B186" s="92"/>
      <c r="C186" s="98"/>
      <c r="D186" s="97"/>
    </row>
    <row r="187" spans="1:4" s="96" customFormat="1" x14ac:dyDescent="0.25">
      <c r="A187" s="95"/>
      <c r="B187" s="92"/>
      <c r="C187" s="98"/>
      <c r="D187" s="97"/>
    </row>
    <row r="188" spans="1:4" s="96" customFormat="1" x14ac:dyDescent="0.25">
      <c r="A188" s="95"/>
      <c r="B188" s="92"/>
      <c r="C188" s="98"/>
      <c r="D188" s="97"/>
    </row>
    <row r="189" spans="1:4" s="96" customFormat="1" x14ac:dyDescent="0.25">
      <c r="A189" s="95"/>
      <c r="B189" s="92"/>
      <c r="C189" s="98"/>
      <c r="D189" s="97"/>
    </row>
    <row r="190" spans="1:4" s="96" customFormat="1" x14ac:dyDescent="0.25">
      <c r="A190" s="95"/>
      <c r="B190" s="92"/>
      <c r="C190" s="98"/>
      <c r="D190" s="97"/>
    </row>
    <row r="191" spans="1:4" s="96" customFormat="1" x14ac:dyDescent="0.25">
      <c r="A191" s="95"/>
      <c r="B191" s="92"/>
      <c r="C191" s="98"/>
      <c r="D191" s="97"/>
    </row>
    <row r="192" spans="1:4" s="96" customFormat="1" x14ac:dyDescent="0.25">
      <c r="A192" s="95"/>
      <c r="B192" s="92"/>
      <c r="C192" s="98"/>
      <c r="D192" s="97"/>
    </row>
    <row r="193" spans="1:4" s="96" customFormat="1" x14ac:dyDescent="0.25">
      <c r="A193" s="95"/>
      <c r="B193" s="92"/>
      <c r="C193" s="98"/>
      <c r="D193" s="97"/>
    </row>
    <row r="194" spans="1:4" s="96" customFormat="1" x14ac:dyDescent="0.25">
      <c r="A194" s="95"/>
      <c r="B194" s="92"/>
      <c r="C194" s="98"/>
      <c r="D194" s="97"/>
    </row>
    <row r="195" spans="1:4" s="96" customFormat="1" x14ac:dyDescent="0.25">
      <c r="A195" s="95"/>
      <c r="B195" s="92"/>
      <c r="C195" s="98"/>
      <c r="D195" s="97"/>
    </row>
    <row r="196" spans="1:4" s="96" customFormat="1" x14ac:dyDescent="0.25">
      <c r="A196" s="95"/>
      <c r="B196" s="92"/>
      <c r="C196" s="98"/>
      <c r="D196" s="97"/>
    </row>
    <row r="197" spans="1:4" s="96" customFormat="1" x14ac:dyDescent="0.25">
      <c r="A197" s="95"/>
      <c r="B197" s="92"/>
      <c r="C197" s="98"/>
      <c r="D197" s="97"/>
    </row>
    <row r="198" spans="1:4" s="96" customFormat="1" x14ac:dyDescent="0.25">
      <c r="A198" s="95"/>
      <c r="B198" s="92"/>
      <c r="C198" s="98"/>
      <c r="D198" s="97"/>
    </row>
    <row r="199" spans="1:4" s="96" customFormat="1" x14ac:dyDescent="0.25">
      <c r="A199" s="95"/>
      <c r="B199" s="92"/>
      <c r="C199" s="98"/>
      <c r="D199" s="97"/>
    </row>
    <row r="200" spans="1:4" s="96" customFormat="1" x14ac:dyDescent="0.25">
      <c r="A200" s="95"/>
      <c r="B200" s="92"/>
      <c r="C200" s="98"/>
      <c r="D200" s="97"/>
    </row>
    <row r="201" spans="1:4" s="96" customFormat="1" x14ac:dyDescent="0.25">
      <c r="A201" s="95"/>
      <c r="B201" s="92"/>
      <c r="C201" s="98"/>
      <c r="D201" s="97"/>
    </row>
    <row r="202" spans="1:4" s="96" customFormat="1" x14ac:dyDescent="0.25">
      <c r="A202" s="95"/>
      <c r="B202" s="92"/>
      <c r="C202" s="98"/>
      <c r="D202" s="97"/>
    </row>
    <row r="203" spans="1:4" s="96" customFormat="1" x14ac:dyDescent="0.25">
      <c r="A203" s="95"/>
      <c r="B203" s="92"/>
      <c r="C203" s="98"/>
      <c r="D203" s="97"/>
    </row>
    <row r="204" spans="1:4" s="96" customFormat="1" x14ac:dyDescent="0.25">
      <c r="A204" s="95"/>
      <c r="B204" s="92"/>
      <c r="C204" s="98"/>
      <c r="D204" s="97"/>
    </row>
    <row r="205" spans="1:4" s="96" customFormat="1" x14ac:dyDescent="0.25">
      <c r="A205" s="95"/>
      <c r="B205" s="92"/>
      <c r="C205" s="98"/>
      <c r="D205" s="97"/>
    </row>
    <row r="206" spans="1:4" s="96" customFormat="1" x14ac:dyDescent="0.25">
      <c r="A206" s="95"/>
      <c r="B206" s="92"/>
      <c r="C206" s="98"/>
      <c r="D206" s="97"/>
    </row>
    <row r="207" spans="1:4" s="96" customFormat="1" x14ac:dyDescent="0.25">
      <c r="A207" s="95"/>
      <c r="B207" s="92"/>
      <c r="C207" s="98"/>
      <c r="D207" s="97"/>
    </row>
    <row r="208" spans="1:4" s="96" customFormat="1" x14ac:dyDescent="0.25">
      <c r="A208" s="95"/>
      <c r="B208" s="92"/>
      <c r="C208" s="98"/>
      <c r="D208" s="97"/>
    </row>
    <row r="209" spans="1:4" s="96" customFormat="1" x14ac:dyDescent="0.25">
      <c r="A209" s="95"/>
      <c r="B209" s="92"/>
      <c r="C209" s="98"/>
      <c r="D209" s="97"/>
    </row>
    <row r="210" spans="1:4" s="96" customFormat="1" x14ac:dyDescent="0.25">
      <c r="A210" s="95"/>
      <c r="B210" s="92"/>
      <c r="C210" s="98"/>
      <c r="D210" s="97"/>
    </row>
    <row r="211" spans="1:4" s="96" customFormat="1" x14ac:dyDescent="0.25">
      <c r="A211" s="95"/>
      <c r="B211" s="92"/>
      <c r="C211" s="98"/>
      <c r="D211" s="97"/>
    </row>
    <row r="212" spans="1:4" s="96" customFormat="1" x14ac:dyDescent="0.25">
      <c r="A212" s="95"/>
      <c r="B212" s="92"/>
      <c r="C212" s="98"/>
      <c r="D212" s="97"/>
    </row>
    <row r="213" spans="1:4" s="96" customFormat="1" x14ac:dyDescent="0.25">
      <c r="A213" s="95"/>
      <c r="B213" s="92"/>
      <c r="C213" s="98"/>
      <c r="D213" s="97"/>
    </row>
    <row r="214" spans="1:4" s="96" customFormat="1" x14ac:dyDescent="0.25">
      <c r="A214" s="95"/>
      <c r="B214" s="92"/>
      <c r="C214" s="98"/>
      <c r="D214" s="97"/>
    </row>
    <row r="215" spans="1:4" s="96" customFormat="1" x14ac:dyDescent="0.25">
      <c r="A215" s="95"/>
      <c r="B215" s="92"/>
      <c r="C215" s="98"/>
      <c r="D215" s="97"/>
    </row>
    <row r="216" spans="1:4" s="96" customFormat="1" x14ac:dyDescent="0.25">
      <c r="A216" s="95"/>
      <c r="B216" s="92"/>
      <c r="C216" s="98"/>
      <c r="D216" s="97"/>
    </row>
    <row r="217" spans="1:4" s="96" customFormat="1" x14ac:dyDescent="0.25">
      <c r="A217" s="95"/>
      <c r="B217" s="92"/>
      <c r="C217" s="98"/>
      <c r="D217" s="97"/>
    </row>
    <row r="218" spans="1:4" s="96" customFormat="1" x14ac:dyDescent="0.25">
      <c r="A218" s="95"/>
      <c r="B218" s="92"/>
      <c r="C218" s="98"/>
      <c r="D218" s="97"/>
    </row>
    <row r="219" spans="1:4" s="96" customFormat="1" x14ac:dyDescent="0.25">
      <c r="A219" s="95"/>
      <c r="B219" s="92"/>
      <c r="C219" s="98"/>
      <c r="D219" s="97"/>
    </row>
    <row r="220" spans="1:4" s="96" customFormat="1" x14ac:dyDescent="0.25">
      <c r="A220" s="95"/>
      <c r="B220" s="92"/>
      <c r="C220" s="98"/>
      <c r="D220" s="97"/>
    </row>
    <row r="221" spans="1:4" s="96" customFormat="1" x14ac:dyDescent="0.25">
      <c r="A221" s="95"/>
      <c r="B221" s="92"/>
      <c r="C221" s="98"/>
      <c r="D221" s="97"/>
    </row>
    <row r="222" spans="1:4" s="96" customFormat="1" x14ac:dyDescent="0.25">
      <c r="A222" s="95"/>
      <c r="B222" s="92"/>
      <c r="C222" s="98"/>
      <c r="D222" s="97"/>
    </row>
    <row r="223" spans="1:4" s="96" customFormat="1" x14ac:dyDescent="0.25">
      <c r="A223" s="95"/>
      <c r="B223" s="92"/>
      <c r="C223" s="98"/>
      <c r="D223" s="97"/>
    </row>
    <row r="224" spans="1:4" s="96" customFormat="1" x14ac:dyDescent="0.25">
      <c r="A224" s="95"/>
      <c r="B224" s="92"/>
      <c r="C224" s="98"/>
      <c r="D224" s="97"/>
    </row>
    <row r="225" spans="1:4" s="96" customFormat="1" x14ac:dyDescent="0.25">
      <c r="A225" s="95"/>
      <c r="B225" s="92"/>
      <c r="C225" s="98"/>
      <c r="D225" s="97"/>
    </row>
    <row r="226" spans="1:4" s="96" customFormat="1" x14ac:dyDescent="0.25">
      <c r="A226" s="95"/>
      <c r="B226" s="92"/>
      <c r="C226" s="98"/>
      <c r="D226" s="97"/>
    </row>
    <row r="227" spans="1:4" s="96" customFormat="1" x14ac:dyDescent="0.25">
      <c r="A227" s="95"/>
      <c r="B227" s="92"/>
      <c r="C227" s="98"/>
      <c r="D227" s="97"/>
    </row>
    <row r="228" spans="1:4" s="96" customFormat="1" x14ac:dyDescent="0.25">
      <c r="A228" s="95"/>
      <c r="B228" s="92"/>
      <c r="C228" s="98"/>
      <c r="D228" s="97"/>
    </row>
    <row r="229" spans="1:4" s="96" customFormat="1" x14ac:dyDescent="0.25">
      <c r="A229" s="95"/>
      <c r="B229" s="92"/>
      <c r="C229" s="98"/>
      <c r="D229" s="97"/>
    </row>
    <row r="230" spans="1:4" s="96" customFormat="1" x14ac:dyDescent="0.25">
      <c r="A230" s="95"/>
      <c r="B230" s="92"/>
      <c r="C230" s="98"/>
      <c r="D230" s="97"/>
    </row>
    <row r="231" spans="1:4" s="96" customFormat="1" x14ac:dyDescent="0.25">
      <c r="A231" s="95"/>
      <c r="B231" s="92"/>
      <c r="C231" s="98"/>
      <c r="D231" s="97"/>
    </row>
    <row r="232" spans="1:4" s="96" customFormat="1" x14ac:dyDescent="0.25">
      <c r="A232" s="95"/>
      <c r="B232" s="92"/>
      <c r="C232" s="98"/>
      <c r="D232" s="97"/>
    </row>
    <row r="233" spans="1:4" s="96" customFormat="1" x14ac:dyDescent="0.25">
      <c r="A233" s="95"/>
      <c r="B233" s="92"/>
      <c r="C233" s="98"/>
      <c r="D233" s="97"/>
    </row>
    <row r="234" spans="1:4" s="96" customFormat="1" x14ac:dyDescent="0.25">
      <c r="A234" s="95"/>
      <c r="B234" s="92"/>
      <c r="C234" s="98"/>
      <c r="D234" s="97"/>
    </row>
    <row r="235" spans="1:4" s="96" customFormat="1" x14ac:dyDescent="0.25">
      <c r="A235" s="95"/>
      <c r="B235" s="92"/>
      <c r="C235" s="98"/>
      <c r="D235" s="97"/>
    </row>
    <row r="236" spans="1:4" s="96" customFormat="1" x14ac:dyDescent="0.25">
      <c r="A236" s="95"/>
      <c r="B236" s="92"/>
      <c r="C236" s="98"/>
      <c r="D236" s="97"/>
    </row>
    <row r="237" spans="1:4" s="96" customFormat="1" x14ac:dyDescent="0.25">
      <c r="A237" s="95"/>
      <c r="B237" s="92"/>
      <c r="C237" s="98"/>
      <c r="D237" s="97"/>
    </row>
    <row r="238" spans="1:4" s="96" customFormat="1" x14ac:dyDescent="0.25">
      <c r="A238" s="95"/>
      <c r="B238" s="92"/>
      <c r="C238" s="98"/>
      <c r="D238" s="97"/>
    </row>
    <row r="239" spans="1:4" s="96" customFormat="1" x14ac:dyDescent="0.25">
      <c r="A239" s="95"/>
      <c r="B239" s="92"/>
      <c r="C239" s="98"/>
      <c r="D239" s="97"/>
    </row>
    <row r="240" spans="1:4" s="96" customFormat="1" x14ac:dyDescent="0.25">
      <c r="A240" s="95"/>
      <c r="B240" s="92"/>
      <c r="C240" s="98"/>
      <c r="D240" s="97"/>
    </row>
    <row r="241" spans="1:4" s="96" customFormat="1" x14ac:dyDescent="0.25">
      <c r="A241" s="95"/>
      <c r="B241" s="92"/>
      <c r="C241" s="98"/>
      <c r="D241" s="97"/>
    </row>
    <row r="242" spans="1:4" s="96" customFormat="1" x14ac:dyDescent="0.25">
      <c r="A242" s="95"/>
      <c r="B242" s="92"/>
      <c r="C242" s="98"/>
      <c r="D242" s="97"/>
    </row>
    <row r="243" spans="1:4" s="96" customFormat="1" x14ac:dyDescent="0.25">
      <c r="A243" s="95"/>
      <c r="B243" s="92"/>
      <c r="C243" s="98"/>
      <c r="D243" s="97"/>
    </row>
    <row r="244" spans="1:4" s="96" customFormat="1" x14ac:dyDescent="0.25">
      <c r="A244" s="95"/>
      <c r="B244" s="92"/>
      <c r="C244" s="98"/>
      <c r="D244" s="97"/>
    </row>
    <row r="245" spans="1:4" s="96" customFormat="1" x14ac:dyDescent="0.25">
      <c r="A245" s="95"/>
      <c r="B245" s="92"/>
      <c r="C245" s="98"/>
      <c r="D245" s="97"/>
    </row>
    <row r="246" spans="1:4" s="96" customFormat="1" x14ac:dyDescent="0.25">
      <c r="A246" s="95"/>
      <c r="B246" s="92"/>
      <c r="C246" s="98"/>
      <c r="D246" s="97"/>
    </row>
    <row r="247" spans="1:4" s="96" customFormat="1" x14ac:dyDescent="0.25">
      <c r="A247" s="95"/>
      <c r="B247" s="92"/>
      <c r="C247" s="98"/>
      <c r="D247" s="97"/>
    </row>
    <row r="248" spans="1:4" s="96" customFormat="1" x14ac:dyDescent="0.25">
      <c r="A248" s="95"/>
      <c r="B248" s="92"/>
      <c r="C248" s="98"/>
      <c r="D248" s="97"/>
    </row>
    <row r="249" spans="1:4" s="96" customFormat="1" x14ac:dyDescent="0.25">
      <c r="A249" s="95"/>
      <c r="B249" s="92"/>
      <c r="C249" s="98"/>
      <c r="D249" s="97"/>
    </row>
    <row r="250" spans="1:4" s="96" customFormat="1" x14ac:dyDescent="0.25">
      <c r="A250" s="95"/>
      <c r="B250" s="92"/>
      <c r="C250" s="98"/>
      <c r="D250" s="97"/>
    </row>
    <row r="251" spans="1:4" s="96" customFormat="1" x14ac:dyDescent="0.25">
      <c r="A251" s="95"/>
      <c r="B251" s="92"/>
      <c r="C251" s="98"/>
      <c r="D251" s="97"/>
    </row>
    <row r="252" spans="1:4" s="96" customFormat="1" x14ac:dyDescent="0.25">
      <c r="A252" s="95"/>
      <c r="B252" s="92"/>
      <c r="C252" s="98"/>
      <c r="D252" s="97"/>
    </row>
    <row r="253" spans="1:4" s="96" customFormat="1" x14ac:dyDescent="0.25">
      <c r="A253" s="95"/>
      <c r="B253" s="92"/>
      <c r="C253" s="98"/>
      <c r="D253" s="97"/>
    </row>
    <row r="254" spans="1:4" s="96" customFormat="1" x14ac:dyDescent="0.25">
      <c r="A254" s="95"/>
      <c r="B254" s="92"/>
      <c r="C254" s="98"/>
      <c r="D254" s="97"/>
    </row>
    <row r="255" spans="1:4" s="96" customFormat="1" x14ac:dyDescent="0.25">
      <c r="A255" s="95"/>
      <c r="B255" s="92"/>
      <c r="C255" s="98"/>
      <c r="D255" s="97"/>
    </row>
    <row r="256" spans="1:4" s="96" customFormat="1" x14ac:dyDescent="0.25">
      <c r="A256" s="95"/>
      <c r="B256" s="92"/>
      <c r="C256" s="98"/>
      <c r="D256" s="97"/>
    </row>
    <row r="257" spans="1:4" s="96" customFormat="1" x14ac:dyDescent="0.25">
      <c r="A257" s="95"/>
      <c r="B257" s="92"/>
      <c r="C257" s="98"/>
      <c r="D257" s="97"/>
    </row>
    <row r="258" spans="1:4" s="96" customFormat="1" x14ac:dyDescent="0.25">
      <c r="A258" s="95"/>
      <c r="B258" s="92"/>
      <c r="C258" s="98"/>
      <c r="D258" s="97"/>
    </row>
    <row r="259" spans="1:4" s="96" customFormat="1" x14ac:dyDescent="0.25">
      <c r="A259" s="95"/>
      <c r="B259" s="92"/>
      <c r="C259" s="98"/>
      <c r="D259" s="97"/>
    </row>
    <row r="260" spans="1:4" s="96" customFormat="1" x14ac:dyDescent="0.25">
      <c r="A260" s="95"/>
      <c r="B260" s="92"/>
      <c r="C260" s="98"/>
      <c r="D260" s="97"/>
    </row>
    <row r="261" spans="1:4" s="96" customFormat="1" x14ac:dyDescent="0.25">
      <c r="A261" s="95"/>
      <c r="B261" s="92"/>
      <c r="C261" s="98"/>
      <c r="D261" s="97"/>
    </row>
    <row r="262" spans="1:4" s="96" customFormat="1" x14ac:dyDescent="0.25">
      <c r="A262" s="95"/>
      <c r="B262" s="92"/>
      <c r="C262" s="98"/>
      <c r="D262" s="97"/>
    </row>
    <row r="263" spans="1:4" s="96" customFormat="1" x14ac:dyDescent="0.25">
      <c r="A263" s="95"/>
      <c r="B263" s="92"/>
      <c r="C263" s="98"/>
      <c r="D263" s="97"/>
    </row>
    <row r="264" spans="1:4" s="96" customFormat="1" x14ac:dyDescent="0.25">
      <c r="A264" s="95"/>
      <c r="B264" s="92"/>
      <c r="C264" s="98"/>
      <c r="D264" s="97"/>
    </row>
    <row r="265" spans="1:4" s="96" customFormat="1" x14ac:dyDescent="0.25">
      <c r="A265" s="95"/>
      <c r="B265" s="92"/>
      <c r="C265" s="98"/>
      <c r="D265" s="97"/>
    </row>
    <row r="266" spans="1:4" s="96" customFormat="1" x14ac:dyDescent="0.25">
      <c r="A266" s="95"/>
      <c r="B266" s="92"/>
      <c r="C266" s="98"/>
      <c r="D266" s="97"/>
    </row>
    <row r="267" spans="1:4" s="96" customFormat="1" x14ac:dyDescent="0.25">
      <c r="A267" s="95"/>
      <c r="B267" s="92"/>
      <c r="C267" s="98"/>
      <c r="D267" s="97"/>
    </row>
    <row r="268" spans="1:4" s="96" customFormat="1" x14ac:dyDescent="0.25">
      <c r="A268" s="95"/>
      <c r="B268" s="92"/>
      <c r="C268" s="98"/>
      <c r="D268" s="97"/>
    </row>
    <row r="269" spans="1:4" s="96" customFormat="1" x14ac:dyDescent="0.25">
      <c r="A269" s="95"/>
      <c r="B269" s="92"/>
      <c r="C269" s="98"/>
      <c r="D269" s="97"/>
    </row>
    <row r="270" spans="1:4" s="96" customFormat="1" x14ac:dyDescent="0.25">
      <c r="A270" s="95"/>
      <c r="B270" s="92"/>
      <c r="C270" s="98"/>
      <c r="D270" s="97"/>
    </row>
    <row r="271" spans="1:4" s="96" customFormat="1" x14ac:dyDescent="0.25">
      <c r="A271" s="95"/>
      <c r="B271" s="92"/>
      <c r="C271" s="98"/>
      <c r="D271" s="97"/>
    </row>
    <row r="272" spans="1:4" s="96" customFormat="1" x14ac:dyDescent="0.25">
      <c r="A272" s="95"/>
      <c r="B272" s="92"/>
      <c r="C272" s="98"/>
      <c r="D272" s="97"/>
    </row>
    <row r="273" spans="1:4" s="96" customFormat="1" x14ac:dyDescent="0.25">
      <c r="A273" s="95"/>
      <c r="B273" s="92"/>
      <c r="C273" s="98"/>
      <c r="D273" s="97"/>
    </row>
    <row r="274" spans="1:4" s="96" customFormat="1" x14ac:dyDescent="0.25">
      <c r="A274" s="95"/>
      <c r="B274" s="92"/>
      <c r="C274" s="98"/>
      <c r="D274" s="97"/>
    </row>
    <row r="275" spans="1:4" s="96" customFormat="1" x14ac:dyDescent="0.25">
      <c r="A275" s="95"/>
      <c r="B275" s="92"/>
      <c r="C275" s="98"/>
      <c r="D275" s="97"/>
    </row>
    <row r="276" spans="1:4" s="96" customFormat="1" x14ac:dyDescent="0.25">
      <c r="A276" s="95"/>
      <c r="B276" s="92"/>
      <c r="C276" s="98"/>
      <c r="D276" s="97"/>
    </row>
    <row r="277" spans="1:4" s="96" customFormat="1" x14ac:dyDescent="0.25">
      <c r="A277" s="95"/>
      <c r="B277" s="92"/>
      <c r="C277" s="98"/>
      <c r="D277" s="97"/>
    </row>
    <row r="278" spans="1:4" s="96" customFormat="1" x14ac:dyDescent="0.25">
      <c r="A278" s="95"/>
      <c r="B278" s="92"/>
      <c r="C278" s="98"/>
      <c r="D278" s="97"/>
    </row>
    <row r="279" spans="1:4" s="96" customFormat="1" x14ac:dyDescent="0.25">
      <c r="A279" s="95"/>
      <c r="B279" s="92"/>
      <c r="C279" s="98"/>
      <c r="D279" s="97"/>
    </row>
    <row r="280" spans="1:4" s="96" customFormat="1" x14ac:dyDescent="0.25">
      <c r="A280" s="95"/>
      <c r="B280" s="92"/>
      <c r="C280" s="98"/>
      <c r="D280" s="97"/>
    </row>
    <row r="281" spans="1:4" s="96" customFormat="1" x14ac:dyDescent="0.25">
      <c r="A281" s="95"/>
      <c r="B281" s="92"/>
      <c r="C281" s="98"/>
      <c r="D281" s="97"/>
    </row>
    <row r="282" spans="1:4" s="96" customFormat="1" x14ac:dyDescent="0.25">
      <c r="A282" s="95"/>
      <c r="B282" s="92"/>
      <c r="C282" s="98"/>
      <c r="D282" s="97"/>
    </row>
    <row r="283" spans="1:4" s="96" customFormat="1" x14ac:dyDescent="0.25">
      <c r="A283" s="95"/>
      <c r="B283" s="92"/>
      <c r="C283" s="98"/>
      <c r="D283" s="97"/>
    </row>
    <row r="284" spans="1:4" s="96" customFormat="1" x14ac:dyDescent="0.25">
      <c r="A284" s="95"/>
      <c r="B284" s="92"/>
      <c r="C284" s="98"/>
      <c r="D284" s="97"/>
    </row>
    <row r="285" spans="1:4" s="96" customFormat="1" x14ac:dyDescent="0.25">
      <c r="A285" s="95"/>
      <c r="B285" s="92"/>
      <c r="C285" s="98"/>
      <c r="D285" s="97"/>
    </row>
    <row r="286" spans="1:4" s="96" customFormat="1" x14ac:dyDescent="0.25">
      <c r="A286" s="95"/>
      <c r="B286" s="92"/>
      <c r="C286" s="98"/>
      <c r="D286" s="97"/>
    </row>
    <row r="287" spans="1:4" s="96" customFormat="1" x14ac:dyDescent="0.25">
      <c r="A287" s="95"/>
      <c r="B287" s="92"/>
      <c r="C287" s="98"/>
      <c r="D287" s="97"/>
    </row>
    <row r="288" spans="1:4" s="96" customFormat="1" x14ac:dyDescent="0.25">
      <c r="A288" s="95"/>
      <c r="B288" s="92"/>
      <c r="C288" s="98"/>
      <c r="D288" s="97"/>
    </row>
    <row r="289" spans="1:4" s="96" customFormat="1" x14ac:dyDescent="0.25">
      <c r="A289" s="95"/>
      <c r="B289" s="92"/>
      <c r="C289" s="98"/>
      <c r="D289" s="97"/>
    </row>
    <row r="290" spans="1:4" s="96" customFormat="1" x14ac:dyDescent="0.25">
      <c r="A290" s="95"/>
      <c r="B290" s="92"/>
      <c r="C290" s="98"/>
      <c r="D290" s="97"/>
    </row>
    <row r="291" spans="1:4" s="96" customFormat="1" x14ac:dyDescent="0.25">
      <c r="A291" s="95"/>
      <c r="B291" s="92"/>
      <c r="C291" s="98"/>
      <c r="D291" s="97"/>
    </row>
    <row r="292" spans="1:4" s="96" customFormat="1" x14ac:dyDescent="0.25">
      <c r="A292" s="95"/>
      <c r="B292" s="92"/>
      <c r="C292" s="98"/>
      <c r="D292" s="97"/>
    </row>
    <row r="293" spans="1:4" s="96" customFormat="1" x14ac:dyDescent="0.25">
      <c r="A293" s="95"/>
      <c r="B293" s="92"/>
      <c r="C293" s="98"/>
      <c r="D293" s="97"/>
    </row>
    <row r="294" spans="1:4" s="96" customFormat="1" x14ac:dyDescent="0.25">
      <c r="A294" s="95"/>
      <c r="B294" s="92"/>
      <c r="C294" s="98"/>
      <c r="D294" s="97"/>
    </row>
    <row r="295" spans="1:4" s="96" customFormat="1" x14ac:dyDescent="0.25">
      <c r="A295" s="95"/>
      <c r="B295" s="92"/>
      <c r="C295" s="98"/>
      <c r="D295" s="97"/>
    </row>
    <row r="296" spans="1:4" s="96" customFormat="1" x14ac:dyDescent="0.25">
      <c r="A296" s="95"/>
      <c r="B296" s="92"/>
      <c r="C296" s="98"/>
      <c r="D296" s="97"/>
    </row>
    <row r="297" spans="1:4" s="96" customFormat="1" x14ac:dyDescent="0.25">
      <c r="A297" s="95"/>
      <c r="B297" s="92"/>
      <c r="C297" s="98"/>
      <c r="D297" s="97"/>
    </row>
    <row r="298" spans="1:4" s="96" customFormat="1" x14ac:dyDescent="0.25">
      <c r="A298" s="95"/>
      <c r="B298" s="92"/>
      <c r="C298" s="98"/>
      <c r="D298" s="97"/>
    </row>
    <row r="299" spans="1:4" s="96" customFormat="1" x14ac:dyDescent="0.25">
      <c r="A299" s="95"/>
      <c r="B299" s="92"/>
      <c r="C299" s="98"/>
      <c r="D299" s="97"/>
    </row>
    <row r="300" spans="1:4" s="96" customFormat="1" x14ac:dyDescent="0.25">
      <c r="A300" s="95"/>
      <c r="B300" s="92"/>
      <c r="C300" s="98"/>
      <c r="D300" s="97"/>
    </row>
    <row r="301" spans="1:4" s="96" customFormat="1" x14ac:dyDescent="0.25">
      <c r="A301" s="95"/>
      <c r="B301" s="92"/>
      <c r="C301" s="98"/>
      <c r="D301" s="97"/>
    </row>
    <row r="302" spans="1:4" s="96" customFormat="1" x14ac:dyDescent="0.25">
      <c r="A302" s="95"/>
      <c r="B302" s="92"/>
      <c r="C302" s="98"/>
      <c r="D302" s="97"/>
    </row>
    <row r="303" spans="1:4" s="96" customFormat="1" x14ac:dyDescent="0.25">
      <c r="A303" s="95"/>
      <c r="B303" s="92"/>
      <c r="C303" s="98"/>
      <c r="D303" s="97"/>
    </row>
    <row r="304" spans="1:4" s="96" customFormat="1" x14ac:dyDescent="0.25">
      <c r="A304" s="95"/>
      <c r="B304" s="92"/>
      <c r="C304" s="98"/>
      <c r="D304" s="97"/>
    </row>
    <row r="305" spans="1:4" s="96" customFormat="1" x14ac:dyDescent="0.25">
      <c r="A305" s="95"/>
      <c r="B305" s="92"/>
      <c r="C305" s="98"/>
      <c r="D305" s="97"/>
    </row>
    <row r="306" spans="1:4" s="96" customFormat="1" x14ac:dyDescent="0.25">
      <c r="A306" s="95"/>
      <c r="B306" s="92"/>
      <c r="C306" s="98"/>
      <c r="D306" s="97"/>
    </row>
    <row r="307" spans="1:4" s="96" customFormat="1" x14ac:dyDescent="0.25">
      <c r="A307" s="95"/>
      <c r="B307" s="92"/>
      <c r="C307" s="98"/>
      <c r="D307" s="97"/>
    </row>
    <row r="308" spans="1:4" s="96" customFormat="1" x14ac:dyDescent="0.25">
      <c r="A308" s="95"/>
      <c r="B308" s="92"/>
      <c r="C308" s="98"/>
      <c r="D308" s="97"/>
    </row>
    <row r="309" spans="1:4" s="96" customFormat="1" x14ac:dyDescent="0.25">
      <c r="A309" s="95"/>
      <c r="B309" s="92"/>
      <c r="C309" s="98"/>
      <c r="D309" s="97"/>
    </row>
    <row r="310" spans="1:4" s="96" customFormat="1" x14ac:dyDescent="0.25">
      <c r="A310" s="95"/>
      <c r="B310" s="92"/>
      <c r="C310" s="98"/>
      <c r="D310" s="97"/>
    </row>
    <row r="311" spans="1:4" s="96" customFormat="1" x14ac:dyDescent="0.25">
      <c r="A311" s="95"/>
      <c r="B311" s="92"/>
      <c r="C311" s="98"/>
      <c r="D311" s="97"/>
    </row>
    <row r="312" spans="1:4" s="96" customFormat="1" x14ac:dyDescent="0.25">
      <c r="A312" s="95"/>
      <c r="B312" s="92"/>
      <c r="C312" s="98"/>
      <c r="D312" s="97"/>
    </row>
    <row r="313" spans="1:4" s="96" customFormat="1" x14ac:dyDescent="0.25">
      <c r="A313" s="95"/>
      <c r="B313" s="92"/>
      <c r="C313" s="98"/>
      <c r="D313" s="97"/>
    </row>
    <row r="314" spans="1:4" s="96" customFormat="1" x14ac:dyDescent="0.25">
      <c r="A314" s="95"/>
      <c r="B314" s="92"/>
      <c r="C314" s="98"/>
      <c r="D314" s="97"/>
    </row>
    <row r="315" spans="1:4" s="96" customFormat="1" x14ac:dyDescent="0.25">
      <c r="A315" s="95"/>
      <c r="B315" s="92"/>
      <c r="C315" s="98"/>
      <c r="D315" s="97"/>
    </row>
    <row r="316" spans="1:4" s="96" customFormat="1" x14ac:dyDescent="0.25">
      <c r="A316" s="95"/>
      <c r="B316" s="92"/>
      <c r="C316" s="98"/>
      <c r="D316" s="97"/>
    </row>
    <row r="317" spans="1:4" s="96" customFormat="1" x14ac:dyDescent="0.25">
      <c r="A317" s="95"/>
      <c r="B317" s="92"/>
      <c r="C317" s="98"/>
      <c r="D317" s="97"/>
    </row>
    <row r="318" spans="1:4" s="96" customFormat="1" x14ac:dyDescent="0.25">
      <c r="A318" s="95"/>
      <c r="B318" s="92"/>
      <c r="C318" s="98"/>
      <c r="D318" s="97"/>
    </row>
    <row r="319" spans="1:4" s="96" customFormat="1" x14ac:dyDescent="0.25">
      <c r="A319" s="95"/>
      <c r="B319" s="92"/>
      <c r="C319" s="98"/>
      <c r="D319" s="97"/>
    </row>
    <row r="320" spans="1:4" s="96" customFormat="1" x14ac:dyDescent="0.25">
      <c r="A320" s="95"/>
      <c r="B320" s="92"/>
      <c r="C320" s="98"/>
      <c r="D320" s="97"/>
    </row>
    <row r="321" spans="1:4" s="96" customFormat="1" x14ac:dyDescent="0.25">
      <c r="A321" s="95"/>
      <c r="B321" s="92"/>
      <c r="C321" s="98"/>
      <c r="D321" s="97"/>
    </row>
    <row r="322" spans="1:4" s="96" customFormat="1" x14ac:dyDescent="0.25">
      <c r="A322" s="95"/>
      <c r="B322" s="92"/>
      <c r="C322" s="98"/>
      <c r="D322" s="97"/>
    </row>
    <row r="323" spans="1:4" s="96" customFormat="1" x14ac:dyDescent="0.25">
      <c r="A323" s="95"/>
      <c r="B323" s="92"/>
      <c r="C323" s="98"/>
      <c r="D323" s="97"/>
    </row>
    <row r="324" spans="1:4" s="96" customFormat="1" x14ac:dyDescent="0.25">
      <c r="A324" s="95"/>
      <c r="B324" s="92"/>
      <c r="C324" s="98"/>
      <c r="D324" s="97"/>
    </row>
    <row r="325" spans="1:4" s="96" customFormat="1" x14ac:dyDescent="0.25">
      <c r="A325" s="95"/>
      <c r="B325" s="92"/>
      <c r="C325" s="98"/>
      <c r="D325" s="97"/>
    </row>
    <row r="326" spans="1:4" s="96" customFormat="1" x14ac:dyDescent="0.25">
      <c r="A326" s="95"/>
      <c r="B326" s="92"/>
      <c r="C326" s="98"/>
      <c r="D326" s="97"/>
    </row>
    <row r="327" spans="1:4" s="96" customFormat="1" x14ac:dyDescent="0.25">
      <c r="A327" s="95"/>
      <c r="B327" s="92"/>
      <c r="C327" s="98"/>
      <c r="D327" s="97"/>
    </row>
    <row r="328" spans="1:4" s="96" customFormat="1" x14ac:dyDescent="0.25">
      <c r="A328" s="95"/>
      <c r="B328" s="92"/>
      <c r="C328" s="98"/>
      <c r="D328" s="97"/>
    </row>
    <row r="329" spans="1:4" s="96" customFormat="1" x14ac:dyDescent="0.25">
      <c r="A329" s="95"/>
      <c r="B329" s="92"/>
      <c r="C329" s="98"/>
      <c r="D329" s="97"/>
    </row>
    <row r="330" spans="1:4" s="96" customFormat="1" x14ac:dyDescent="0.25">
      <c r="A330" s="95"/>
      <c r="B330" s="92"/>
      <c r="C330" s="98"/>
      <c r="D330" s="97"/>
    </row>
    <row r="331" spans="1:4" s="96" customFormat="1" x14ac:dyDescent="0.25">
      <c r="A331" s="95"/>
      <c r="B331" s="92"/>
      <c r="C331" s="98"/>
      <c r="D331" s="97"/>
    </row>
    <row r="332" spans="1:4" s="96" customFormat="1" x14ac:dyDescent="0.25">
      <c r="A332" s="95"/>
      <c r="B332" s="92"/>
      <c r="C332" s="98"/>
      <c r="D332" s="97"/>
    </row>
    <row r="333" spans="1:4" s="96" customFormat="1" x14ac:dyDescent="0.25">
      <c r="A333" s="95"/>
      <c r="B333" s="92"/>
      <c r="C333" s="98"/>
      <c r="D333" s="97"/>
    </row>
    <row r="334" spans="1:4" s="96" customFormat="1" x14ac:dyDescent="0.25">
      <c r="A334" s="95"/>
      <c r="B334" s="92"/>
      <c r="C334" s="98"/>
      <c r="D334" s="97"/>
    </row>
    <row r="335" spans="1:4" s="96" customFormat="1" x14ac:dyDescent="0.25">
      <c r="A335" s="95"/>
      <c r="B335" s="92"/>
      <c r="C335" s="98"/>
      <c r="D335" s="97"/>
    </row>
    <row r="336" spans="1:4" s="96" customFormat="1" x14ac:dyDescent="0.25">
      <c r="A336" s="95"/>
      <c r="B336" s="92"/>
      <c r="C336" s="98"/>
      <c r="D336" s="97"/>
    </row>
    <row r="337" spans="1:4" s="96" customFormat="1" x14ac:dyDescent="0.25">
      <c r="A337" s="95"/>
      <c r="B337" s="92"/>
      <c r="C337" s="98"/>
      <c r="D337" s="97"/>
    </row>
    <row r="338" spans="1:4" s="96" customFormat="1" x14ac:dyDescent="0.25">
      <c r="A338" s="95"/>
      <c r="B338" s="92"/>
      <c r="C338" s="98"/>
      <c r="D338" s="97"/>
    </row>
    <row r="339" spans="1:4" s="96" customFormat="1" x14ac:dyDescent="0.25">
      <c r="A339" s="95"/>
      <c r="B339" s="92"/>
      <c r="C339" s="98"/>
      <c r="D339" s="97"/>
    </row>
    <row r="340" spans="1:4" s="96" customFormat="1" x14ac:dyDescent="0.25">
      <c r="A340" s="95"/>
      <c r="B340" s="92"/>
      <c r="C340" s="98"/>
      <c r="D340" s="97"/>
    </row>
    <row r="341" spans="1:4" s="96" customFormat="1" x14ac:dyDescent="0.25">
      <c r="A341" s="95"/>
      <c r="B341" s="92"/>
      <c r="C341" s="98"/>
      <c r="D341" s="97"/>
    </row>
    <row r="342" spans="1:4" s="96" customFormat="1" x14ac:dyDescent="0.25">
      <c r="A342" s="95"/>
      <c r="B342" s="92"/>
      <c r="C342" s="98"/>
      <c r="D342" s="97"/>
    </row>
    <row r="343" spans="1:4" s="96" customFormat="1" x14ac:dyDescent="0.25">
      <c r="A343" s="95"/>
      <c r="B343" s="92"/>
      <c r="C343" s="98"/>
      <c r="D343" s="97"/>
    </row>
    <row r="344" spans="1:4" s="96" customFormat="1" x14ac:dyDescent="0.25">
      <c r="A344" s="95"/>
      <c r="B344" s="92"/>
      <c r="C344" s="98"/>
      <c r="D344" s="97"/>
    </row>
    <row r="345" spans="1:4" s="96" customFormat="1" x14ac:dyDescent="0.25">
      <c r="A345" s="95"/>
      <c r="B345" s="92"/>
      <c r="C345" s="98"/>
      <c r="D345" s="97"/>
    </row>
    <row r="346" spans="1:4" s="96" customFormat="1" x14ac:dyDescent="0.25">
      <c r="A346" s="95"/>
      <c r="B346" s="92"/>
      <c r="C346" s="98"/>
      <c r="D346" s="97"/>
    </row>
    <row r="347" spans="1:4" s="96" customFormat="1" x14ac:dyDescent="0.25">
      <c r="A347" s="95"/>
      <c r="B347" s="92"/>
      <c r="C347" s="98"/>
      <c r="D347" s="97"/>
    </row>
    <row r="348" spans="1:4" s="96" customFormat="1" x14ac:dyDescent="0.25">
      <c r="A348" s="95"/>
      <c r="B348" s="92"/>
      <c r="C348" s="98"/>
      <c r="D348" s="97"/>
    </row>
    <row r="349" spans="1:4" s="96" customFormat="1" x14ac:dyDescent="0.25">
      <c r="A349" s="95"/>
      <c r="B349" s="92"/>
      <c r="C349" s="98"/>
      <c r="D349" s="97"/>
    </row>
    <row r="350" spans="1:4" s="96" customFormat="1" x14ac:dyDescent="0.25">
      <c r="A350" s="95"/>
      <c r="B350" s="92"/>
      <c r="C350" s="98"/>
      <c r="D350" s="97"/>
    </row>
    <row r="351" spans="1:4" s="96" customFormat="1" x14ac:dyDescent="0.25">
      <c r="A351" s="95"/>
      <c r="B351" s="92"/>
      <c r="C351" s="98"/>
      <c r="D351" s="97"/>
    </row>
    <row r="352" spans="1:4" s="96" customFormat="1" x14ac:dyDescent="0.25">
      <c r="A352" s="95"/>
      <c r="B352" s="92"/>
      <c r="C352" s="98"/>
      <c r="D352" s="97"/>
    </row>
    <row r="353" spans="1:4" s="96" customFormat="1" x14ac:dyDescent="0.25">
      <c r="A353" s="95"/>
      <c r="B353" s="92"/>
      <c r="C353" s="98"/>
      <c r="D353" s="97"/>
    </row>
    <row r="354" spans="1:4" s="96" customFormat="1" x14ac:dyDescent="0.25">
      <c r="A354" s="95"/>
      <c r="B354" s="92"/>
      <c r="C354" s="98"/>
      <c r="D354" s="97"/>
    </row>
    <row r="355" spans="1:4" s="96" customFormat="1" x14ac:dyDescent="0.25">
      <c r="A355" s="95"/>
      <c r="B355" s="92"/>
      <c r="C355" s="98"/>
      <c r="D355" s="97"/>
    </row>
    <row r="356" spans="1:4" s="96" customFormat="1" x14ac:dyDescent="0.25">
      <c r="A356" s="95"/>
      <c r="B356" s="92"/>
      <c r="C356" s="98"/>
      <c r="D356" s="97"/>
    </row>
    <row r="357" spans="1:4" s="96" customFormat="1" x14ac:dyDescent="0.25">
      <c r="A357" s="95"/>
      <c r="B357" s="92"/>
      <c r="C357" s="98"/>
      <c r="D357" s="97"/>
    </row>
    <row r="358" spans="1:4" s="96" customFormat="1" x14ac:dyDescent="0.25">
      <c r="A358" s="95"/>
      <c r="B358" s="92"/>
      <c r="C358" s="98"/>
      <c r="D358" s="97"/>
    </row>
    <row r="359" spans="1:4" s="96" customFormat="1" x14ac:dyDescent="0.25">
      <c r="A359" s="95"/>
      <c r="B359" s="92"/>
      <c r="C359" s="98"/>
      <c r="D359" s="97"/>
    </row>
    <row r="360" spans="1:4" s="96" customFormat="1" x14ac:dyDescent="0.25">
      <c r="A360" s="95"/>
      <c r="B360" s="92"/>
      <c r="C360" s="98"/>
      <c r="D360" s="97"/>
    </row>
    <row r="361" spans="1:4" s="96" customFormat="1" x14ac:dyDescent="0.25">
      <c r="A361" s="95"/>
      <c r="B361" s="92"/>
      <c r="C361" s="98"/>
      <c r="D361" s="97"/>
    </row>
    <row r="362" spans="1:4" s="96" customFormat="1" x14ac:dyDescent="0.25">
      <c r="A362" s="95"/>
      <c r="B362" s="92"/>
      <c r="C362" s="98"/>
      <c r="D362" s="97"/>
    </row>
    <row r="363" spans="1:4" s="96" customFormat="1" x14ac:dyDescent="0.25">
      <c r="A363" s="95"/>
      <c r="B363" s="92"/>
      <c r="C363" s="98"/>
      <c r="D363" s="97"/>
    </row>
    <row r="364" spans="1:4" s="96" customFormat="1" x14ac:dyDescent="0.25">
      <c r="A364" s="95"/>
      <c r="B364" s="92"/>
      <c r="C364" s="98"/>
      <c r="D364" s="97"/>
    </row>
    <row r="365" spans="1:4" s="96" customFormat="1" x14ac:dyDescent="0.25">
      <c r="A365" s="95"/>
      <c r="B365" s="92"/>
      <c r="C365" s="98"/>
      <c r="D365" s="97"/>
    </row>
    <row r="366" spans="1:4" s="96" customFormat="1" x14ac:dyDescent="0.25">
      <c r="A366" s="95"/>
      <c r="B366" s="92"/>
      <c r="C366" s="98"/>
      <c r="D366" s="97"/>
    </row>
    <row r="367" spans="1:4" s="96" customFormat="1" x14ac:dyDescent="0.25">
      <c r="A367" s="95"/>
      <c r="B367" s="92"/>
      <c r="C367" s="98"/>
      <c r="D367" s="97"/>
    </row>
    <row r="368" spans="1:4" s="96" customFormat="1" x14ac:dyDescent="0.25">
      <c r="A368" s="95"/>
      <c r="B368" s="92"/>
      <c r="C368" s="98"/>
      <c r="D368" s="97"/>
    </row>
    <row r="369" spans="1:4" s="96" customFormat="1" x14ac:dyDescent="0.25">
      <c r="A369" s="95"/>
      <c r="B369" s="92"/>
      <c r="C369" s="98"/>
      <c r="D369" s="97"/>
    </row>
    <row r="370" spans="1:4" s="96" customFormat="1" x14ac:dyDescent="0.25">
      <c r="A370" s="95"/>
      <c r="B370" s="92"/>
      <c r="C370" s="98"/>
      <c r="D370" s="97"/>
    </row>
    <row r="371" spans="1:4" s="96" customFormat="1" x14ac:dyDescent="0.25">
      <c r="A371" s="95"/>
      <c r="B371" s="92"/>
      <c r="C371" s="98"/>
      <c r="D371" s="97"/>
    </row>
    <row r="372" spans="1:4" s="96" customFormat="1" x14ac:dyDescent="0.25">
      <c r="A372" s="95"/>
      <c r="B372" s="92"/>
      <c r="C372" s="98"/>
      <c r="D372" s="97"/>
    </row>
    <row r="373" spans="1:4" s="96" customFormat="1" x14ac:dyDescent="0.25">
      <c r="A373" s="95"/>
      <c r="B373" s="92"/>
      <c r="C373" s="98"/>
      <c r="D373" s="97"/>
    </row>
    <row r="374" spans="1:4" s="96" customFormat="1" x14ac:dyDescent="0.25">
      <c r="A374" s="95"/>
      <c r="B374" s="92"/>
      <c r="C374" s="98"/>
      <c r="D374" s="97"/>
    </row>
    <row r="375" spans="1:4" s="96" customFormat="1" x14ac:dyDescent="0.25">
      <c r="A375" s="95"/>
      <c r="B375" s="92"/>
      <c r="C375" s="98"/>
      <c r="D375" s="97"/>
    </row>
    <row r="376" spans="1:4" s="96" customFormat="1" x14ac:dyDescent="0.25">
      <c r="A376" s="95"/>
      <c r="B376" s="92"/>
      <c r="C376" s="98"/>
      <c r="D376" s="97"/>
    </row>
    <row r="377" spans="1:4" s="96" customFormat="1" x14ac:dyDescent="0.25">
      <c r="A377" s="95"/>
      <c r="B377" s="92"/>
      <c r="C377" s="98"/>
      <c r="D377" s="97"/>
    </row>
    <row r="378" spans="1:4" s="96" customFormat="1" x14ac:dyDescent="0.25">
      <c r="A378" s="95"/>
      <c r="B378" s="92"/>
      <c r="C378" s="98"/>
      <c r="D378" s="97"/>
    </row>
    <row r="379" spans="1:4" s="96" customFormat="1" x14ac:dyDescent="0.25">
      <c r="A379" s="95"/>
      <c r="B379" s="92"/>
      <c r="C379" s="98"/>
      <c r="D379" s="97"/>
    </row>
    <row r="380" spans="1:4" s="96" customFormat="1" x14ac:dyDescent="0.25">
      <c r="A380" s="95"/>
      <c r="B380" s="92"/>
      <c r="C380" s="98"/>
      <c r="D380" s="97"/>
    </row>
    <row r="381" spans="1:4" s="96" customFormat="1" x14ac:dyDescent="0.25">
      <c r="A381" s="95"/>
      <c r="B381" s="92"/>
      <c r="C381" s="98"/>
      <c r="D381" s="97"/>
    </row>
    <row r="382" spans="1:4" s="96" customFormat="1" x14ac:dyDescent="0.25">
      <c r="A382" s="95"/>
      <c r="B382" s="92"/>
      <c r="C382" s="98"/>
      <c r="D382" s="97"/>
    </row>
    <row r="383" spans="1:4" s="96" customFormat="1" x14ac:dyDescent="0.25">
      <c r="A383" s="95"/>
      <c r="B383" s="92"/>
      <c r="C383" s="98"/>
      <c r="D383" s="97"/>
    </row>
    <row r="384" spans="1:4" s="96" customFormat="1" x14ac:dyDescent="0.25">
      <c r="A384" s="95"/>
      <c r="B384" s="92"/>
      <c r="C384" s="98"/>
      <c r="D384" s="97"/>
    </row>
    <row r="385" spans="1:4" s="96" customFormat="1" x14ac:dyDescent="0.25">
      <c r="A385" s="95"/>
      <c r="B385" s="92"/>
      <c r="C385" s="98"/>
      <c r="D385" s="97"/>
    </row>
    <row r="386" spans="1:4" s="96" customFormat="1" x14ac:dyDescent="0.25">
      <c r="A386" s="95"/>
      <c r="B386" s="92"/>
      <c r="C386" s="98"/>
      <c r="D386" s="97"/>
    </row>
    <row r="387" spans="1:4" s="96" customFormat="1" x14ac:dyDescent="0.25">
      <c r="A387" s="95"/>
      <c r="B387" s="92"/>
      <c r="C387" s="98"/>
      <c r="D387" s="97"/>
    </row>
    <row r="388" spans="1:4" s="96" customFormat="1" x14ac:dyDescent="0.25">
      <c r="A388" s="95"/>
      <c r="B388" s="92"/>
      <c r="C388" s="98"/>
      <c r="D388" s="97"/>
    </row>
    <row r="389" spans="1:4" s="96" customFormat="1" x14ac:dyDescent="0.25">
      <c r="A389" s="95"/>
      <c r="B389" s="92"/>
      <c r="C389" s="98"/>
      <c r="D389" s="97"/>
    </row>
    <row r="390" spans="1:4" s="96" customFormat="1" x14ac:dyDescent="0.25">
      <c r="A390" s="95"/>
      <c r="B390" s="92"/>
      <c r="C390" s="98"/>
      <c r="D390" s="97"/>
    </row>
    <row r="391" spans="1:4" s="96" customFormat="1" x14ac:dyDescent="0.25">
      <c r="A391" s="95"/>
      <c r="B391" s="92"/>
      <c r="C391" s="98"/>
      <c r="D391" s="97"/>
    </row>
    <row r="392" spans="1:4" s="96" customFormat="1" x14ac:dyDescent="0.25">
      <c r="A392" s="95"/>
      <c r="B392" s="92"/>
      <c r="C392" s="98"/>
      <c r="D392" s="97"/>
    </row>
    <row r="393" spans="1:4" s="96" customFormat="1" x14ac:dyDescent="0.25">
      <c r="A393" s="95"/>
      <c r="B393" s="92"/>
      <c r="C393" s="98"/>
      <c r="D393" s="97"/>
    </row>
    <row r="394" spans="1:4" s="96" customFormat="1" x14ac:dyDescent="0.25">
      <c r="A394" s="95"/>
      <c r="B394" s="92"/>
      <c r="C394" s="98"/>
      <c r="D394" s="97"/>
    </row>
    <row r="395" spans="1:4" s="96" customFormat="1" x14ac:dyDescent="0.25">
      <c r="A395" s="95"/>
      <c r="B395" s="92"/>
      <c r="C395" s="98"/>
      <c r="D395" s="97"/>
    </row>
    <row r="396" spans="1:4" s="96" customFormat="1" x14ac:dyDescent="0.25">
      <c r="A396" s="95"/>
      <c r="B396" s="92"/>
      <c r="C396" s="98"/>
      <c r="D396" s="97"/>
    </row>
    <row r="397" spans="1:4" s="96" customFormat="1" x14ac:dyDescent="0.25">
      <c r="A397" s="95"/>
      <c r="B397" s="92"/>
      <c r="C397" s="98"/>
      <c r="D397" s="97"/>
    </row>
    <row r="398" spans="1:4" s="96" customFormat="1" x14ac:dyDescent="0.25">
      <c r="A398" s="95"/>
      <c r="B398" s="92"/>
      <c r="C398" s="98"/>
      <c r="D398" s="97"/>
    </row>
    <row r="399" spans="1:4" s="96" customFormat="1" x14ac:dyDescent="0.25">
      <c r="A399" s="95"/>
      <c r="B399" s="92"/>
      <c r="C399" s="98"/>
      <c r="D399" s="97"/>
    </row>
    <row r="400" spans="1:4" s="96" customFormat="1" x14ac:dyDescent="0.25">
      <c r="A400" s="95"/>
      <c r="B400" s="92"/>
      <c r="C400" s="98"/>
      <c r="D400" s="97"/>
    </row>
    <row r="401" spans="1:4" s="96" customFormat="1" x14ac:dyDescent="0.25">
      <c r="A401" s="95"/>
      <c r="B401" s="92"/>
      <c r="C401" s="98"/>
      <c r="D401" s="97"/>
    </row>
    <row r="402" spans="1:4" s="96" customFormat="1" x14ac:dyDescent="0.25">
      <c r="A402" s="95"/>
      <c r="B402" s="92"/>
      <c r="C402" s="98"/>
      <c r="D402" s="97"/>
    </row>
    <row r="403" spans="1:4" s="96" customFormat="1" x14ac:dyDescent="0.25">
      <c r="A403" s="95"/>
      <c r="B403" s="92"/>
      <c r="C403" s="98"/>
      <c r="D403" s="97"/>
    </row>
    <row r="404" spans="1:4" s="96" customFormat="1" x14ac:dyDescent="0.25">
      <c r="A404" s="95"/>
      <c r="B404" s="92"/>
      <c r="C404" s="98"/>
      <c r="D404" s="97"/>
    </row>
    <row r="405" spans="1:4" s="96" customFormat="1" x14ac:dyDescent="0.25">
      <c r="A405" s="95"/>
      <c r="B405" s="92"/>
      <c r="C405" s="98"/>
      <c r="D405" s="97"/>
    </row>
    <row r="406" spans="1:4" s="96" customFormat="1" x14ac:dyDescent="0.25">
      <c r="A406" s="95"/>
      <c r="B406" s="92"/>
      <c r="C406" s="98"/>
      <c r="D406" s="97"/>
    </row>
    <row r="407" spans="1:4" s="96" customFormat="1" x14ac:dyDescent="0.25">
      <c r="A407" s="95"/>
      <c r="B407" s="92"/>
      <c r="C407" s="98"/>
      <c r="D407" s="97"/>
    </row>
    <row r="408" spans="1:4" s="96" customFormat="1" x14ac:dyDescent="0.25">
      <c r="A408" s="95"/>
      <c r="B408" s="92"/>
      <c r="C408" s="98"/>
      <c r="D408" s="97"/>
    </row>
    <row r="409" spans="1:4" s="96" customFormat="1" x14ac:dyDescent="0.25">
      <c r="A409" s="95"/>
      <c r="B409" s="92"/>
      <c r="C409" s="98"/>
      <c r="D409" s="97"/>
    </row>
    <row r="410" spans="1:4" s="96" customFormat="1" x14ac:dyDescent="0.25">
      <c r="A410" s="95"/>
      <c r="B410" s="92"/>
      <c r="C410" s="98"/>
      <c r="D410" s="97"/>
    </row>
    <row r="411" spans="1:4" s="96" customFormat="1" x14ac:dyDescent="0.25">
      <c r="A411" s="95"/>
      <c r="B411" s="92"/>
      <c r="C411" s="98"/>
      <c r="D411" s="97"/>
    </row>
    <row r="412" spans="1:4" s="96" customFormat="1" x14ac:dyDescent="0.25">
      <c r="A412" s="95"/>
      <c r="B412" s="92"/>
      <c r="C412" s="98"/>
      <c r="D412" s="97"/>
    </row>
    <row r="413" spans="1:4" s="96" customFormat="1" x14ac:dyDescent="0.25">
      <c r="A413" s="95"/>
      <c r="B413" s="92"/>
      <c r="C413" s="98"/>
      <c r="D413" s="97"/>
    </row>
    <row r="414" spans="1:4" s="96" customFormat="1" x14ac:dyDescent="0.25">
      <c r="A414" s="95"/>
      <c r="B414" s="92"/>
      <c r="C414" s="98"/>
      <c r="D414" s="97"/>
    </row>
    <row r="415" spans="1:4" s="96" customFormat="1" x14ac:dyDescent="0.25">
      <c r="A415" s="95"/>
      <c r="B415" s="92"/>
      <c r="C415" s="98"/>
      <c r="D415" s="97"/>
    </row>
    <row r="416" spans="1:4" s="96" customFormat="1" x14ac:dyDescent="0.25">
      <c r="A416" s="95"/>
      <c r="B416" s="92"/>
      <c r="C416" s="98"/>
      <c r="D416" s="97"/>
    </row>
    <row r="417" spans="1:4" s="96" customFormat="1" x14ac:dyDescent="0.25">
      <c r="A417" s="95"/>
      <c r="B417" s="92"/>
      <c r="C417" s="98"/>
      <c r="D417" s="97"/>
    </row>
    <row r="418" spans="1:4" s="96" customFormat="1" x14ac:dyDescent="0.25">
      <c r="A418" s="95"/>
      <c r="B418" s="92"/>
      <c r="C418" s="98"/>
      <c r="D418" s="97"/>
    </row>
    <row r="419" spans="1:4" s="96" customFormat="1" x14ac:dyDescent="0.25">
      <c r="A419" s="95"/>
      <c r="B419" s="92"/>
      <c r="C419" s="98"/>
      <c r="D419" s="97"/>
    </row>
    <row r="420" spans="1:4" s="96" customFormat="1" x14ac:dyDescent="0.25">
      <c r="A420" s="95"/>
      <c r="B420" s="92"/>
      <c r="C420" s="98"/>
      <c r="D420" s="97"/>
    </row>
    <row r="421" spans="1:4" s="96" customFormat="1" x14ac:dyDescent="0.25">
      <c r="A421" s="95"/>
      <c r="B421" s="92"/>
      <c r="C421" s="98"/>
      <c r="D421" s="97"/>
    </row>
    <row r="422" spans="1:4" s="96" customFormat="1" x14ac:dyDescent="0.25">
      <c r="A422" s="95"/>
      <c r="B422" s="92"/>
      <c r="C422" s="98"/>
      <c r="D422" s="97"/>
    </row>
    <row r="423" spans="1:4" s="96" customFormat="1" x14ac:dyDescent="0.25">
      <c r="A423" s="95"/>
      <c r="B423" s="92"/>
      <c r="C423" s="98"/>
      <c r="D423" s="97"/>
    </row>
    <row r="424" spans="1:4" s="96" customFormat="1" x14ac:dyDescent="0.25">
      <c r="A424" s="95"/>
      <c r="B424" s="92"/>
      <c r="C424" s="98"/>
      <c r="D424" s="97"/>
    </row>
    <row r="425" spans="1:4" s="96" customFormat="1" x14ac:dyDescent="0.25">
      <c r="A425" s="95"/>
      <c r="B425" s="92"/>
      <c r="C425" s="98"/>
      <c r="D425" s="97"/>
    </row>
    <row r="426" spans="1:4" s="96" customFormat="1" x14ac:dyDescent="0.25">
      <c r="A426" s="95"/>
      <c r="B426" s="92"/>
      <c r="C426" s="98"/>
      <c r="D426" s="97"/>
    </row>
    <row r="427" spans="1:4" s="96" customFormat="1" x14ac:dyDescent="0.25">
      <c r="A427" s="95"/>
      <c r="B427" s="92"/>
      <c r="C427" s="98"/>
      <c r="D427" s="97"/>
    </row>
    <row r="428" spans="1:4" s="96" customFormat="1" x14ac:dyDescent="0.25">
      <c r="A428" s="95"/>
      <c r="B428" s="92"/>
      <c r="C428" s="98"/>
      <c r="D428" s="97"/>
    </row>
    <row r="429" spans="1:4" s="96" customFormat="1" x14ac:dyDescent="0.25">
      <c r="A429" s="95"/>
      <c r="B429" s="92"/>
      <c r="C429" s="98"/>
      <c r="D429" s="97"/>
    </row>
    <row r="430" spans="1:4" s="96" customFormat="1" x14ac:dyDescent="0.25">
      <c r="A430" s="95"/>
      <c r="B430" s="92"/>
      <c r="C430" s="98"/>
      <c r="D430" s="97"/>
    </row>
    <row r="431" spans="1:4" s="96" customFormat="1" x14ac:dyDescent="0.25">
      <c r="A431" s="95"/>
      <c r="B431" s="92"/>
      <c r="C431" s="98"/>
      <c r="D431" s="97"/>
    </row>
    <row r="432" spans="1:4" s="96" customFormat="1" x14ac:dyDescent="0.25">
      <c r="A432" s="95"/>
      <c r="B432" s="92"/>
      <c r="C432" s="98"/>
      <c r="D432" s="97"/>
    </row>
    <row r="433" spans="1:4" s="96" customFormat="1" x14ac:dyDescent="0.25">
      <c r="A433" s="95"/>
      <c r="B433" s="92"/>
      <c r="C433" s="98"/>
      <c r="D433" s="97"/>
    </row>
    <row r="434" spans="1:4" s="96" customFormat="1" x14ac:dyDescent="0.25">
      <c r="A434" s="95"/>
      <c r="B434" s="92"/>
      <c r="C434" s="98"/>
      <c r="D434" s="97"/>
    </row>
    <row r="435" spans="1:4" s="96" customFormat="1" x14ac:dyDescent="0.25">
      <c r="A435" s="95"/>
      <c r="B435" s="92"/>
      <c r="C435" s="98"/>
      <c r="D435" s="97"/>
    </row>
    <row r="436" spans="1:4" s="96" customFormat="1" x14ac:dyDescent="0.25">
      <c r="A436" s="95"/>
      <c r="B436" s="92"/>
      <c r="C436" s="98"/>
      <c r="D436" s="97"/>
    </row>
    <row r="437" spans="1:4" s="96" customFormat="1" x14ac:dyDescent="0.25">
      <c r="A437" s="95"/>
      <c r="B437" s="92"/>
      <c r="C437" s="98"/>
      <c r="D437" s="97"/>
    </row>
    <row r="438" spans="1:4" s="96" customFormat="1" x14ac:dyDescent="0.25">
      <c r="A438" s="95"/>
      <c r="B438" s="92"/>
      <c r="C438" s="98"/>
      <c r="D438" s="97"/>
    </row>
    <row r="439" spans="1:4" s="96" customFormat="1" x14ac:dyDescent="0.25">
      <c r="A439" s="95"/>
      <c r="B439" s="92"/>
      <c r="C439" s="98"/>
      <c r="D439" s="97"/>
    </row>
    <row r="440" spans="1:4" s="96" customFormat="1" x14ac:dyDescent="0.25">
      <c r="A440" s="95"/>
      <c r="B440" s="92"/>
      <c r="C440" s="98"/>
      <c r="D440" s="97"/>
    </row>
    <row r="441" spans="1:4" s="96" customFormat="1" x14ac:dyDescent="0.25">
      <c r="A441" s="95"/>
      <c r="B441" s="92"/>
      <c r="C441" s="98"/>
      <c r="D441" s="97"/>
    </row>
    <row r="442" spans="1:4" s="96" customFormat="1" x14ac:dyDescent="0.25">
      <c r="A442" s="95"/>
      <c r="B442" s="92"/>
      <c r="C442" s="98"/>
      <c r="D442" s="97"/>
    </row>
    <row r="443" spans="1:4" s="96" customFormat="1" x14ac:dyDescent="0.25">
      <c r="A443" s="95"/>
      <c r="B443" s="92"/>
      <c r="C443" s="98"/>
      <c r="D443" s="97"/>
    </row>
    <row r="444" spans="1:4" s="96" customFormat="1" x14ac:dyDescent="0.25">
      <c r="A444" s="95"/>
      <c r="B444" s="92"/>
      <c r="C444" s="98"/>
      <c r="D444" s="97"/>
    </row>
    <row r="445" spans="1:4" s="96" customFormat="1" x14ac:dyDescent="0.25">
      <c r="A445" s="95"/>
      <c r="B445" s="92"/>
      <c r="C445" s="98"/>
      <c r="D445" s="97"/>
    </row>
    <row r="446" spans="1:4" s="96" customFormat="1" x14ac:dyDescent="0.25">
      <c r="A446" s="95"/>
      <c r="B446" s="92"/>
      <c r="C446" s="98"/>
      <c r="D446" s="97"/>
    </row>
    <row r="447" spans="1:4" s="96" customFormat="1" x14ac:dyDescent="0.25">
      <c r="A447" s="95"/>
      <c r="B447" s="92"/>
      <c r="C447" s="98"/>
      <c r="D447" s="97"/>
    </row>
    <row r="448" spans="1:4" s="96" customFormat="1" x14ac:dyDescent="0.25">
      <c r="A448" s="95"/>
      <c r="B448" s="92"/>
      <c r="C448" s="98"/>
      <c r="D448" s="97"/>
    </row>
    <row r="449" spans="1:4" s="96" customFormat="1" x14ac:dyDescent="0.25">
      <c r="A449" s="95"/>
      <c r="B449" s="92"/>
      <c r="C449" s="98"/>
      <c r="D449" s="97"/>
    </row>
    <row r="450" spans="1:4" s="96" customFormat="1" x14ac:dyDescent="0.25">
      <c r="A450" s="95"/>
      <c r="B450" s="92"/>
      <c r="C450" s="98"/>
      <c r="D450" s="97"/>
    </row>
    <row r="451" spans="1:4" s="96" customFormat="1" x14ac:dyDescent="0.25">
      <c r="A451" s="95"/>
      <c r="B451" s="92"/>
      <c r="C451" s="98"/>
      <c r="D451" s="97"/>
    </row>
    <row r="452" spans="1:4" s="96" customFormat="1" x14ac:dyDescent="0.25">
      <c r="A452" s="95"/>
      <c r="B452" s="92"/>
      <c r="C452" s="98"/>
      <c r="D452" s="97"/>
    </row>
    <row r="453" spans="1:4" s="96" customFormat="1" x14ac:dyDescent="0.25">
      <c r="A453" s="95"/>
      <c r="B453" s="92"/>
      <c r="C453" s="98"/>
      <c r="D453" s="97"/>
    </row>
    <row r="454" spans="1:4" s="96" customFormat="1" x14ac:dyDescent="0.25">
      <c r="A454" s="95"/>
      <c r="B454" s="92"/>
      <c r="C454" s="98"/>
      <c r="D454" s="97"/>
    </row>
    <row r="455" spans="1:4" s="96" customFormat="1" x14ac:dyDescent="0.25">
      <c r="A455" s="95"/>
      <c r="B455" s="92"/>
      <c r="C455" s="98"/>
      <c r="D455" s="97"/>
    </row>
    <row r="456" spans="1:4" s="96" customFormat="1" x14ac:dyDescent="0.25">
      <c r="A456" s="95"/>
      <c r="B456" s="92"/>
      <c r="C456" s="98"/>
      <c r="D456" s="97"/>
    </row>
    <row r="457" spans="1:4" s="96" customFormat="1" x14ac:dyDescent="0.25">
      <c r="A457" s="95"/>
      <c r="B457" s="92"/>
      <c r="C457" s="98"/>
      <c r="D457" s="97"/>
    </row>
    <row r="458" spans="1:4" s="96" customFormat="1" x14ac:dyDescent="0.25">
      <c r="A458" s="95"/>
      <c r="B458" s="92"/>
      <c r="C458" s="98"/>
      <c r="D458" s="97"/>
    </row>
    <row r="459" spans="1:4" s="96" customFormat="1" x14ac:dyDescent="0.25">
      <c r="A459" s="95"/>
      <c r="B459" s="92"/>
      <c r="C459" s="98"/>
      <c r="D459" s="97"/>
    </row>
    <row r="460" spans="1:4" s="96" customFormat="1" x14ac:dyDescent="0.25">
      <c r="A460" s="95"/>
      <c r="B460" s="92"/>
      <c r="C460" s="98"/>
      <c r="D460" s="97"/>
    </row>
    <row r="461" spans="1:4" s="96" customFormat="1" x14ac:dyDescent="0.25">
      <c r="A461" s="95"/>
      <c r="B461" s="92"/>
      <c r="C461" s="98"/>
      <c r="D461" s="97"/>
    </row>
    <row r="462" spans="1:4" s="96" customFormat="1" x14ac:dyDescent="0.25">
      <c r="A462" s="95"/>
      <c r="B462" s="92"/>
      <c r="C462" s="98"/>
      <c r="D462" s="97"/>
    </row>
    <row r="463" spans="1:4" s="96" customFormat="1" x14ac:dyDescent="0.25">
      <c r="A463" s="95"/>
      <c r="B463" s="92"/>
      <c r="C463" s="98"/>
      <c r="D463" s="97"/>
    </row>
    <row r="464" spans="1:4" s="96" customFormat="1" x14ac:dyDescent="0.25">
      <c r="A464" s="95"/>
      <c r="B464" s="92"/>
      <c r="C464" s="98"/>
      <c r="D464" s="97"/>
    </row>
    <row r="465" spans="1:4" s="96" customFormat="1" x14ac:dyDescent="0.25">
      <c r="A465" s="95"/>
      <c r="B465" s="92"/>
      <c r="C465" s="98"/>
      <c r="D465" s="97"/>
    </row>
    <row r="466" spans="1:4" s="96" customFormat="1" x14ac:dyDescent="0.25">
      <c r="A466" s="95"/>
      <c r="B466" s="92"/>
      <c r="C466" s="98"/>
      <c r="D466" s="97"/>
    </row>
    <row r="467" spans="1:4" s="96" customFormat="1" x14ac:dyDescent="0.25">
      <c r="A467" s="95"/>
      <c r="B467" s="92"/>
      <c r="C467" s="98"/>
      <c r="D467" s="97"/>
    </row>
    <row r="468" spans="1:4" s="96" customFormat="1" x14ac:dyDescent="0.25">
      <c r="A468" s="95"/>
      <c r="B468" s="92"/>
      <c r="C468" s="98"/>
      <c r="D468" s="97"/>
    </row>
    <row r="469" spans="1:4" s="96" customFormat="1" x14ac:dyDescent="0.25">
      <c r="A469" s="95"/>
      <c r="B469" s="92"/>
      <c r="C469" s="98"/>
      <c r="D469" s="97"/>
    </row>
    <row r="470" spans="1:4" s="96" customFormat="1" x14ac:dyDescent="0.25">
      <c r="A470" s="95"/>
      <c r="B470" s="92"/>
      <c r="C470" s="98"/>
      <c r="D470" s="97"/>
    </row>
    <row r="471" spans="1:4" s="96" customFormat="1" x14ac:dyDescent="0.25">
      <c r="A471" s="95"/>
      <c r="B471" s="92"/>
      <c r="C471" s="98"/>
      <c r="D471" s="97"/>
    </row>
    <row r="472" spans="1:4" s="96" customFormat="1" x14ac:dyDescent="0.25">
      <c r="A472" s="95"/>
      <c r="B472" s="92"/>
      <c r="C472" s="98"/>
      <c r="D472" s="97"/>
    </row>
    <row r="473" spans="1:4" s="96" customFormat="1" x14ac:dyDescent="0.25">
      <c r="A473" s="95"/>
      <c r="B473" s="92"/>
      <c r="C473" s="98"/>
      <c r="D473" s="97"/>
    </row>
    <row r="474" spans="1:4" s="96" customFormat="1" x14ac:dyDescent="0.25">
      <c r="A474" s="95"/>
      <c r="B474" s="92"/>
      <c r="C474" s="98"/>
      <c r="D474" s="97"/>
    </row>
    <row r="475" spans="1:4" s="96" customFormat="1" x14ac:dyDescent="0.25">
      <c r="A475" s="95"/>
      <c r="B475" s="92"/>
      <c r="C475" s="98"/>
      <c r="D475" s="97"/>
    </row>
    <row r="476" spans="1:4" s="96" customFormat="1" x14ac:dyDescent="0.25">
      <c r="A476" s="95"/>
      <c r="B476" s="92"/>
      <c r="C476" s="98"/>
      <c r="D476" s="97"/>
    </row>
    <row r="477" spans="1:4" s="96" customFormat="1" x14ac:dyDescent="0.25">
      <c r="A477" s="95"/>
      <c r="B477" s="92"/>
      <c r="C477" s="98"/>
      <c r="D477" s="97"/>
    </row>
    <row r="478" spans="1:4" s="96" customFormat="1" x14ac:dyDescent="0.25">
      <c r="A478" s="95"/>
      <c r="B478" s="92"/>
      <c r="C478" s="98"/>
      <c r="D478" s="97"/>
    </row>
    <row r="479" spans="1:4" s="96" customFormat="1" x14ac:dyDescent="0.25">
      <c r="A479" s="95"/>
      <c r="B479" s="92"/>
      <c r="C479" s="98"/>
      <c r="D479" s="97"/>
    </row>
    <row r="480" spans="1:4" s="96" customFormat="1" x14ac:dyDescent="0.25">
      <c r="A480" s="95"/>
      <c r="B480" s="92"/>
      <c r="C480" s="98"/>
      <c r="D480" s="97"/>
    </row>
    <row r="481" spans="1:4" s="96" customFormat="1" x14ac:dyDescent="0.25">
      <c r="A481" s="95"/>
      <c r="B481" s="92"/>
      <c r="C481" s="98"/>
      <c r="D481" s="97"/>
    </row>
    <row r="482" spans="1:4" s="96" customFormat="1" x14ac:dyDescent="0.25">
      <c r="A482" s="95"/>
      <c r="B482" s="92"/>
      <c r="C482" s="98"/>
      <c r="D482" s="97"/>
    </row>
    <row r="483" spans="1:4" s="96" customFormat="1" x14ac:dyDescent="0.25">
      <c r="A483" s="95"/>
      <c r="B483" s="92"/>
      <c r="C483" s="98"/>
      <c r="D483" s="97"/>
    </row>
    <row r="484" spans="1:4" s="96" customFormat="1" x14ac:dyDescent="0.25">
      <c r="A484" s="95"/>
      <c r="B484" s="92"/>
      <c r="C484" s="98"/>
      <c r="D484" s="97"/>
    </row>
    <row r="485" spans="1:4" s="96" customFormat="1" x14ac:dyDescent="0.25">
      <c r="A485" s="95"/>
      <c r="B485" s="92"/>
      <c r="C485" s="98"/>
      <c r="D485" s="97"/>
    </row>
    <row r="486" spans="1:4" s="96" customFormat="1" x14ac:dyDescent="0.25">
      <c r="A486" s="95"/>
      <c r="B486" s="92"/>
      <c r="C486" s="98"/>
      <c r="D486" s="97"/>
    </row>
    <row r="487" spans="1:4" s="96" customFormat="1" x14ac:dyDescent="0.25">
      <c r="A487" s="95"/>
      <c r="B487" s="92"/>
      <c r="C487" s="98"/>
      <c r="D487" s="97"/>
    </row>
    <row r="488" spans="1:4" s="96" customFormat="1" x14ac:dyDescent="0.25">
      <c r="A488" s="95"/>
      <c r="B488" s="92"/>
      <c r="C488" s="98"/>
      <c r="D488" s="97"/>
    </row>
    <row r="489" spans="1:4" s="96" customFormat="1" x14ac:dyDescent="0.25">
      <c r="A489" s="95"/>
      <c r="B489" s="92"/>
      <c r="C489" s="98"/>
      <c r="D489" s="97"/>
    </row>
    <row r="490" spans="1:4" s="96" customFormat="1" x14ac:dyDescent="0.25">
      <c r="A490" s="95"/>
      <c r="B490" s="92"/>
      <c r="C490" s="98"/>
      <c r="D490" s="97"/>
    </row>
    <row r="491" spans="1:4" s="96" customFormat="1" x14ac:dyDescent="0.25">
      <c r="A491" s="95"/>
      <c r="B491" s="92"/>
      <c r="C491" s="98"/>
      <c r="D491" s="97"/>
    </row>
    <row r="492" spans="1:4" s="96" customFormat="1" x14ac:dyDescent="0.25">
      <c r="A492" s="95"/>
      <c r="B492" s="92"/>
      <c r="C492" s="98"/>
      <c r="D492" s="97"/>
    </row>
    <row r="493" spans="1:4" s="96" customFormat="1" x14ac:dyDescent="0.25">
      <c r="A493" s="95"/>
      <c r="B493" s="92"/>
      <c r="C493" s="98"/>
      <c r="D493" s="97"/>
    </row>
    <row r="494" spans="1:4" s="96" customFormat="1" x14ac:dyDescent="0.25">
      <c r="A494" s="95"/>
      <c r="B494" s="92"/>
      <c r="C494" s="98"/>
      <c r="D494" s="97"/>
    </row>
    <row r="495" spans="1:4" s="96" customFormat="1" x14ac:dyDescent="0.25">
      <c r="A495" s="95"/>
      <c r="B495" s="92"/>
      <c r="C495" s="98"/>
      <c r="D495" s="97"/>
    </row>
    <row r="496" spans="1:4" s="96" customFormat="1" x14ac:dyDescent="0.25">
      <c r="A496" s="95"/>
      <c r="B496" s="92"/>
      <c r="C496" s="98"/>
      <c r="D496" s="97"/>
    </row>
    <row r="497" spans="1:4" s="96" customFormat="1" x14ac:dyDescent="0.25">
      <c r="A497" s="95"/>
      <c r="B497" s="92"/>
      <c r="C497" s="98"/>
      <c r="D497" s="97"/>
    </row>
    <row r="498" spans="1:4" s="96" customFormat="1" x14ac:dyDescent="0.25">
      <c r="A498" s="95"/>
      <c r="B498" s="92"/>
      <c r="C498" s="98"/>
      <c r="D498" s="97"/>
    </row>
    <row r="499" spans="1:4" s="96" customFormat="1" x14ac:dyDescent="0.25">
      <c r="A499" s="95"/>
      <c r="B499" s="92"/>
      <c r="C499" s="98"/>
      <c r="D499" s="97"/>
    </row>
    <row r="500" spans="1:4" s="96" customFormat="1" x14ac:dyDescent="0.25">
      <c r="A500" s="95"/>
      <c r="B500" s="92"/>
      <c r="C500" s="98"/>
      <c r="D500" s="97"/>
    </row>
    <row r="501" spans="1:4" s="96" customFormat="1" x14ac:dyDescent="0.25">
      <c r="A501" s="95"/>
      <c r="B501" s="92"/>
      <c r="C501" s="98"/>
      <c r="D501" s="97"/>
    </row>
    <row r="502" spans="1:4" s="96" customFormat="1" x14ac:dyDescent="0.25">
      <c r="A502" s="95"/>
      <c r="B502" s="92"/>
      <c r="C502" s="98"/>
      <c r="D502" s="97"/>
    </row>
    <row r="503" spans="1:4" s="96" customFormat="1" x14ac:dyDescent="0.25">
      <c r="A503" s="95"/>
      <c r="B503" s="92"/>
      <c r="C503" s="98"/>
      <c r="D503" s="97"/>
    </row>
    <row r="504" spans="1:4" s="96" customFormat="1" x14ac:dyDescent="0.25">
      <c r="A504" s="95"/>
      <c r="B504" s="92"/>
      <c r="C504" s="98"/>
      <c r="D504" s="97"/>
    </row>
    <row r="505" spans="1:4" s="96" customFormat="1" x14ac:dyDescent="0.25">
      <c r="A505" s="95"/>
      <c r="B505" s="92"/>
      <c r="C505" s="98"/>
      <c r="D505" s="97"/>
    </row>
    <row r="506" spans="1:4" s="96" customFormat="1" x14ac:dyDescent="0.25">
      <c r="A506" s="95"/>
      <c r="B506" s="92"/>
      <c r="C506" s="98"/>
      <c r="D506" s="97"/>
    </row>
    <row r="507" spans="1:4" s="96" customFormat="1" x14ac:dyDescent="0.25">
      <c r="A507" s="95"/>
      <c r="B507" s="92"/>
      <c r="C507" s="98"/>
      <c r="D507" s="97"/>
    </row>
    <row r="508" spans="1:4" s="96" customFormat="1" x14ac:dyDescent="0.25">
      <c r="A508" s="95"/>
      <c r="B508" s="92"/>
      <c r="C508" s="98"/>
      <c r="D508" s="97"/>
    </row>
    <row r="509" spans="1:4" s="96" customFormat="1" x14ac:dyDescent="0.25">
      <c r="A509" s="95"/>
      <c r="B509" s="92"/>
      <c r="C509" s="98"/>
      <c r="D509" s="97"/>
    </row>
    <row r="510" spans="1:4" s="96" customFormat="1" x14ac:dyDescent="0.25">
      <c r="A510" s="95"/>
      <c r="B510" s="92"/>
      <c r="C510" s="98"/>
      <c r="D510" s="97"/>
    </row>
    <row r="511" spans="1:4" s="96" customFormat="1" x14ac:dyDescent="0.25">
      <c r="A511" s="95"/>
      <c r="B511" s="92"/>
      <c r="C511" s="98"/>
      <c r="D511" s="97"/>
    </row>
    <row r="512" spans="1:4" s="96" customFormat="1" x14ac:dyDescent="0.25">
      <c r="A512" s="95"/>
      <c r="B512" s="92"/>
      <c r="C512" s="98"/>
      <c r="D512" s="97"/>
    </row>
    <row r="513" spans="1:4" s="96" customFormat="1" x14ac:dyDescent="0.25">
      <c r="A513" s="95"/>
      <c r="B513" s="92"/>
      <c r="C513" s="98"/>
      <c r="D513" s="97"/>
    </row>
    <row r="514" spans="1:4" s="96" customFormat="1" x14ac:dyDescent="0.25">
      <c r="A514" s="95"/>
      <c r="B514" s="92"/>
      <c r="C514" s="98"/>
      <c r="D514" s="97"/>
    </row>
    <row r="515" spans="1:4" s="96" customFormat="1" x14ac:dyDescent="0.25">
      <c r="A515" s="95"/>
      <c r="B515" s="92"/>
      <c r="C515" s="98"/>
      <c r="D515" s="97"/>
    </row>
    <row r="516" spans="1:4" s="96" customFormat="1" x14ac:dyDescent="0.25">
      <c r="A516" s="95"/>
      <c r="B516" s="92"/>
      <c r="C516" s="98"/>
      <c r="D516" s="97"/>
    </row>
    <row r="517" spans="1:4" s="96" customFormat="1" x14ac:dyDescent="0.25">
      <c r="A517" s="95"/>
      <c r="B517" s="92"/>
      <c r="C517" s="98"/>
      <c r="D517" s="97"/>
    </row>
    <row r="518" spans="1:4" s="96" customFormat="1" x14ac:dyDescent="0.25">
      <c r="A518" s="95"/>
      <c r="B518" s="92"/>
      <c r="C518" s="98"/>
      <c r="D518" s="97"/>
    </row>
    <row r="519" spans="1:4" s="96" customFormat="1" x14ac:dyDescent="0.25">
      <c r="A519" s="95"/>
      <c r="B519" s="92"/>
      <c r="C519" s="98"/>
      <c r="D519" s="97"/>
    </row>
    <row r="520" spans="1:4" s="96" customFormat="1" x14ac:dyDescent="0.25">
      <c r="A520" s="95"/>
      <c r="B520" s="92"/>
      <c r="C520" s="98"/>
      <c r="D520" s="97"/>
    </row>
    <row r="521" spans="1:4" s="96" customFormat="1" x14ac:dyDescent="0.25">
      <c r="A521" s="95"/>
      <c r="B521" s="92"/>
      <c r="C521" s="98"/>
      <c r="D521" s="97"/>
    </row>
    <row r="522" spans="1:4" s="96" customFormat="1" x14ac:dyDescent="0.25">
      <c r="A522" s="95"/>
      <c r="B522" s="92"/>
      <c r="C522" s="98"/>
      <c r="D522" s="97"/>
    </row>
    <row r="523" spans="1:4" s="96" customFormat="1" x14ac:dyDescent="0.25">
      <c r="A523" s="95"/>
      <c r="B523" s="92"/>
      <c r="C523" s="98"/>
      <c r="D523" s="97"/>
    </row>
    <row r="524" spans="1:4" s="96" customFormat="1" x14ac:dyDescent="0.25">
      <c r="A524" s="95"/>
      <c r="B524" s="92"/>
      <c r="C524" s="98"/>
      <c r="D524" s="97"/>
    </row>
    <row r="525" spans="1:4" s="96" customFormat="1" x14ac:dyDescent="0.25">
      <c r="A525" s="95"/>
      <c r="B525" s="92"/>
      <c r="C525" s="98"/>
      <c r="D525" s="97"/>
    </row>
    <row r="526" spans="1:4" s="96" customFormat="1" x14ac:dyDescent="0.25">
      <c r="A526" s="95"/>
      <c r="B526" s="92"/>
      <c r="C526" s="98"/>
      <c r="D526" s="97"/>
    </row>
    <row r="527" spans="1:4" s="96" customFormat="1" x14ac:dyDescent="0.25">
      <c r="A527" s="95"/>
      <c r="B527" s="92"/>
      <c r="C527" s="98"/>
      <c r="D527" s="97"/>
    </row>
    <row r="528" spans="1:4" s="96" customFormat="1" x14ac:dyDescent="0.25">
      <c r="A528" s="95"/>
      <c r="B528" s="92"/>
      <c r="C528" s="98"/>
      <c r="D528" s="97"/>
    </row>
    <row r="529" spans="1:4" s="96" customFormat="1" x14ac:dyDescent="0.25">
      <c r="A529" s="95"/>
      <c r="B529" s="92"/>
      <c r="C529" s="98"/>
      <c r="D529" s="97"/>
    </row>
    <row r="530" spans="1:4" s="96" customFormat="1" x14ac:dyDescent="0.25">
      <c r="A530" s="95"/>
      <c r="B530" s="92"/>
      <c r="C530" s="98"/>
      <c r="D530" s="97"/>
    </row>
    <row r="531" spans="1:4" s="96" customFormat="1" x14ac:dyDescent="0.25">
      <c r="A531" s="95"/>
      <c r="B531" s="92"/>
      <c r="C531" s="98"/>
      <c r="D531" s="97"/>
    </row>
    <row r="532" spans="1:4" s="96" customFormat="1" x14ac:dyDescent="0.25">
      <c r="A532" s="95"/>
      <c r="B532" s="92"/>
      <c r="C532" s="98"/>
      <c r="D532" s="97"/>
    </row>
    <row r="533" spans="1:4" s="96" customFormat="1" x14ac:dyDescent="0.25">
      <c r="A533" s="95"/>
      <c r="B533" s="92"/>
      <c r="C533" s="98"/>
      <c r="D533" s="97"/>
    </row>
    <row r="534" spans="1:4" s="96" customFormat="1" x14ac:dyDescent="0.25">
      <c r="A534" s="95"/>
      <c r="B534" s="92"/>
      <c r="C534" s="98"/>
      <c r="D534" s="97"/>
    </row>
    <row r="535" spans="1:4" s="96" customFormat="1" x14ac:dyDescent="0.25">
      <c r="A535" s="95"/>
      <c r="B535" s="92"/>
      <c r="C535" s="98"/>
      <c r="D535" s="97"/>
    </row>
    <row r="536" spans="1:4" s="96" customFormat="1" x14ac:dyDescent="0.25">
      <c r="A536" s="95"/>
      <c r="B536" s="92"/>
      <c r="C536" s="98"/>
      <c r="D536" s="97"/>
    </row>
    <row r="537" spans="1:4" s="96" customFormat="1" x14ac:dyDescent="0.25">
      <c r="A537" s="95"/>
      <c r="B537" s="92"/>
      <c r="C537" s="98"/>
      <c r="D537" s="97"/>
    </row>
    <row r="538" spans="1:4" s="96" customFormat="1" x14ac:dyDescent="0.25">
      <c r="A538" s="95"/>
      <c r="B538" s="92"/>
      <c r="C538" s="98"/>
      <c r="D538" s="97"/>
    </row>
    <row r="539" spans="1:4" s="96" customFormat="1" x14ac:dyDescent="0.25">
      <c r="A539" s="95"/>
      <c r="B539" s="92"/>
      <c r="C539" s="98"/>
      <c r="D539" s="97"/>
    </row>
    <row r="540" spans="1:4" s="96" customFormat="1" x14ac:dyDescent="0.25">
      <c r="A540" s="95"/>
      <c r="B540" s="92"/>
      <c r="C540" s="98"/>
      <c r="D540" s="97"/>
    </row>
    <row r="541" spans="1:4" s="96" customFormat="1" x14ac:dyDescent="0.25">
      <c r="A541" s="95"/>
      <c r="B541" s="92"/>
      <c r="C541" s="98"/>
      <c r="D541" s="97"/>
    </row>
    <row r="542" spans="1:4" s="96" customFormat="1" x14ac:dyDescent="0.25">
      <c r="A542" s="95"/>
      <c r="B542" s="92"/>
      <c r="C542" s="98"/>
      <c r="D542" s="97"/>
    </row>
  </sheetData>
  <autoFilter ref="B1:B51" xr:uid="{C7C55B42-C258-476F-A2F3-DA69E163FB87}"/>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2E37-23E2-4D1A-B0AC-B720F5A98191}">
  <dimension ref="A1:B12"/>
  <sheetViews>
    <sheetView showGridLines="0" workbookViewId="0">
      <pane xSplit="1" ySplit="1" topLeftCell="B2" activePane="bottomRight" state="frozen"/>
      <selection pane="topRight" activeCell="A16" sqref="A16"/>
      <selection pane="bottomLeft" activeCell="A16" sqref="A16"/>
      <selection pane="bottomRight" activeCell="B5" sqref="B5"/>
    </sheetView>
  </sheetViews>
  <sheetFormatPr defaultColWidth="9.109375" defaultRowHeight="15" customHeight="1" x14ac:dyDescent="0.25"/>
  <cols>
    <col min="1" max="1" width="32.44140625" style="141" customWidth="1"/>
    <col min="2" max="2" width="99.33203125" style="141" customWidth="1"/>
    <col min="3" max="16384" width="9.109375" style="136"/>
  </cols>
  <sheetData>
    <row r="1" spans="1:2" ht="14.4" x14ac:dyDescent="0.25">
      <c r="A1" s="135" t="s">
        <v>172</v>
      </c>
      <c r="B1" s="135" t="s">
        <v>173</v>
      </c>
    </row>
    <row r="2" spans="1:2" ht="29.1" customHeight="1" x14ac:dyDescent="0.25">
      <c r="A2" s="135" t="s">
        <v>174</v>
      </c>
      <c r="B2" s="137" t="s">
        <v>175</v>
      </c>
    </row>
    <row r="3" spans="1:2" ht="28.5" customHeight="1" x14ac:dyDescent="0.25">
      <c r="A3" s="138" t="s">
        <v>176</v>
      </c>
      <c r="B3" s="139" t="s">
        <v>177</v>
      </c>
    </row>
    <row r="4" spans="1:2" ht="157.35" customHeight="1" x14ac:dyDescent="0.25">
      <c r="A4" s="138" t="s">
        <v>178</v>
      </c>
      <c r="B4" s="154" t="s">
        <v>179</v>
      </c>
    </row>
    <row r="5" spans="1:2" ht="110.4" customHeight="1" x14ac:dyDescent="0.25">
      <c r="A5" s="138" t="s">
        <v>180</v>
      </c>
      <c r="B5" s="140" t="s">
        <v>181</v>
      </c>
    </row>
    <row r="6" spans="1:2" ht="66" customHeight="1" x14ac:dyDescent="0.25">
      <c r="A6" s="138" t="s">
        <v>182</v>
      </c>
      <c r="B6" s="140" t="s">
        <v>183</v>
      </c>
    </row>
    <row r="7" spans="1:2" ht="127.65" customHeight="1" x14ac:dyDescent="0.25">
      <c r="A7" s="138" t="s">
        <v>184</v>
      </c>
      <c r="B7" s="140" t="s">
        <v>185</v>
      </c>
    </row>
    <row r="8" spans="1:2" ht="45" customHeight="1" x14ac:dyDescent="0.25">
      <c r="A8" s="138" t="s">
        <v>186</v>
      </c>
      <c r="B8" s="139" t="s">
        <v>187</v>
      </c>
    </row>
    <row r="9" spans="1:2" ht="39" customHeight="1" x14ac:dyDescent="0.25">
      <c r="A9" s="138" t="s">
        <v>188</v>
      </c>
      <c r="B9" s="138" t="s">
        <v>189</v>
      </c>
    </row>
    <row r="10" spans="1:2" ht="51.75" customHeight="1" x14ac:dyDescent="0.25">
      <c r="A10" s="138" t="s">
        <v>190</v>
      </c>
      <c r="B10" s="138" t="s">
        <v>191</v>
      </c>
    </row>
    <row r="11" spans="1:2" ht="121.5" customHeight="1" x14ac:dyDescent="0.25">
      <c r="A11" s="138" t="s">
        <v>190</v>
      </c>
      <c r="B11" s="140" t="s">
        <v>192</v>
      </c>
    </row>
    <row r="12" spans="1:2" ht="89.25" customHeight="1" x14ac:dyDescent="0.25">
      <c r="A12" s="138" t="s">
        <v>193</v>
      </c>
      <c r="B12" s="154" t="s">
        <v>194</v>
      </c>
    </row>
  </sheetData>
  <autoFilter ref="A1:B12" xr:uid="{FB3F892C-2D91-4E90-A94C-0576A2A8E81A}">
    <sortState xmlns:xlrd2="http://schemas.microsoft.com/office/spreadsheetml/2017/richdata2" ref="A2:B12">
      <sortCondition ref="A1:A12"/>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4C93B-BE20-49DB-A92F-47CC6CF6AFE0}">
  <sheetPr>
    <pageSetUpPr fitToPage="1"/>
  </sheetPr>
  <dimension ref="A1:D40"/>
  <sheetViews>
    <sheetView showGridLines="0" topLeftCell="A16" workbookViewId="0">
      <selection activeCell="A16" sqref="A16"/>
    </sheetView>
  </sheetViews>
  <sheetFormatPr defaultColWidth="8.88671875" defaultRowHeight="14.4" x14ac:dyDescent="0.25"/>
  <cols>
    <col min="1" max="1" width="30.33203125" style="142" customWidth="1"/>
    <col min="2" max="2" width="66.109375" style="142" customWidth="1"/>
    <col min="3" max="3" width="38.88671875" style="142" customWidth="1"/>
    <col min="4" max="16384" width="8.88671875" style="142"/>
  </cols>
  <sheetData>
    <row r="1" spans="1:2" x14ac:dyDescent="0.25">
      <c r="A1" s="145" t="s">
        <v>195</v>
      </c>
      <c r="B1" s="145" t="s">
        <v>196</v>
      </c>
    </row>
    <row r="2" spans="1:2" x14ac:dyDescent="0.25">
      <c r="A2" s="146" t="s">
        <v>197</v>
      </c>
      <c r="B2" s="155" t="s">
        <v>198</v>
      </c>
    </row>
    <row r="3" spans="1:2" s="143" customFormat="1" x14ac:dyDescent="0.25">
      <c r="A3" s="146" t="s">
        <v>199</v>
      </c>
      <c r="B3" s="146" t="s">
        <v>200</v>
      </c>
    </row>
    <row r="4" spans="1:2" ht="36" x14ac:dyDescent="0.25">
      <c r="A4" s="146" t="s">
        <v>201</v>
      </c>
      <c r="B4" s="146" t="s">
        <v>202</v>
      </c>
    </row>
    <row r="5" spans="1:2" s="143" customFormat="1" ht="36" x14ac:dyDescent="0.25">
      <c r="A5" s="146" t="s">
        <v>176</v>
      </c>
      <c r="B5" s="146" t="s">
        <v>203</v>
      </c>
    </row>
    <row r="6" spans="1:2" s="143" customFormat="1" ht="48" x14ac:dyDescent="0.25">
      <c r="A6" s="146" t="s">
        <v>204</v>
      </c>
      <c r="B6" s="146" t="s">
        <v>205</v>
      </c>
    </row>
    <row r="7" spans="1:2" s="143" customFormat="1" ht="24" x14ac:dyDescent="0.25">
      <c r="A7" s="146" t="s">
        <v>206</v>
      </c>
      <c r="B7" s="146" t="s">
        <v>207</v>
      </c>
    </row>
    <row r="8" spans="1:2" x14ac:dyDescent="0.25">
      <c r="A8" s="146" t="s">
        <v>208</v>
      </c>
      <c r="B8" s="146" t="s">
        <v>209</v>
      </c>
    </row>
    <row r="9" spans="1:2" ht="48" x14ac:dyDescent="0.25">
      <c r="A9" s="146" t="s">
        <v>210</v>
      </c>
      <c r="B9" s="146" t="s">
        <v>211</v>
      </c>
    </row>
    <row r="10" spans="1:2" s="143" customFormat="1" x14ac:dyDescent="0.25">
      <c r="A10" s="146" t="s">
        <v>212</v>
      </c>
      <c r="B10" s="146" t="s">
        <v>213</v>
      </c>
    </row>
    <row r="11" spans="1:2" s="143" customFormat="1" x14ac:dyDescent="0.25">
      <c r="A11" s="146" t="s">
        <v>214</v>
      </c>
      <c r="B11" s="146" t="s">
        <v>215</v>
      </c>
    </row>
    <row r="12" spans="1:2" s="143" customFormat="1" ht="48" x14ac:dyDescent="0.25">
      <c r="A12" s="146" t="s">
        <v>216</v>
      </c>
      <c r="B12" s="146" t="s">
        <v>217</v>
      </c>
    </row>
    <row r="13" spans="1:2" x14ac:dyDescent="0.25">
      <c r="A13" s="146" t="s">
        <v>218</v>
      </c>
      <c r="B13" s="146" t="s">
        <v>219</v>
      </c>
    </row>
    <row r="14" spans="1:2" x14ac:dyDescent="0.25">
      <c r="A14" s="146" t="s">
        <v>220</v>
      </c>
      <c r="B14" s="146" t="s">
        <v>221</v>
      </c>
    </row>
    <row r="15" spans="1:2" ht="24" x14ac:dyDescent="0.25">
      <c r="A15" s="146" t="s">
        <v>222</v>
      </c>
      <c r="B15" s="146" t="s">
        <v>223</v>
      </c>
    </row>
    <row r="16" spans="1:2" x14ac:dyDescent="0.25">
      <c r="A16" s="146" t="s">
        <v>224</v>
      </c>
      <c r="B16" s="146" t="s">
        <v>225</v>
      </c>
    </row>
    <row r="17" spans="1:3" s="143" customFormat="1" x14ac:dyDescent="0.25">
      <c r="A17" s="146" t="s">
        <v>226</v>
      </c>
      <c r="B17" s="146" t="s">
        <v>227</v>
      </c>
    </row>
    <row r="18" spans="1:3" ht="24" x14ac:dyDescent="0.25">
      <c r="A18" s="146" t="s">
        <v>228</v>
      </c>
      <c r="B18" s="146" t="s">
        <v>229</v>
      </c>
    </row>
    <row r="19" spans="1:3" x14ac:dyDescent="0.25">
      <c r="A19" s="146" t="s">
        <v>230</v>
      </c>
      <c r="B19" s="146" t="s">
        <v>231</v>
      </c>
    </row>
    <row r="20" spans="1:3" ht="60" x14ac:dyDescent="0.25">
      <c r="A20" s="146" t="s">
        <v>232</v>
      </c>
      <c r="B20" s="146" t="s">
        <v>233</v>
      </c>
    </row>
    <row r="21" spans="1:3" ht="52.65" customHeight="1" x14ac:dyDescent="0.25">
      <c r="A21" s="146" t="s">
        <v>234</v>
      </c>
      <c r="B21" s="146" t="s">
        <v>235</v>
      </c>
    </row>
    <row r="22" spans="1:3" x14ac:dyDescent="0.25">
      <c r="A22" s="146" t="s">
        <v>236</v>
      </c>
      <c r="B22" s="146" t="s">
        <v>237</v>
      </c>
    </row>
    <row r="23" spans="1:3" ht="40.35" customHeight="1" x14ac:dyDescent="0.25">
      <c r="A23" s="146" t="s">
        <v>238</v>
      </c>
      <c r="B23" s="146" t="s">
        <v>239</v>
      </c>
    </row>
    <row r="24" spans="1:3" x14ac:dyDescent="0.25">
      <c r="A24" s="146" t="s">
        <v>240</v>
      </c>
      <c r="B24" s="146" t="s">
        <v>241</v>
      </c>
    </row>
    <row r="25" spans="1:3" ht="48" x14ac:dyDescent="0.25">
      <c r="A25" s="146" t="s">
        <v>242</v>
      </c>
      <c r="B25" s="146" t="s">
        <v>243</v>
      </c>
    </row>
    <row r="26" spans="1:3" ht="60" x14ac:dyDescent="0.25">
      <c r="A26" s="146" t="s">
        <v>244</v>
      </c>
      <c r="B26" s="146" t="s">
        <v>245</v>
      </c>
    </row>
    <row r="27" spans="1:3" ht="48" x14ac:dyDescent="0.25">
      <c r="A27" s="146" t="s">
        <v>246</v>
      </c>
      <c r="B27" s="146" t="s">
        <v>247</v>
      </c>
    </row>
    <row r="28" spans="1:3" ht="48" x14ac:dyDescent="0.25">
      <c r="A28" s="146" t="s">
        <v>248</v>
      </c>
      <c r="B28" s="146" t="s">
        <v>249</v>
      </c>
    </row>
    <row r="29" spans="1:3" x14ac:dyDescent="0.25">
      <c r="A29" s="146" t="s">
        <v>250</v>
      </c>
      <c r="B29" s="146" t="s">
        <v>251</v>
      </c>
    </row>
    <row r="30" spans="1:3" ht="36" x14ac:dyDescent="0.25">
      <c r="A30" s="146" t="s">
        <v>252</v>
      </c>
      <c r="B30" s="146" t="s">
        <v>253</v>
      </c>
    </row>
    <row r="31" spans="1:3" s="143" customFormat="1" x14ac:dyDescent="0.25">
      <c r="A31" s="146" t="s">
        <v>254</v>
      </c>
      <c r="B31" s="146" t="s">
        <v>86</v>
      </c>
    </row>
    <row r="32" spans="1:3" ht="60" x14ac:dyDescent="0.25">
      <c r="A32" s="146" t="s">
        <v>255</v>
      </c>
      <c r="B32" s="146" t="s">
        <v>256</v>
      </c>
      <c r="C32" s="143"/>
    </row>
    <row r="33" spans="1:4" s="143" customFormat="1" ht="37.65" customHeight="1" x14ac:dyDescent="0.25">
      <c r="A33" s="146" t="s">
        <v>257</v>
      </c>
      <c r="B33" s="146" t="s">
        <v>258</v>
      </c>
      <c r="C33" s="142"/>
    </row>
    <row r="34" spans="1:4" ht="36" x14ac:dyDescent="0.25">
      <c r="A34" s="146" t="s">
        <v>259</v>
      </c>
      <c r="B34" s="146" t="s">
        <v>260</v>
      </c>
    </row>
    <row r="35" spans="1:4" ht="48" x14ac:dyDescent="0.25">
      <c r="A35" s="146" t="s">
        <v>261</v>
      </c>
      <c r="B35" s="146" t="s">
        <v>262</v>
      </c>
    </row>
    <row r="36" spans="1:4" ht="36" x14ac:dyDescent="0.25">
      <c r="A36" s="146" t="s">
        <v>263</v>
      </c>
      <c r="B36" s="146" t="s">
        <v>264</v>
      </c>
    </row>
    <row r="37" spans="1:4" ht="48" x14ac:dyDescent="0.25">
      <c r="A37" s="146" t="s">
        <v>265</v>
      </c>
      <c r="B37" s="146" t="s">
        <v>266</v>
      </c>
    </row>
    <row r="38" spans="1:4" x14ac:dyDescent="0.25">
      <c r="A38" s="146" t="s">
        <v>267</v>
      </c>
      <c r="B38" s="146" t="s">
        <v>268</v>
      </c>
    </row>
    <row r="39" spans="1:4" s="143" customFormat="1" ht="180" x14ac:dyDescent="0.25">
      <c r="A39" s="146" t="s">
        <v>269</v>
      </c>
      <c r="B39" s="146" t="s">
        <v>270</v>
      </c>
      <c r="C39" s="142"/>
      <c r="D39" s="142"/>
    </row>
    <row r="40" spans="1:4" x14ac:dyDescent="0.25">
      <c r="A40" s="144"/>
      <c r="B40" s="144"/>
    </row>
  </sheetData>
  <autoFilter ref="A1:B31" xr:uid="{FE16887F-2E58-432B-AE23-A00D082FF543}">
    <sortState xmlns:xlrd2="http://schemas.microsoft.com/office/spreadsheetml/2017/richdata2" ref="A2:B39">
      <sortCondition ref="A1:A31"/>
    </sortState>
  </autoFilter>
  <pageMargins left="0.70866141732283472" right="0.70866141732283472" top="0.74803149606299213" bottom="0.74803149606299213" header="0.31496062992125984" footer="0.31496062992125984"/>
  <pageSetup paperSize="9" scale="9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3EA7A-978D-49D5-BDE9-C36A6E820F2F}">
  <sheetPr>
    <pageSetUpPr fitToPage="1"/>
  </sheetPr>
  <dimension ref="B2:Q70"/>
  <sheetViews>
    <sheetView showGridLines="0" topLeftCell="A35" zoomScale="90" zoomScaleNormal="90" workbookViewId="0">
      <selection activeCell="H68" sqref="H68"/>
    </sheetView>
  </sheetViews>
  <sheetFormatPr defaultColWidth="9.109375" defaultRowHeight="13.8" x14ac:dyDescent="0.25"/>
  <cols>
    <col min="1" max="2" width="2.6640625" style="4" customWidth="1"/>
    <col min="3" max="3" width="29.6640625" style="4" customWidth="1"/>
    <col min="4" max="4" width="13.6640625" style="4" customWidth="1"/>
    <col min="5" max="5" width="23" style="56" customWidth="1"/>
    <col min="6" max="7" width="12.6640625" style="57" customWidth="1"/>
    <col min="8" max="8" width="14" style="57" bestFit="1" customWidth="1"/>
    <col min="9" max="9" width="18.44140625" style="4" customWidth="1"/>
    <col min="10" max="10" width="8.33203125" style="4" customWidth="1"/>
    <col min="11" max="16" width="9.109375" style="4"/>
    <col min="17" max="17" width="11.44140625" style="4" bestFit="1" customWidth="1"/>
    <col min="18" max="16384" width="9.109375" style="4"/>
  </cols>
  <sheetData>
    <row r="2" spans="2:17" ht="18" x14ac:dyDescent="0.25">
      <c r="B2" s="51"/>
      <c r="C2" s="19" t="s">
        <v>271</v>
      </c>
      <c r="D2" s="20"/>
      <c r="E2" s="52"/>
      <c r="F2" s="53"/>
      <c r="G2" s="53"/>
      <c r="H2" s="53"/>
      <c r="I2" s="54"/>
      <c r="J2" s="55"/>
    </row>
    <row r="3" spans="2:17" ht="18" x14ac:dyDescent="0.25">
      <c r="B3" s="3"/>
      <c r="C3" s="19" t="s">
        <v>272</v>
      </c>
      <c r="D3" s="20"/>
      <c r="E3" s="21"/>
      <c r="F3" s="21"/>
      <c r="G3" s="21"/>
      <c r="H3" s="21"/>
      <c r="I3" s="23"/>
      <c r="J3" s="6"/>
    </row>
    <row r="4" spans="2:17" x14ac:dyDescent="0.25">
      <c r="B4" s="3"/>
      <c r="J4" s="6"/>
    </row>
    <row r="5" spans="2:17" x14ac:dyDescent="0.25">
      <c r="B5" s="3"/>
      <c r="C5" s="58" t="s">
        <v>273</v>
      </c>
      <c r="J5" s="6"/>
    </row>
    <row r="6" spans="2:17" x14ac:dyDescent="0.25">
      <c r="B6" s="3"/>
      <c r="E6" s="4"/>
      <c r="J6" s="6"/>
    </row>
    <row r="7" spans="2:17" ht="15.9" customHeight="1" x14ac:dyDescent="0.25">
      <c r="B7" s="3"/>
      <c r="D7" s="5" t="s">
        <v>274</v>
      </c>
      <c r="E7" s="165"/>
      <c r="F7" s="166"/>
      <c r="G7" s="166"/>
      <c r="H7" s="166"/>
      <c r="I7" s="167"/>
      <c r="J7" s="6"/>
      <c r="K7" s="7"/>
      <c r="L7" s="7"/>
      <c r="M7" s="7"/>
      <c r="N7" s="7"/>
      <c r="O7" s="7"/>
      <c r="P7" s="7"/>
      <c r="Q7" s="7"/>
    </row>
    <row r="8" spans="2:17" x14ac:dyDescent="0.25">
      <c r="B8" s="3"/>
      <c r="D8" s="7"/>
      <c r="J8" s="6"/>
    </row>
    <row r="9" spans="2:17" ht="15.9" customHeight="1" x14ac:dyDescent="0.25">
      <c r="B9" s="3"/>
      <c r="D9" s="5" t="s">
        <v>275</v>
      </c>
      <c r="E9" s="165"/>
      <c r="F9" s="166"/>
      <c r="G9" s="166"/>
      <c r="H9" s="166"/>
      <c r="I9" s="167"/>
      <c r="J9" s="6"/>
    </row>
    <row r="10" spans="2:17" x14ac:dyDescent="0.25">
      <c r="B10" s="3"/>
      <c r="D10" s="7"/>
      <c r="J10" s="6"/>
    </row>
    <row r="11" spans="2:17" ht="45" customHeight="1" x14ac:dyDescent="0.25">
      <c r="B11" s="3"/>
      <c r="D11" s="5" t="s">
        <v>276</v>
      </c>
      <c r="E11" s="165"/>
      <c r="F11" s="166"/>
      <c r="G11" s="166"/>
      <c r="H11" s="166"/>
      <c r="I11" s="167"/>
      <c r="J11" s="6"/>
    </row>
    <row r="12" spans="2:17" ht="18" customHeight="1" x14ac:dyDescent="0.25">
      <c r="B12" s="3"/>
      <c r="D12" s="5"/>
      <c r="E12" s="59"/>
      <c r="F12" s="59"/>
      <c r="G12" s="59"/>
      <c r="H12" s="59"/>
      <c r="I12" s="59"/>
      <c r="J12" s="6"/>
    </row>
    <row r="13" spans="2:17" x14ac:dyDescent="0.25">
      <c r="B13" s="3"/>
      <c r="C13" s="7" t="s">
        <v>277</v>
      </c>
      <c r="D13" s="7"/>
      <c r="J13" s="6"/>
    </row>
    <row r="14" spans="2:17" x14ac:dyDescent="0.25">
      <c r="B14" s="3"/>
      <c r="C14" s="7"/>
      <c r="D14" s="7"/>
      <c r="J14" s="6"/>
    </row>
    <row r="15" spans="2:17" ht="18" x14ac:dyDescent="0.25">
      <c r="B15" s="3"/>
      <c r="C15" s="60" t="s">
        <v>278</v>
      </c>
      <c r="D15" s="7"/>
      <c r="J15" s="6"/>
    </row>
    <row r="16" spans="2:17" x14ac:dyDescent="0.25">
      <c r="B16" s="3"/>
      <c r="C16" s="4" t="s">
        <v>279</v>
      </c>
      <c r="E16" s="9"/>
      <c r="G16" s="17"/>
      <c r="H16" s="17"/>
      <c r="I16" s="22"/>
      <c r="J16" s="6"/>
    </row>
    <row r="17" spans="2:10" ht="30.6" customHeight="1" x14ac:dyDescent="0.25">
      <c r="B17" s="3"/>
      <c r="C17" s="172" t="s">
        <v>280</v>
      </c>
      <c r="D17" s="172"/>
      <c r="E17" s="172"/>
      <c r="F17" s="172"/>
      <c r="G17" s="172"/>
      <c r="H17" s="172"/>
      <c r="I17" s="172"/>
      <c r="J17" s="6"/>
    </row>
    <row r="18" spans="2:10" x14ac:dyDescent="0.25">
      <c r="B18" s="3"/>
      <c r="C18" s="4" t="s">
        <v>281</v>
      </c>
      <c r="E18" s="9"/>
      <c r="G18" s="17"/>
      <c r="H18" s="17"/>
      <c r="I18" s="22"/>
      <c r="J18" s="6"/>
    </row>
    <row r="19" spans="2:10" x14ac:dyDescent="0.25">
      <c r="C19" s="4" t="s">
        <v>282</v>
      </c>
      <c r="J19" s="6"/>
    </row>
    <row r="20" spans="2:10" x14ac:dyDescent="0.25">
      <c r="B20" s="3"/>
      <c r="E20" s="9"/>
      <c r="G20" s="17"/>
      <c r="H20" s="17"/>
      <c r="I20" s="22"/>
      <c r="J20" s="6"/>
    </row>
    <row r="21" spans="2:10" x14ac:dyDescent="0.25">
      <c r="B21" s="3"/>
      <c r="C21" s="8" t="s">
        <v>283</v>
      </c>
      <c r="E21" s="28" t="s">
        <v>284</v>
      </c>
      <c r="F21" s="14" t="s">
        <v>285</v>
      </c>
      <c r="G21" s="15" t="s">
        <v>286</v>
      </c>
      <c r="H21" s="16" t="s">
        <v>287</v>
      </c>
      <c r="I21" s="16" t="s">
        <v>288</v>
      </c>
      <c r="J21" s="6"/>
    </row>
    <row r="22" spans="2:10" x14ac:dyDescent="0.25">
      <c r="B22" s="3"/>
      <c r="C22" s="168" t="s">
        <v>289</v>
      </c>
      <c r="D22" s="169"/>
      <c r="E22" s="37"/>
      <c r="F22" s="38"/>
      <c r="G22" s="38"/>
      <c r="H22" s="13">
        <f>F22*G22</f>
        <v>0</v>
      </c>
      <c r="I22" s="6"/>
      <c r="J22" s="6"/>
    </row>
    <row r="23" spans="2:10" x14ac:dyDescent="0.25">
      <c r="B23" s="3"/>
      <c r="C23" s="168" t="s">
        <v>290</v>
      </c>
      <c r="D23" s="169"/>
      <c r="E23" s="37"/>
      <c r="F23" s="38"/>
      <c r="G23" s="38"/>
      <c r="H23" s="13">
        <f>F23*G23</f>
        <v>0</v>
      </c>
      <c r="I23" s="6"/>
      <c r="J23" s="6"/>
    </row>
    <row r="24" spans="2:10" x14ac:dyDescent="0.25">
      <c r="B24" s="3"/>
      <c r="C24" s="168" t="s">
        <v>291</v>
      </c>
      <c r="D24" s="169"/>
      <c r="E24" s="37"/>
      <c r="F24" s="38"/>
      <c r="G24" s="38"/>
      <c r="H24" s="13">
        <f>F24*G24</f>
        <v>0</v>
      </c>
      <c r="I24" s="6"/>
      <c r="J24" s="6"/>
    </row>
    <row r="25" spans="2:10" x14ac:dyDescent="0.25">
      <c r="B25" s="3"/>
      <c r="C25" s="168" t="s">
        <v>292</v>
      </c>
      <c r="D25" s="169"/>
      <c r="E25" s="37"/>
      <c r="F25" s="38"/>
      <c r="G25" s="39"/>
      <c r="H25" s="13">
        <f>F25*G25</f>
        <v>0</v>
      </c>
      <c r="I25" s="174" t="str">
        <f>IF(H27&lt;I27,"","Maximum overschreden")</f>
        <v/>
      </c>
      <c r="J25" s="6"/>
    </row>
    <row r="26" spans="2:10" x14ac:dyDescent="0.25">
      <c r="B26" s="3"/>
      <c r="C26" s="168" t="s">
        <v>292</v>
      </c>
      <c r="D26" s="169"/>
      <c r="E26" s="37"/>
      <c r="F26" s="38"/>
      <c r="G26" s="39"/>
      <c r="H26" s="13">
        <f t="shared" ref="H26" si="0">F26*G26</f>
        <v>0</v>
      </c>
      <c r="I26" s="175"/>
      <c r="J26" s="6"/>
    </row>
    <row r="27" spans="2:10" x14ac:dyDescent="0.25">
      <c r="B27" s="3"/>
      <c r="E27" s="9"/>
      <c r="F27" s="61"/>
      <c r="G27" s="17" t="s">
        <v>293</v>
      </c>
      <c r="H27" s="18">
        <f>SUM(H16:H26)</f>
        <v>0</v>
      </c>
      <c r="I27" s="26">
        <v>40000</v>
      </c>
      <c r="J27" s="6"/>
    </row>
    <row r="28" spans="2:10" x14ac:dyDescent="0.25">
      <c r="B28" s="3"/>
      <c r="E28" s="9"/>
      <c r="F28" s="61"/>
      <c r="G28" s="10"/>
      <c r="H28" s="10"/>
      <c r="I28" s="10"/>
      <c r="J28" s="6"/>
    </row>
    <row r="29" spans="2:10" ht="18" x14ac:dyDescent="0.25">
      <c r="B29" s="3"/>
      <c r="C29" s="60" t="s">
        <v>294</v>
      </c>
      <c r="E29" s="9"/>
      <c r="F29" s="61"/>
      <c r="G29" s="10"/>
      <c r="H29" s="10"/>
      <c r="I29" s="10"/>
      <c r="J29" s="6"/>
    </row>
    <row r="30" spans="2:10" x14ac:dyDescent="0.25">
      <c r="B30" s="3"/>
      <c r="C30" s="4" t="s">
        <v>295</v>
      </c>
      <c r="E30" s="9"/>
      <c r="F30" s="61"/>
      <c r="G30" s="10"/>
      <c r="H30" s="10"/>
      <c r="I30" s="10"/>
      <c r="J30" s="6"/>
    </row>
    <row r="31" spans="2:10" x14ac:dyDescent="0.25">
      <c r="B31" s="3"/>
      <c r="C31" s="4" t="s">
        <v>296</v>
      </c>
      <c r="E31" s="9"/>
      <c r="F31" s="61"/>
      <c r="G31" s="10"/>
      <c r="H31" s="10"/>
      <c r="I31" s="10"/>
      <c r="J31" s="6"/>
    </row>
    <row r="32" spans="2:10" x14ac:dyDescent="0.25">
      <c r="B32" s="3"/>
      <c r="E32" s="9"/>
      <c r="F32" s="61"/>
      <c r="G32" s="10"/>
      <c r="H32" s="10"/>
      <c r="I32" s="10"/>
      <c r="J32" s="6"/>
    </row>
    <row r="33" spans="2:11" x14ac:dyDescent="0.25">
      <c r="B33" s="3"/>
      <c r="C33" s="8" t="s">
        <v>297</v>
      </c>
      <c r="E33" s="9"/>
      <c r="F33" s="14" t="s">
        <v>298</v>
      </c>
      <c r="G33" s="15" t="s">
        <v>299</v>
      </c>
      <c r="H33" s="15" t="s">
        <v>300</v>
      </c>
      <c r="I33" s="15" t="s">
        <v>301</v>
      </c>
      <c r="J33" s="6"/>
    </row>
    <row r="34" spans="2:11" x14ac:dyDescent="0.25">
      <c r="B34" s="3"/>
      <c r="C34" s="89" t="s">
        <v>378</v>
      </c>
      <c r="D34" s="172" t="s">
        <v>385</v>
      </c>
      <c r="E34" s="188"/>
      <c r="F34" s="68">
        <f>G34/12</f>
        <v>0</v>
      </c>
      <c r="G34" s="13">
        <f>H34/6</f>
        <v>0</v>
      </c>
      <c r="H34" s="13">
        <f>'Prijs Licenties'!E33</f>
        <v>0</v>
      </c>
      <c r="I34" s="77"/>
      <c r="J34" s="6"/>
    </row>
    <row r="35" spans="2:11" x14ac:dyDescent="0.25">
      <c r="B35" s="3"/>
      <c r="C35" s="89" t="s">
        <v>379</v>
      </c>
      <c r="D35" s="172"/>
      <c r="E35" s="188"/>
      <c r="F35" s="36">
        <v>0</v>
      </c>
      <c r="G35" s="13">
        <f>12*F35</f>
        <v>0</v>
      </c>
      <c r="H35" s="80">
        <f>6*G35</f>
        <v>0</v>
      </c>
      <c r="I35" s="78"/>
      <c r="J35" s="6"/>
    </row>
    <row r="36" spans="2:11" x14ac:dyDescent="0.25">
      <c r="B36" s="3"/>
      <c r="C36" s="4" t="s">
        <v>290</v>
      </c>
      <c r="E36" s="9"/>
      <c r="F36" s="36">
        <v>0</v>
      </c>
      <c r="G36" s="13">
        <f t="shared" ref="G36:G40" si="1">12*F36</f>
        <v>0</v>
      </c>
      <c r="H36" s="90">
        <f t="shared" ref="H36:H40" si="2">6*G36</f>
        <v>0</v>
      </c>
      <c r="I36" s="78"/>
      <c r="J36" s="6"/>
    </row>
    <row r="37" spans="2:11" x14ac:dyDescent="0.25">
      <c r="B37" s="3"/>
      <c r="C37" s="4" t="s">
        <v>302</v>
      </c>
      <c r="E37" s="9"/>
      <c r="F37" s="36">
        <v>0</v>
      </c>
      <c r="G37" s="13">
        <f t="shared" si="1"/>
        <v>0</v>
      </c>
      <c r="H37" s="13">
        <f t="shared" si="2"/>
        <v>0</v>
      </c>
      <c r="I37" s="78"/>
      <c r="J37" s="6"/>
    </row>
    <row r="38" spans="2:11" x14ac:dyDescent="0.25">
      <c r="B38" s="3"/>
      <c r="C38" s="4" t="s">
        <v>303</v>
      </c>
      <c r="E38" s="9"/>
      <c r="F38" s="36">
        <v>0</v>
      </c>
      <c r="G38" s="13">
        <f t="shared" si="1"/>
        <v>0</v>
      </c>
      <c r="H38" s="13">
        <f t="shared" si="2"/>
        <v>0</v>
      </c>
      <c r="I38" s="78"/>
      <c r="J38" s="6"/>
    </row>
    <row r="39" spans="2:11" x14ac:dyDescent="0.25">
      <c r="B39" s="3"/>
      <c r="C39" s="168" t="s">
        <v>292</v>
      </c>
      <c r="D39" s="169"/>
      <c r="E39" s="9"/>
      <c r="F39" s="36">
        <v>0</v>
      </c>
      <c r="G39" s="13">
        <f t="shared" ref="G39" si="3">12*F39</f>
        <v>0</v>
      </c>
      <c r="H39" s="13">
        <f t="shared" ref="H39" si="4">6*G39</f>
        <v>0</v>
      </c>
      <c r="I39" s="88"/>
      <c r="J39" s="6"/>
    </row>
    <row r="40" spans="2:11" x14ac:dyDescent="0.25">
      <c r="B40" s="3"/>
      <c r="C40" s="168" t="s">
        <v>292</v>
      </c>
      <c r="D40" s="169"/>
      <c r="E40" s="9"/>
      <c r="F40" s="36">
        <v>0</v>
      </c>
      <c r="G40" s="13">
        <f t="shared" si="1"/>
        <v>0</v>
      </c>
      <c r="H40" s="13">
        <f t="shared" si="2"/>
        <v>0</v>
      </c>
      <c r="I40" s="173" t="str">
        <f>IF(H42&lt;I42,"","Maximum overschreden")</f>
        <v/>
      </c>
      <c r="J40" s="6"/>
    </row>
    <row r="41" spans="2:11" x14ac:dyDescent="0.25">
      <c r="B41" s="3"/>
      <c r="C41" s="4" t="s">
        <v>304</v>
      </c>
      <c r="E41" s="9"/>
      <c r="F41" s="9"/>
      <c r="G41" s="9"/>
      <c r="H41" s="91">
        <v>0</v>
      </c>
      <c r="I41" s="173"/>
      <c r="J41" s="6"/>
      <c r="K41" s="89"/>
    </row>
    <row r="42" spans="2:11" x14ac:dyDescent="0.25">
      <c r="B42" s="3"/>
      <c r="E42" s="9"/>
      <c r="F42" s="17" t="s">
        <v>293</v>
      </c>
      <c r="G42" s="18">
        <f>SUM(G34:G40)</f>
        <v>0</v>
      </c>
      <c r="H42" s="44">
        <f>SUM(H34:H41)</f>
        <v>0</v>
      </c>
      <c r="I42" s="26">
        <v>3900000</v>
      </c>
      <c r="J42" s="6"/>
    </row>
    <row r="43" spans="2:11" x14ac:dyDescent="0.25">
      <c r="B43" s="3"/>
      <c r="C43" s="7" t="s">
        <v>381</v>
      </c>
      <c r="E43" s="9"/>
      <c r="F43" s="17"/>
      <c r="G43" s="22"/>
      <c r="H43" s="22"/>
      <c r="I43" s="32"/>
      <c r="J43" s="6"/>
    </row>
    <row r="44" spans="2:11" x14ac:dyDescent="0.25">
      <c r="B44" s="3"/>
      <c r="C44" s="4" t="s">
        <v>380</v>
      </c>
      <c r="E44" s="9"/>
      <c r="F44" s="10"/>
      <c r="G44" s="17"/>
      <c r="H44" s="17"/>
      <c r="I44" s="17"/>
      <c r="J44" s="6"/>
    </row>
    <row r="45" spans="2:11" x14ac:dyDescent="0.25">
      <c r="B45" s="3"/>
      <c r="E45" s="9"/>
      <c r="F45" s="10"/>
      <c r="G45" s="17"/>
      <c r="H45" s="17"/>
      <c r="I45" s="17"/>
      <c r="J45" s="6"/>
    </row>
    <row r="46" spans="2:11" ht="18" x14ac:dyDescent="0.25">
      <c r="B46" s="3"/>
      <c r="C46" s="60" t="s">
        <v>220</v>
      </c>
      <c r="E46" s="9"/>
      <c r="F46" s="10"/>
      <c r="G46" s="17"/>
      <c r="H46" s="17"/>
      <c r="I46" s="17"/>
      <c r="J46" s="6"/>
    </row>
    <row r="47" spans="2:11" x14ac:dyDescent="0.25">
      <c r="B47" s="3"/>
      <c r="C47" s="172" t="s">
        <v>305</v>
      </c>
      <c r="D47" s="172"/>
      <c r="E47" s="172"/>
      <c r="F47" s="172"/>
      <c r="G47" s="172"/>
      <c r="H47" s="172"/>
      <c r="I47" s="172"/>
      <c r="J47" s="6"/>
    </row>
    <row r="48" spans="2:11" x14ac:dyDescent="0.25">
      <c r="B48" s="3"/>
      <c r="C48" s="172"/>
      <c r="D48" s="172"/>
      <c r="E48" s="172"/>
      <c r="F48" s="172"/>
      <c r="G48" s="172"/>
      <c r="H48" s="172"/>
      <c r="I48" s="172"/>
      <c r="J48" s="6"/>
    </row>
    <row r="49" spans="2:11" x14ac:dyDescent="0.25">
      <c r="B49" s="3"/>
      <c r="C49" s="172"/>
      <c r="D49" s="172"/>
      <c r="E49" s="172"/>
      <c r="F49" s="172"/>
      <c r="G49" s="172"/>
      <c r="H49" s="172"/>
      <c r="I49" s="172"/>
      <c r="J49" s="6"/>
    </row>
    <row r="50" spans="2:11" x14ac:dyDescent="0.25">
      <c r="B50" s="3"/>
      <c r="C50" s="172"/>
      <c r="D50" s="172"/>
      <c r="E50" s="172"/>
      <c r="F50" s="172"/>
      <c r="G50" s="172"/>
      <c r="H50" s="172"/>
      <c r="I50" s="172"/>
      <c r="J50" s="6"/>
    </row>
    <row r="51" spans="2:11" x14ac:dyDescent="0.25">
      <c r="B51" s="3"/>
      <c r="E51" s="9"/>
      <c r="F51" s="10"/>
      <c r="G51" s="17"/>
      <c r="H51" s="17"/>
      <c r="I51" s="17"/>
      <c r="J51" s="6"/>
    </row>
    <row r="52" spans="2:11" ht="15.9" customHeight="1" x14ac:dyDescent="0.25">
      <c r="B52" s="3"/>
      <c r="C52" s="8" t="s">
        <v>306</v>
      </c>
      <c r="E52" s="28" t="s">
        <v>284</v>
      </c>
      <c r="F52" s="14" t="s">
        <v>285</v>
      </c>
      <c r="G52" s="15" t="s">
        <v>307</v>
      </c>
      <c r="H52" s="16" t="s">
        <v>287</v>
      </c>
      <c r="J52" s="6"/>
    </row>
    <row r="53" spans="2:11" ht="15.9" customHeight="1" x14ac:dyDescent="0.25">
      <c r="B53" s="3"/>
      <c r="C53" s="176" t="s">
        <v>308</v>
      </c>
      <c r="D53" s="177"/>
      <c r="E53" s="37"/>
      <c r="F53" s="38"/>
      <c r="G53" s="24">
        <v>40</v>
      </c>
      <c r="H53" s="13">
        <f>F53*G53</f>
        <v>0</v>
      </c>
      <c r="J53" s="6"/>
      <c r="K53" s="7"/>
    </row>
    <row r="54" spans="2:11" ht="15.9" customHeight="1" x14ac:dyDescent="0.25">
      <c r="B54" s="3"/>
      <c r="C54" s="176" t="s">
        <v>309</v>
      </c>
      <c r="D54" s="177"/>
      <c r="E54" s="37"/>
      <c r="F54" s="38"/>
      <c r="G54" s="24">
        <v>10</v>
      </c>
      <c r="H54" s="13">
        <f>F54*G54</f>
        <v>0</v>
      </c>
      <c r="J54" s="6"/>
      <c r="K54" s="7"/>
    </row>
    <row r="55" spans="2:11" ht="15.9" customHeight="1" x14ac:dyDescent="0.25">
      <c r="B55" s="3"/>
      <c r="C55" s="176" t="s">
        <v>310</v>
      </c>
      <c r="D55" s="177"/>
      <c r="E55" s="37"/>
      <c r="F55" s="38"/>
      <c r="G55" s="24">
        <v>48</v>
      </c>
      <c r="H55" s="13">
        <f>F55*G55</f>
        <v>0</v>
      </c>
      <c r="J55" s="6"/>
    </row>
    <row r="56" spans="2:11" x14ac:dyDescent="0.25">
      <c r="B56" s="3"/>
      <c r="C56" s="176" t="s">
        <v>311</v>
      </c>
      <c r="D56" s="177"/>
      <c r="E56" s="37"/>
      <c r="F56" s="38"/>
      <c r="G56" s="24">
        <v>45</v>
      </c>
      <c r="H56" s="13">
        <f>F56*G56</f>
        <v>0</v>
      </c>
      <c r="J56" s="6"/>
    </row>
    <row r="57" spans="2:11" x14ac:dyDescent="0.25">
      <c r="B57" s="3"/>
      <c r="C57" s="170" t="s">
        <v>292</v>
      </c>
      <c r="D57" s="171"/>
      <c r="E57" s="37"/>
      <c r="F57" s="38"/>
      <c r="G57" s="24">
        <v>0</v>
      </c>
      <c r="H57" s="13">
        <f>F57*G57</f>
        <v>0</v>
      </c>
      <c r="J57" s="6"/>
    </row>
    <row r="58" spans="2:11" x14ac:dyDescent="0.25">
      <c r="B58" s="3"/>
      <c r="C58" s="168" t="s">
        <v>292</v>
      </c>
      <c r="D58" s="169"/>
      <c r="E58" s="37"/>
      <c r="F58" s="38"/>
      <c r="G58" s="24">
        <v>0</v>
      </c>
      <c r="H58" s="13">
        <f t="shared" ref="H58" si="5">F58*G58</f>
        <v>0</v>
      </c>
      <c r="J58" s="6"/>
    </row>
    <row r="59" spans="2:11" x14ac:dyDescent="0.25">
      <c r="B59" s="3"/>
      <c r="E59" s="4"/>
      <c r="F59" s="4"/>
      <c r="G59" s="57" t="s">
        <v>312</v>
      </c>
      <c r="J59" s="6"/>
    </row>
    <row r="60" spans="2:11" x14ac:dyDescent="0.25">
      <c r="B60" s="3"/>
      <c r="E60" s="27"/>
      <c r="J60" s="6"/>
    </row>
    <row r="61" spans="2:11" x14ac:dyDescent="0.25">
      <c r="B61" s="3"/>
      <c r="C61" s="7" t="s">
        <v>313</v>
      </c>
      <c r="E61" s="27"/>
      <c r="F61" s="14" t="s">
        <v>285</v>
      </c>
      <c r="G61" s="15" t="s">
        <v>307</v>
      </c>
      <c r="H61" s="16" t="s">
        <v>287</v>
      </c>
      <c r="I61" s="16" t="s">
        <v>301</v>
      </c>
      <c r="J61" s="6"/>
    </row>
    <row r="62" spans="2:11" x14ac:dyDescent="0.25">
      <c r="B62" s="3"/>
      <c r="C62" s="182" t="s">
        <v>314</v>
      </c>
      <c r="D62" s="183"/>
      <c r="E62" s="184"/>
      <c r="F62" s="62">
        <f>H62/G62</f>
        <v>0</v>
      </c>
      <c r="G62" s="25">
        <f>SUM(G53:G56)</f>
        <v>143</v>
      </c>
      <c r="H62" s="18">
        <f>SUM(H53:H56)</f>
        <v>0</v>
      </c>
      <c r="I62" s="185" t="str">
        <f>IF(H64&lt;I64,"","Maximum overschreden")</f>
        <v/>
      </c>
      <c r="J62" s="6"/>
    </row>
    <row r="63" spans="2:11" x14ac:dyDescent="0.25">
      <c r="B63" s="3"/>
      <c r="C63" s="179" t="s">
        <v>315</v>
      </c>
      <c r="D63" s="180"/>
      <c r="E63" s="181"/>
      <c r="F63" s="29">
        <v>22</v>
      </c>
      <c r="G63" s="50">
        <f>G62*F63</f>
        <v>3146</v>
      </c>
      <c r="H63" s="30">
        <f>F63*H62</f>
        <v>0</v>
      </c>
      <c r="I63" s="175"/>
      <c r="J63" s="6"/>
    </row>
    <row r="64" spans="2:11" x14ac:dyDescent="0.25">
      <c r="B64" s="3"/>
      <c r="C64" s="31" t="s">
        <v>316</v>
      </c>
      <c r="D64" s="43"/>
      <c r="E64" s="42"/>
      <c r="F64" s="50">
        <v>6</v>
      </c>
      <c r="G64" s="50">
        <f>G63*F64</f>
        <v>18876</v>
      </c>
      <c r="H64" s="44">
        <f>H63*F64</f>
        <v>0</v>
      </c>
      <c r="I64" s="26">
        <v>2000000</v>
      </c>
      <c r="J64" s="6"/>
    </row>
    <row r="65" spans="2:17" x14ac:dyDescent="0.25">
      <c r="B65" s="3"/>
      <c r="E65" s="9"/>
      <c r="J65" s="6"/>
    </row>
    <row r="66" spans="2:17" ht="15.6" x14ac:dyDescent="0.25">
      <c r="B66" s="3"/>
      <c r="C66" s="8" t="s">
        <v>317</v>
      </c>
      <c r="E66" s="9"/>
      <c r="F66" s="186" t="s">
        <v>318</v>
      </c>
      <c r="G66" s="187"/>
      <c r="H66" s="46">
        <f>H42+H64</f>
        <v>0</v>
      </c>
      <c r="I66" s="34">
        <f>I42+I64</f>
        <v>5900000</v>
      </c>
      <c r="J66" s="6"/>
    </row>
    <row r="67" spans="2:17" x14ac:dyDescent="0.25">
      <c r="B67" s="3"/>
      <c r="J67" s="6"/>
      <c r="O67" s="12"/>
      <c r="Q67" s="11"/>
    </row>
    <row r="68" spans="2:17" x14ac:dyDescent="0.25">
      <c r="B68" s="3"/>
      <c r="J68" s="6"/>
      <c r="O68" s="12"/>
      <c r="Q68" s="11"/>
    </row>
    <row r="69" spans="2:17" ht="72" customHeight="1" x14ac:dyDescent="0.25">
      <c r="B69" s="3"/>
      <c r="C69" s="178" t="s">
        <v>319</v>
      </c>
      <c r="D69" s="178"/>
      <c r="E69" s="178"/>
      <c r="F69" s="178"/>
      <c r="G69" s="178"/>
      <c r="H69" s="178"/>
      <c r="I69" s="178"/>
      <c r="J69" s="6"/>
    </row>
    <row r="70" spans="2:17" x14ac:dyDescent="0.25">
      <c r="B70" s="63"/>
      <c r="C70" s="64"/>
      <c r="D70" s="64"/>
      <c r="E70" s="65"/>
      <c r="F70" s="66"/>
      <c r="G70" s="66"/>
      <c r="H70" s="66"/>
      <c r="I70" s="64"/>
      <c r="J70" s="67"/>
    </row>
  </sheetData>
  <mergeCells count="26">
    <mergeCell ref="C22:D22"/>
    <mergeCell ref="C69:I69"/>
    <mergeCell ref="C63:E63"/>
    <mergeCell ref="C62:E62"/>
    <mergeCell ref="I62:I63"/>
    <mergeCell ref="F66:G66"/>
    <mergeCell ref="C55:D55"/>
    <mergeCell ref="C54:D54"/>
    <mergeCell ref="C53:D53"/>
    <mergeCell ref="D34:E35"/>
    <mergeCell ref="E7:I7"/>
    <mergeCell ref="E9:I9"/>
    <mergeCell ref="E11:I11"/>
    <mergeCell ref="C58:D58"/>
    <mergeCell ref="C57:D57"/>
    <mergeCell ref="C25:D25"/>
    <mergeCell ref="C26:D26"/>
    <mergeCell ref="C17:I17"/>
    <mergeCell ref="C47:I50"/>
    <mergeCell ref="I40:I41"/>
    <mergeCell ref="I25:I26"/>
    <mergeCell ref="C56:D56"/>
    <mergeCell ref="C23:D23"/>
    <mergeCell ref="C24:D24"/>
    <mergeCell ref="C39:D39"/>
    <mergeCell ref="C40:D40"/>
  </mergeCells>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845B-1B2E-436F-9110-19F410ADD1BB}">
  <dimension ref="A1:E60"/>
  <sheetViews>
    <sheetView showGridLines="0" topLeftCell="A13" workbookViewId="0">
      <selection activeCell="A21" sqref="A21:C21"/>
    </sheetView>
  </sheetViews>
  <sheetFormatPr defaultColWidth="8.88671875" defaultRowHeight="13.2" x14ac:dyDescent="0.25"/>
  <cols>
    <col min="1" max="1" width="36.109375" style="76" customWidth="1"/>
    <col min="2" max="2" width="8.88671875" style="73"/>
    <col min="3" max="4" width="15.6640625" style="73" customWidth="1"/>
    <col min="5" max="5" width="15.33203125" style="73" customWidth="1"/>
    <col min="6" max="16384" width="8.88671875" style="73"/>
  </cols>
  <sheetData>
    <row r="1" spans="1:5" x14ac:dyDescent="0.25">
      <c r="A1" s="72" t="s">
        <v>320</v>
      </c>
    </row>
    <row r="3" spans="1:5" ht="26.4" x14ac:dyDescent="0.25">
      <c r="A3" s="69" t="s">
        <v>321</v>
      </c>
      <c r="B3" s="70" t="s">
        <v>322</v>
      </c>
      <c r="C3" s="71" t="s">
        <v>323</v>
      </c>
      <c r="D3" s="71" t="s">
        <v>324</v>
      </c>
      <c r="E3" s="70" t="s">
        <v>325</v>
      </c>
    </row>
    <row r="4" spans="1:5" ht="12.9" customHeight="1" x14ac:dyDescent="0.25">
      <c r="A4" s="189" t="s">
        <v>326</v>
      </c>
      <c r="B4" s="189"/>
      <c r="C4" s="189"/>
      <c r="D4" s="189"/>
      <c r="E4" s="190"/>
    </row>
    <row r="5" spans="1:5" ht="52.8" x14ac:dyDescent="0.25">
      <c r="A5" s="87" t="s">
        <v>327</v>
      </c>
      <c r="B5" s="86">
        <v>2</v>
      </c>
      <c r="C5" s="74"/>
      <c r="D5" s="74"/>
      <c r="E5" s="75">
        <f t="shared" ref="E5:E12" si="0">(B5*C5)+(B5*D5*6)</f>
        <v>0</v>
      </c>
    </row>
    <row r="6" spans="1:5" ht="52.8" x14ac:dyDescent="0.25">
      <c r="A6" s="87" t="s">
        <v>328</v>
      </c>
      <c r="B6" s="86">
        <v>2</v>
      </c>
      <c r="C6" s="74"/>
      <c r="D6" s="74"/>
      <c r="E6" s="75">
        <f t="shared" si="0"/>
        <v>0</v>
      </c>
    </row>
    <row r="7" spans="1:5" ht="52.8" x14ac:dyDescent="0.25">
      <c r="A7" s="87" t="s">
        <v>329</v>
      </c>
      <c r="B7" s="86">
        <v>2</v>
      </c>
      <c r="C7" s="74"/>
      <c r="D7" s="74"/>
      <c r="E7" s="75">
        <f t="shared" si="0"/>
        <v>0</v>
      </c>
    </row>
    <row r="8" spans="1:5" x14ac:dyDescent="0.25">
      <c r="A8" s="148" t="s">
        <v>330</v>
      </c>
      <c r="B8" s="194"/>
      <c r="C8" s="195"/>
      <c r="D8" s="195"/>
      <c r="E8" s="196"/>
    </row>
    <row r="9" spans="1:5" x14ac:dyDescent="0.25">
      <c r="A9" s="148" t="s">
        <v>331</v>
      </c>
      <c r="B9" s="194"/>
      <c r="C9" s="195"/>
      <c r="D9" s="195"/>
      <c r="E9" s="196"/>
    </row>
    <row r="10" spans="1:5" x14ac:dyDescent="0.25">
      <c r="A10" s="148" t="s">
        <v>332</v>
      </c>
      <c r="B10" s="194"/>
      <c r="C10" s="195"/>
      <c r="D10" s="195"/>
      <c r="E10" s="196"/>
    </row>
    <row r="11" spans="1:5" ht="39.6" x14ac:dyDescent="0.25">
      <c r="A11" s="157" t="s">
        <v>333</v>
      </c>
      <c r="B11" s="156">
        <v>2</v>
      </c>
      <c r="C11" s="74"/>
      <c r="D11" s="74"/>
      <c r="E11" s="75">
        <f t="shared" si="0"/>
        <v>0</v>
      </c>
    </row>
    <row r="12" spans="1:5" x14ac:dyDescent="0.25">
      <c r="A12" s="157" t="s">
        <v>334</v>
      </c>
      <c r="B12" s="156">
        <v>2</v>
      </c>
      <c r="C12" s="74"/>
      <c r="D12" s="74"/>
      <c r="E12" s="75">
        <f t="shared" si="0"/>
        <v>0</v>
      </c>
    </row>
    <row r="13" spans="1:5" ht="39.6" x14ac:dyDescent="0.25">
      <c r="A13" s="159" t="s">
        <v>335</v>
      </c>
      <c r="B13" s="156">
        <v>1</v>
      </c>
      <c r="C13" s="74"/>
      <c r="D13" s="74"/>
      <c r="E13" s="75">
        <f>(B13*C13)+(B13*D13*6)</f>
        <v>0</v>
      </c>
    </row>
    <row r="14" spans="1:5" x14ac:dyDescent="0.25">
      <c r="A14" s="159"/>
      <c r="B14" s="156"/>
      <c r="C14" s="74"/>
      <c r="D14" s="74"/>
      <c r="E14" s="75"/>
    </row>
    <row r="15" spans="1:5" x14ac:dyDescent="0.25">
      <c r="A15" s="159"/>
      <c r="B15" s="156"/>
      <c r="C15" s="74"/>
      <c r="D15" s="74"/>
      <c r="E15" s="75"/>
    </row>
    <row r="16" spans="1:5" x14ac:dyDescent="0.25">
      <c r="A16" s="159"/>
      <c r="B16" s="156"/>
      <c r="C16" s="74"/>
      <c r="D16" s="74"/>
      <c r="E16" s="75"/>
    </row>
    <row r="17" spans="1:5" x14ac:dyDescent="0.25">
      <c r="A17" s="159"/>
      <c r="B17" s="156"/>
      <c r="C17" s="74"/>
      <c r="D17" s="74"/>
      <c r="E17" s="75"/>
    </row>
    <row r="18" spans="1:5" x14ac:dyDescent="0.25">
      <c r="A18" s="159"/>
      <c r="B18" s="156"/>
      <c r="C18" s="74"/>
      <c r="D18" s="74"/>
      <c r="E18" s="75"/>
    </row>
    <row r="19" spans="1:5" s="160" customFormat="1" ht="12.9" customHeight="1" x14ac:dyDescent="0.25">
      <c r="A19" s="191"/>
      <c r="B19" s="192"/>
      <c r="C19" s="192"/>
      <c r="D19" s="192"/>
      <c r="E19" s="193"/>
    </row>
    <row r="20" spans="1:5" s="160" customFormat="1" ht="24" customHeight="1" x14ac:dyDescent="0.25">
      <c r="A20" s="200" t="s">
        <v>384</v>
      </c>
      <c r="B20" s="201"/>
      <c r="C20" s="202"/>
      <c r="D20" s="71" t="s">
        <v>324</v>
      </c>
      <c r="E20" s="70" t="s">
        <v>325</v>
      </c>
    </row>
    <row r="21" spans="1:5" x14ac:dyDescent="0.25">
      <c r="A21" s="197" t="s">
        <v>336</v>
      </c>
      <c r="B21" s="198"/>
      <c r="C21" s="199"/>
      <c r="D21" s="74">
        <v>0</v>
      </c>
      <c r="E21" s="75">
        <f t="shared" ref="E21:E27" si="1">(B21*C21)+(B21*D21*6)</f>
        <v>0</v>
      </c>
    </row>
    <row r="22" spans="1:5" ht="13.2" customHeight="1" x14ac:dyDescent="0.25">
      <c r="A22" s="197" t="s">
        <v>337</v>
      </c>
      <c r="B22" s="198"/>
      <c r="C22" s="199"/>
      <c r="D22" s="74">
        <v>0</v>
      </c>
      <c r="E22" s="75">
        <f t="shared" si="1"/>
        <v>0</v>
      </c>
    </row>
    <row r="23" spans="1:5" ht="13.2" customHeight="1" x14ac:dyDescent="0.25">
      <c r="A23" s="197" t="s">
        <v>338</v>
      </c>
      <c r="B23" s="198"/>
      <c r="C23" s="199"/>
      <c r="D23" s="74">
        <v>0</v>
      </c>
      <c r="E23" s="75">
        <f t="shared" si="1"/>
        <v>0</v>
      </c>
    </row>
    <row r="24" spans="1:5" ht="13.2" customHeight="1" x14ac:dyDescent="0.25">
      <c r="A24" s="197" t="s">
        <v>339</v>
      </c>
      <c r="B24" s="198"/>
      <c r="C24" s="199"/>
      <c r="D24" s="74">
        <v>0</v>
      </c>
      <c r="E24" s="75">
        <f t="shared" si="1"/>
        <v>0</v>
      </c>
    </row>
    <row r="25" spans="1:5" ht="13.2" customHeight="1" x14ac:dyDescent="0.25">
      <c r="A25" s="197" t="s">
        <v>340</v>
      </c>
      <c r="B25" s="198"/>
      <c r="C25" s="199"/>
      <c r="D25" s="74">
        <v>0</v>
      </c>
      <c r="E25" s="75">
        <f t="shared" si="1"/>
        <v>0</v>
      </c>
    </row>
    <row r="26" spans="1:5" ht="13.2" customHeight="1" x14ac:dyDescent="0.25">
      <c r="A26" s="197" t="s">
        <v>341</v>
      </c>
      <c r="B26" s="198"/>
      <c r="C26" s="199"/>
      <c r="D26" s="74">
        <v>0</v>
      </c>
      <c r="E26" s="75">
        <f t="shared" si="1"/>
        <v>0</v>
      </c>
    </row>
    <row r="27" spans="1:5" ht="13.2" customHeight="1" x14ac:dyDescent="0.25">
      <c r="A27" s="197" t="s">
        <v>342</v>
      </c>
      <c r="B27" s="198"/>
      <c r="C27" s="199"/>
      <c r="D27" s="74">
        <v>0</v>
      </c>
      <c r="E27" s="75">
        <f t="shared" si="1"/>
        <v>0</v>
      </c>
    </row>
    <row r="28" spans="1:5" s="158" customFormat="1" x14ac:dyDescent="0.25">
      <c r="A28" s="203" t="s">
        <v>343</v>
      </c>
      <c r="B28" s="204">
        <f ca="1">'Prijs Licenties'!B28</f>
        <v>0</v>
      </c>
      <c r="C28" s="205">
        <f ca="1">'Prijs Licenties'!C28</f>
        <v>0</v>
      </c>
      <c r="D28" s="206"/>
      <c r="E28" s="207"/>
    </row>
    <row r="29" spans="1:5" x14ac:dyDescent="0.25">
      <c r="A29" s="87"/>
      <c r="B29" s="86"/>
      <c r="C29" s="147"/>
      <c r="D29" s="147"/>
      <c r="E29" s="75">
        <f t="shared" ref="E29:E30" si="2">B29*(C29+D29*6)</f>
        <v>0</v>
      </c>
    </row>
    <row r="30" spans="1:5" x14ac:dyDescent="0.25">
      <c r="A30" s="87"/>
      <c r="B30" s="86"/>
      <c r="C30" s="147"/>
      <c r="D30" s="147"/>
      <c r="E30" s="75">
        <f t="shared" si="2"/>
        <v>0</v>
      </c>
    </row>
    <row r="31" spans="1:5" x14ac:dyDescent="0.25">
      <c r="A31" s="87"/>
      <c r="B31" s="86"/>
      <c r="C31" s="147"/>
      <c r="D31" s="147"/>
      <c r="E31" s="75">
        <f t="shared" ref="E31" si="3">B31*(C31+D31*6)</f>
        <v>0</v>
      </c>
    </row>
    <row r="32" spans="1:5" x14ac:dyDescent="0.25">
      <c r="A32" s="76" t="s">
        <v>344</v>
      </c>
    </row>
    <row r="33" spans="1:5" ht="13.8" x14ac:dyDescent="0.25">
      <c r="C33" s="83">
        <f ca="1">SUM(C5:C31)</f>
        <v>0</v>
      </c>
      <c r="D33" s="83">
        <f>SUM(D5:D31)</f>
        <v>0</v>
      </c>
      <c r="E33" s="44">
        <f>SUM(E11:E18)+SUM(E21:E27)+SUM(E29:E31)</f>
        <v>0</v>
      </c>
    </row>
    <row r="36" spans="1:5" ht="14.4" x14ac:dyDescent="0.3">
      <c r="A36" s="35" t="s">
        <v>345</v>
      </c>
      <c r="B36" s="149" t="s">
        <v>346</v>
      </c>
      <c r="D36" s="150" t="s">
        <v>347</v>
      </c>
      <c r="E36" t="s">
        <v>348</v>
      </c>
    </row>
    <row r="37" spans="1:5" ht="14.4" x14ac:dyDescent="0.3">
      <c r="A37" s="149" t="s">
        <v>349</v>
      </c>
      <c r="B37" t="s">
        <v>350</v>
      </c>
      <c r="D37" t="s">
        <v>351</v>
      </c>
      <c r="E37">
        <v>8</v>
      </c>
    </row>
    <row r="38" spans="1:5" ht="14.4" x14ac:dyDescent="0.3">
      <c r="A38" s="149" t="s">
        <v>352</v>
      </c>
      <c r="B38" t="s">
        <v>353</v>
      </c>
      <c r="D38" t="s">
        <v>351</v>
      </c>
      <c r="E38">
        <v>8</v>
      </c>
    </row>
    <row r="39" spans="1:5" ht="14.4" x14ac:dyDescent="0.3">
      <c r="A39" s="149" t="s">
        <v>354</v>
      </c>
      <c r="B39" t="s">
        <v>355</v>
      </c>
      <c r="D39" t="s">
        <v>356</v>
      </c>
      <c r="E39">
        <v>16</v>
      </c>
    </row>
    <row r="40" spans="1:5" ht="14.4" x14ac:dyDescent="0.3">
      <c r="A40" s="149" t="s">
        <v>354</v>
      </c>
      <c r="B40" t="s">
        <v>355</v>
      </c>
      <c r="D40" t="s">
        <v>356</v>
      </c>
      <c r="E40">
        <v>16</v>
      </c>
    </row>
    <row r="41" spans="1:5" ht="14.4" x14ac:dyDescent="0.3">
      <c r="A41" s="149"/>
      <c r="B41"/>
      <c r="D41"/>
      <c r="E41"/>
    </row>
    <row r="42" spans="1:5" ht="14.4" x14ac:dyDescent="0.3">
      <c r="A42" s="162" t="s">
        <v>357</v>
      </c>
      <c r="B42"/>
      <c r="D42"/>
      <c r="E42"/>
    </row>
    <row r="43" spans="1:5" ht="14.4" x14ac:dyDescent="0.3">
      <c r="A43" s="161" t="s">
        <v>358</v>
      </c>
      <c r="B43"/>
      <c r="D43"/>
      <c r="E43"/>
    </row>
    <row r="44" spans="1:5" x14ac:dyDescent="0.25">
      <c r="A44" s="49"/>
    </row>
    <row r="45" spans="1:5" x14ac:dyDescent="0.25">
      <c r="A45" s="152" t="s">
        <v>382</v>
      </c>
    </row>
    <row r="46" spans="1:5" x14ac:dyDescent="0.25">
      <c r="A46" s="151" t="s">
        <v>383</v>
      </c>
    </row>
    <row r="47" spans="1:5" x14ac:dyDescent="0.25">
      <c r="A47" s="49"/>
    </row>
    <row r="48" spans="1:5" x14ac:dyDescent="0.25">
      <c r="A48" s="49"/>
    </row>
    <row r="49" spans="1:1" x14ac:dyDescent="0.25">
      <c r="A49" s="49"/>
    </row>
    <row r="50" spans="1:1" x14ac:dyDescent="0.25">
      <c r="A50"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sheetData>
  <mergeCells count="15">
    <mergeCell ref="A28:C28"/>
    <mergeCell ref="D28:E28"/>
    <mergeCell ref="B10:E10"/>
    <mergeCell ref="B9:E9"/>
    <mergeCell ref="A21:C21"/>
    <mergeCell ref="A22:C22"/>
    <mergeCell ref="A23:C23"/>
    <mergeCell ref="A24:C24"/>
    <mergeCell ref="A25:C25"/>
    <mergeCell ref="A4:E4"/>
    <mergeCell ref="A19:E19"/>
    <mergeCell ref="B8:E8"/>
    <mergeCell ref="A26:C26"/>
    <mergeCell ref="A27:C27"/>
    <mergeCell ref="A20:C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4920A-CF97-4A5F-B36F-9E2BF9773316}">
  <dimension ref="A1:E37"/>
  <sheetViews>
    <sheetView showGridLines="0" tabSelected="1" topLeftCell="A16" workbookViewId="0">
      <selection activeCell="D26" sqref="D26"/>
    </sheetView>
  </sheetViews>
  <sheetFormatPr defaultColWidth="8.88671875" defaultRowHeight="13.2" x14ac:dyDescent="0.25"/>
  <cols>
    <col min="1" max="1" width="56.88671875" customWidth="1"/>
    <col min="2" max="2" width="14.6640625" bestFit="1" customWidth="1"/>
    <col min="3" max="3" width="13.109375" customWidth="1"/>
    <col min="4" max="4" width="16.6640625" customWidth="1"/>
    <col min="5" max="5" width="11.6640625" customWidth="1"/>
  </cols>
  <sheetData>
    <row r="1" spans="1:5" x14ac:dyDescent="0.25">
      <c r="A1" s="35" t="s">
        <v>359</v>
      </c>
    </row>
    <row r="2" spans="1:5" x14ac:dyDescent="0.25">
      <c r="A2" t="s">
        <v>360</v>
      </c>
    </row>
    <row r="3" spans="1:5" x14ac:dyDescent="0.25">
      <c r="A3" t="s">
        <v>361</v>
      </c>
    </row>
    <row r="4" spans="1:5" x14ac:dyDescent="0.25">
      <c r="A4" t="s">
        <v>362</v>
      </c>
    </row>
    <row r="6" spans="1:5" ht="13.8" x14ac:dyDescent="0.25">
      <c r="A6" s="8" t="s">
        <v>363</v>
      </c>
      <c r="B6" s="28" t="s">
        <v>284</v>
      </c>
      <c r="C6" s="14" t="s">
        <v>285</v>
      </c>
      <c r="D6" s="15" t="s">
        <v>286</v>
      </c>
      <c r="E6" s="16" t="s">
        <v>287</v>
      </c>
    </row>
    <row r="7" spans="1:5" ht="13.8" x14ac:dyDescent="0.25">
      <c r="A7" s="84" t="s">
        <v>308</v>
      </c>
      <c r="B7" s="85"/>
      <c r="C7" s="38">
        <v>0</v>
      </c>
      <c r="D7" s="39"/>
      <c r="E7" s="13">
        <f>C7*D7</f>
        <v>0</v>
      </c>
    </row>
    <row r="8" spans="1:5" ht="13.8" x14ac:dyDescent="0.25">
      <c r="A8" s="84" t="s">
        <v>309</v>
      </c>
      <c r="B8" s="85"/>
      <c r="C8" s="38">
        <v>0</v>
      </c>
      <c r="D8" s="39"/>
      <c r="E8" s="13">
        <f>C8*D8</f>
        <v>0</v>
      </c>
    </row>
    <row r="9" spans="1:5" ht="13.8" x14ac:dyDescent="0.25">
      <c r="A9" s="84" t="s">
        <v>310</v>
      </c>
      <c r="B9" s="85"/>
      <c r="C9" s="38">
        <v>0</v>
      </c>
      <c r="D9" s="39"/>
      <c r="E9" s="13">
        <f>C9*D9</f>
        <v>0</v>
      </c>
    </row>
    <row r="10" spans="1:5" ht="13.8" x14ac:dyDescent="0.25">
      <c r="A10" s="84" t="s">
        <v>311</v>
      </c>
      <c r="B10" s="85"/>
      <c r="C10" s="38">
        <v>0</v>
      </c>
      <c r="D10" s="39"/>
      <c r="E10" s="13">
        <f>C10*D10</f>
        <v>0</v>
      </c>
    </row>
    <row r="11" spans="1:5" ht="13.8" x14ac:dyDescent="0.25">
      <c r="A11" s="41" t="s">
        <v>292</v>
      </c>
      <c r="B11" s="37"/>
      <c r="C11" s="38">
        <v>0</v>
      </c>
      <c r="D11" s="39"/>
      <c r="E11" s="13">
        <f>C11*D11</f>
        <v>0</v>
      </c>
    </row>
    <row r="12" spans="1:5" ht="13.8" x14ac:dyDescent="0.25">
      <c r="A12" s="41" t="s">
        <v>292</v>
      </c>
      <c r="B12" s="37"/>
      <c r="C12" s="38">
        <v>0</v>
      </c>
      <c r="D12" s="40"/>
      <c r="E12" s="13">
        <f t="shared" ref="E12" si="0">C12*D12</f>
        <v>0</v>
      </c>
    </row>
    <row r="13" spans="1:5" ht="13.8" x14ac:dyDescent="0.3">
      <c r="A13" s="1"/>
      <c r="B13" s="27"/>
      <c r="C13" s="2"/>
      <c r="D13" s="17" t="s">
        <v>293</v>
      </c>
      <c r="E13" s="44">
        <f>SUM(E7:E12)</f>
        <v>0</v>
      </c>
    </row>
    <row r="14" spans="1:5" ht="13.8" x14ac:dyDescent="0.3">
      <c r="A14" s="1"/>
      <c r="B14" s="27"/>
      <c r="C14" s="2"/>
      <c r="D14" s="17"/>
    </row>
    <row r="15" spans="1:5" x14ac:dyDescent="0.25">
      <c r="A15" s="72" t="s">
        <v>364</v>
      </c>
      <c r="B15" s="73"/>
      <c r="C15" s="73"/>
      <c r="D15" s="73"/>
      <c r="E15" s="73"/>
    </row>
    <row r="16" spans="1:5" ht="39.6" customHeight="1" x14ac:dyDescent="0.25">
      <c r="A16" s="210" t="s">
        <v>365</v>
      </c>
      <c r="B16" s="210"/>
      <c r="C16" s="210"/>
      <c r="D16" s="210"/>
      <c r="E16" s="210"/>
    </row>
    <row r="18" spans="1:5" ht="13.8" x14ac:dyDescent="0.25">
      <c r="A18" s="8" t="s">
        <v>366</v>
      </c>
      <c r="B18" s="14" t="s">
        <v>298</v>
      </c>
      <c r="C18" s="15" t="s">
        <v>299</v>
      </c>
      <c r="D18" s="15" t="s">
        <v>367</v>
      </c>
      <c r="E18" s="15" t="s">
        <v>288</v>
      </c>
    </row>
    <row r="19" spans="1:5" ht="13.8" customHeight="1" x14ac:dyDescent="0.3">
      <c r="A19" s="1" t="s">
        <v>320</v>
      </c>
      <c r="B19" s="68">
        <f>C19/12</f>
        <v>0</v>
      </c>
      <c r="C19" s="13">
        <f>D19/6</f>
        <v>0</v>
      </c>
      <c r="D19" s="13">
        <f>'Prijs Licenties SG4'!E33</f>
        <v>0</v>
      </c>
    </row>
    <row r="20" spans="1:5" ht="13.8" x14ac:dyDescent="0.3">
      <c r="A20" s="1" t="s">
        <v>289</v>
      </c>
      <c r="B20" s="36"/>
      <c r="C20" s="13">
        <f>12*B20</f>
        <v>0</v>
      </c>
      <c r="D20" s="13">
        <f>6*C20</f>
        <v>0</v>
      </c>
    </row>
    <row r="21" spans="1:5" ht="13.8" x14ac:dyDescent="0.3">
      <c r="A21" s="1" t="s">
        <v>290</v>
      </c>
      <c r="B21" s="36"/>
      <c r="C21" s="13">
        <f t="shared" ref="C21:C25" si="1">12*B21</f>
        <v>0</v>
      </c>
      <c r="D21" s="13">
        <f t="shared" ref="D21:D25" si="2">6*C21</f>
        <v>0</v>
      </c>
    </row>
    <row r="22" spans="1:5" ht="13.8" x14ac:dyDescent="0.3">
      <c r="A22" s="1" t="s">
        <v>302</v>
      </c>
      <c r="B22" s="36"/>
      <c r="C22" s="13">
        <f t="shared" si="1"/>
        <v>0</v>
      </c>
      <c r="D22" s="13">
        <f t="shared" si="2"/>
        <v>0</v>
      </c>
    </row>
    <row r="23" spans="1:5" ht="13.8" x14ac:dyDescent="0.3">
      <c r="A23" s="1" t="s">
        <v>291</v>
      </c>
      <c r="B23" s="36"/>
      <c r="C23" s="13">
        <f t="shared" si="1"/>
        <v>0</v>
      </c>
      <c r="D23" s="13">
        <f t="shared" si="2"/>
        <v>0</v>
      </c>
    </row>
    <row r="24" spans="1:5" ht="13.8" x14ac:dyDescent="0.3">
      <c r="A24" s="1" t="s">
        <v>292</v>
      </c>
      <c r="B24" s="36"/>
      <c r="C24" s="13">
        <f t="shared" si="1"/>
        <v>0</v>
      </c>
      <c r="D24" s="13">
        <f t="shared" si="2"/>
        <v>0</v>
      </c>
    </row>
    <row r="25" spans="1:5" ht="14.4" thickBot="1" x14ac:dyDescent="0.35">
      <c r="A25" s="1" t="s">
        <v>292</v>
      </c>
      <c r="B25" s="36">
        <v>0</v>
      </c>
      <c r="C25" s="48">
        <f t="shared" si="1"/>
        <v>0</v>
      </c>
      <c r="D25" s="48">
        <f t="shared" si="2"/>
        <v>0</v>
      </c>
    </row>
    <row r="26" spans="1:5" ht="14.4" thickTop="1" x14ac:dyDescent="0.25">
      <c r="A26" s="17" t="s">
        <v>293</v>
      </c>
      <c r="B26" s="47">
        <f>SUM(B19:B25)</f>
        <v>0</v>
      </c>
      <c r="C26" s="47">
        <f>SUM(C19:C25)</f>
        <v>0</v>
      </c>
      <c r="D26" s="79">
        <f>SUM(D19:D25)</f>
        <v>0</v>
      </c>
      <c r="E26" s="26">
        <f>'Prijs Dataplatform'!I42</f>
        <v>3900000</v>
      </c>
    </row>
    <row r="27" spans="1:5" ht="13.8" x14ac:dyDescent="0.3">
      <c r="A27" s="1"/>
      <c r="B27" s="10"/>
      <c r="C27" s="17"/>
      <c r="D27" s="22"/>
      <c r="E27" s="32"/>
    </row>
    <row r="28" spans="1:5" ht="29.1" customHeight="1" x14ac:dyDescent="0.3">
      <c r="A28" s="208" t="s">
        <v>368</v>
      </c>
      <c r="B28" s="208"/>
      <c r="C28" s="208"/>
      <c r="D28" s="208"/>
      <c r="E28" s="208"/>
    </row>
    <row r="30" spans="1:5" ht="28.35" customHeight="1" x14ac:dyDescent="0.25">
      <c r="A30" s="209" t="s">
        <v>369</v>
      </c>
      <c r="B30" s="209"/>
      <c r="C30" s="209"/>
      <c r="D30" s="209"/>
    </row>
    <row r="32" spans="1:5" ht="13.8" x14ac:dyDescent="0.25">
      <c r="A32" s="8" t="s">
        <v>370</v>
      </c>
      <c r="B32" s="15" t="s">
        <v>371</v>
      </c>
      <c r="C32" s="15" t="s">
        <v>300</v>
      </c>
      <c r="D32" s="15" t="s">
        <v>372</v>
      </c>
    </row>
    <row r="33" spans="1:4" x14ac:dyDescent="0.25">
      <c r="A33" s="81" t="s">
        <v>373</v>
      </c>
      <c r="B33" s="33">
        <f>E13</f>
        <v>0</v>
      </c>
      <c r="C33" s="45"/>
      <c r="D33" s="33">
        <f>B33</f>
        <v>0</v>
      </c>
    </row>
    <row r="34" spans="1:4" ht="13.8" x14ac:dyDescent="0.25">
      <c r="A34" s="81" t="s">
        <v>374</v>
      </c>
      <c r="B34" s="13">
        <f>'Prijs Dataplatform'!G42</f>
        <v>0</v>
      </c>
      <c r="C34" s="13">
        <f>6*B34</f>
        <v>0</v>
      </c>
    </row>
    <row r="35" spans="1:4" ht="13.8" x14ac:dyDescent="0.25">
      <c r="A35" s="81" t="s">
        <v>375</v>
      </c>
      <c r="B35" s="13">
        <f>C26</f>
        <v>0</v>
      </c>
      <c r="C35" s="13">
        <f>B35*6</f>
        <v>0</v>
      </c>
    </row>
    <row r="36" spans="1:4" ht="13.8" x14ac:dyDescent="0.25">
      <c r="A36" s="81" t="s">
        <v>376</v>
      </c>
      <c r="B36" s="13">
        <f>B34-B35</f>
        <v>0</v>
      </c>
      <c r="C36" s="82">
        <f>C34-C35</f>
        <v>0</v>
      </c>
      <c r="D36" s="13">
        <f>C35-C34</f>
        <v>0</v>
      </c>
    </row>
    <row r="37" spans="1:4" ht="13.8" x14ac:dyDescent="0.25">
      <c r="A37" s="211" t="s">
        <v>377</v>
      </c>
      <c r="B37" s="212"/>
      <c r="C37" s="34" t="s">
        <v>317</v>
      </c>
      <c r="D37" s="13">
        <f>SUM(D33:D36)</f>
        <v>0</v>
      </c>
    </row>
  </sheetData>
  <mergeCells count="4">
    <mergeCell ref="A28:E28"/>
    <mergeCell ref="A30:D30"/>
    <mergeCell ref="A16:E16"/>
    <mergeCell ref="A37:B3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EA7E8-1347-4317-9FAE-3A3E3DA06D86}">
  <dimension ref="A1:E60"/>
  <sheetViews>
    <sheetView showGridLines="0" topLeftCell="A9" workbookViewId="0">
      <selection activeCell="B5" sqref="B5"/>
    </sheetView>
  </sheetViews>
  <sheetFormatPr defaultColWidth="8.88671875" defaultRowHeight="13.2" x14ac:dyDescent="0.25"/>
  <cols>
    <col min="1" max="1" width="36.109375" style="76" customWidth="1"/>
    <col min="2" max="2" width="8.88671875" style="73"/>
    <col min="3" max="4" width="15.6640625" style="73" customWidth="1"/>
    <col min="5" max="5" width="15.33203125" style="73" customWidth="1"/>
    <col min="6" max="16384" width="8.88671875" style="73"/>
  </cols>
  <sheetData>
    <row r="1" spans="1:5" x14ac:dyDescent="0.25">
      <c r="A1" s="72" t="s">
        <v>320</v>
      </c>
    </row>
    <row r="3" spans="1:5" ht="26.4" x14ac:dyDescent="0.25">
      <c r="A3" s="69" t="s">
        <v>321</v>
      </c>
      <c r="B3" s="70" t="s">
        <v>322</v>
      </c>
      <c r="C3" s="71" t="s">
        <v>323</v>
      </c>
      <c r="D3" s="71" t="s">
        <v>324</v>
      </c>
      <c r="E3" s="70" t="s">
        <v>325</v>
      </c>
    </row>
    <row r="4" spans="1:5" ht="12.9" customHeight="1" x14ac:dyDescent="0.25">
      <c r="A4" s="189" t="s">
        <v>326</v>
      </c>
      <c r="B4" s="189"/>
      <c r="C4" s="189"/>
      <c r="D4" s="189"/>
      <c r="E4" s="190"/>
    </row>
    <row r="5" spans="1:5" ht="52.8" x14ac:dyDescent="0.25">
      <c r="A5" s="87" t="s">
        <v>327</v>
      </c>
      <c r="B5" s="164">
        <f>'Prijs Licenties'!B5</f>
        <v>2</v>
      </c>
      <c r="C5" s="74">
        <f>'Prijs Licenties'!C5</f>
        <v>0</v>
      </c>
      <c r="D5" s="74">
        <f>'Prijs Licenties'!D5</f>
        <v>0</v>
      </c>
      <c r="E5" s="75">
        <f>'Prijs Licenties'!E5</f>
        <v>0</v>
      </c>
    </row>
    <row r="6" spans="1:5" ht="52.8" x14ac:dyDescent="0.25">
      <c r="A6" s="87" t="s">
        <v>328</v>
      </c>
      <c r="B6" s="164">
        <f>'Prijs Licenties'!B6</f>
        <v>2</v>
      </c>
      <c r="C6" s="74">
        <f>'Prijs Licenties'!C6</f>
        <v>0</v>
      </c>
      <c r="D6" s="74">
        <f>'Prijs Licenties'!D6</f>
        <v>0</v>
      </c>
      <c r="E6" s="75">
        <f>'Prijs Licenties'!E6</f>
        <v>0</v>
      </c>
    </row>
    <row r="7" spans="1:5" ht="52.8" x14ac:dyDescent="0.25">
      <c r="A7" s="87" t="s">
        <v>329</v>
      </c>
      <c r="B7" s="164">
        <f>'Prijs Licenties'!B7</f>
        <v>2</v>
      </c>
      <c r="C7" s="74">
        <f>'Prijs Licenties'!C7</f>
        <v>0</v>
      </c>
      <c r="D7" s="74">
        <f>'Prijs Licenties'!D7</f>
        <v>0</v>
      </c>
      <c r="E7" s="75">
        <f>'Prijs Licenties'!E7</f>
        <v>0</v>
      </c>
    </row>
    <row r="8" spans="1:5" x14ac:dyDescent="0.25">
      <c r="A8" s="148" t="s">
        <v>330</v>
      </c>
      <c r="B8" s="194"/>
      <c r="C8" s="195"/>
      <c r="D8" s="195"/>
      <c r="E8" s="196"/>
    </row>
    <row r="9" spans="1:5" x14ac:dyDescent="0.25">
      <c r="A9" s="148" t="s">
        <v>331</v>
      </c>
      <c r="B9" s="194"/>
      <c r="C9" s="195"/>
      <c r="D9" s="195"/>
      <c r="E9" s="196"/>
    </row>
    <row r="10" spans="1:5" x14ac:dyDescent="0.25">
      <c r="A10" s="148" t="s">
        <v>332</v>
      </c>
      <c r="B10" s="194"/>
      <c r="C10" s="195"/>
      <c r="D10" s="195"/>
      <c r="E10" s="196"/>
    </row>
    <row r="11" spans="1:5" ht="39.6" x14ac:dyDescent="0.25">
      <c r="A11" s="157" t="s">
        <v>333</v>
      </c>
      <c r="B11" s="163">
        <f>'Prijs Licenties'!B11</f>
        <v>2</v>
      </c>
      <c r="C11" s="74">
        <f>'Prijs Licenties'!C11</f>
        <v>0</v>
      </c>
      <c r="D11" s="74">
        <f>'Prijs Licenties'!D11</f>
        <v>0</v>
      </c>
      <c r="E11" s="75">
        <f>'Prijs Licenties'!E11</f>
        <v>0</v>
      </c>
    </row>
    <row r="12" spans="1:5" x14ac:dyDescent="0.25">
      <c r="A12" s="157" t="s">
        <v>334</v>
      </c>
      <c r="B12" s="163">
        <f>'Prijs Licenties'!B12</f>
        <v>2</v>
      </c>
      <c r="C12" s="74">
        <f>'Prijs Licenties'!C12</f>
        <v>0</v>
      </c>
      <c r="D12" s="74">
        <f>'Prijs Licenties'!D12</f>
        <v>0</v>
      </c>
      <c r="E12" s="75">
        <f>'Prijs Licenties'!E12</f>
        <v>0</v>
      </c>
    </row>
    <row r="13" spans="1:5" ht="39.6" x14ac:dyDescent="0.25">
      <c r="A13" s="159" t="s">
        <v>335</v>
      </c>
      <c r="B13" s="163">
        <f>'Prijs Licenties'!B13</f>
        <v>1</v>
      </c>
      <c r="C13" s="74">
        <f>'Prijs Licenties'!C13</f>
        <v>0</v>
      </c>
      <c r="D13" s="74">
        <f>'Prijs Licenties'!D13</f>
        <v>0</v>
      </c>
      <c r="E13" s="75">
        <f>'Prijs Licenties'!E13</f>
        <v>0</v>
      </c>
    </row>
    <row r="14" spans="1:5" x14ac:dyDescent="0.25">
      <c r="A14" s="159"/>
      <c r="B14" s="156">
        <f>'Prijs Licenties'!B14</f>
        <v>0</v>
      </c>
      <c r="C14" s="74">
        <f>'Prijs Licenties'!C14</f>
        <v>0</v>
      </c>
      <c r="D14" s="74">
        <f>'Prijs Licenties'!D14</f>
        <v>0</v>
      </c>
      <c r="E14" s="75">
        <f>'Prijs Licenties'!E14</f>
        <v>0</v>
      </c>
    </row>
    <row r="15" spans="1:5" x14ac:dyDescent="0.25">
      <c r="A15" s="159"/>
      <c r="B15" s="156">
        <f>'Prijs Licenties'!B15</f>
        <v>0</v>
      </c>
      <c r="C15" s="74">
        <f>'Prijs Licenties'!C15</f>
        <v>0</v>
      </c>
      <c r="D15" s="74">
        <f>'Prijs Licenties'!D15</f>
        <v>0</v>
      </c>
      <c r="E15" s="75">
        <f>'Prijs Licenties'!E15</f>
        <v>0</v>
      </c>
    </row>
    <row r="16" spans="1:5" x14ac:dyDescent="0.25">
      <c r="A16" s="159"/>
      <c r="B16" s="156">
        <f>'Prijs Licenties'!B16</f>
        <v>0</v>
      </c>
      <c r="C16" s="74">
        <f>'Prijs Licenties'!C16</f>
        <v>0</v>
      </c>
      <c r="D16" s="74">
        <f>'Prijs Licenties'!D16</f>
        <v>0</v>
      </c>
      <c r="E16" s="75">
        <f>'Prijs Licenties'!E16</f>
        <v>0</v>
      </c>
    </row>
    <row r="17" spans="1:5" x14ac:dyDescent="0.25">
      <c r="A17" s="159"/>
      <c r="B17" s="156">
        <f>'Prijs Licenties'!B17</f>
        <v>0</v>
      </c>
      <c r="C17" s="74">
        <f>'Prijs Licenties'!C17</f>
        <v>0</v>
      </c>
      <c r="D17" s="74">
        <f>'Prijs Licenties'!D17</f>
        <v>0</v>
      </c>
      <c r="E17" s="75">
        <f>'Prijs Licenties'!E17</f>
        <v>0</v>
      </c>
    </row>
    <row r="18" spans="1:5" x14ac:dyDescent="0.25">
      <c r="A18" s="159"/>
      <c r="B18" s="156">
        <f>'Prijs Licenties'!B18</f>
        <v>0</v>
      </c>
      <c r="C18" s="74">
        <f>'Prijs Licenties'!C18</f>
        <v>0</v>
      </c>
      <c r="D18" s="74">
        <f>'Prijs Licenties'!D18</f>
        <v>0</v>
      </c>
      <c r="E18" s="75">
        <f>'Prijs Licenties'!E18</f>
        <v>0</v>
      </c>
    </row>
    <row r="19" spans="1:5" s="160" customFormat="1" ht="12.9" customHeight="1" x14ac:dyDescent="0.25">
      <c r="A19" s="191"/>
      <c r="B19" s="192"/>
      <c r="C19" s="192"/>
      <c r="D19" s="192"/>
      <c r="E19" s="193"/>
    </row>
    <row r="20" spans="1:5" s="160" customFormat="1" ht="24" customHeight="1" x14ac:dyDescent="0.25">
      <c r="A20" s="200" t="s">
        <v>384</v>
      </c>
      <c r="B20" s="201"/>
      <c r="C20" s="202"/>
      <c r="D20" s="71" t="s">
        <v>324</v>
      </c>
      <c r="E20" s="70" t="s">
        <v>325</v>
      </c>
    </row>
    <row r="21" spans="1:5" x14ac:dyDescent="0.25">
      <c r="A21" s="197" t="s">
        <v>336</v>
      </c>
      <c r="B21" s="198"/>
      <c r="C21" s="199"/>
      <c r="D21" s="74">
        <v>0</v>
      </c>
      <c r="E21" s="75">
        <f t="shared" ref="E21:E27" si="0">(B21*C21)+(B21*D21*6)</f>
        <v>0</v>
      </c>
    </row>
    <row r="22" spans="1:5" ht="13.2" customHeight="1" x14ac:dyDescent="0.25">
      <c r="A22" s="197" t="s">
        <v>337</v>
      </c>
      <c r="B22" s="198"/>
      <c r="C22" s="199"/>
      <c r="D22" s="74">
        <v>0</v>
      </c>
      <c r="E22" s="75">
        <f t="shared" si="0"/>
        <v>0</v>
      </c>
    </row>
    <row r="23" spans="1:5" ht="13.2" customHeight="1" x14ac:dyDescent="0.25">
      <c r="A23" s="197" t="s">
        <v>338</v>
      </c>
      <c r="B23" s="198"/>
      <c r="C23" s="199"/>
      <c r="D23" s="74">
        <v>0</v>
      </c>
      <c r="E23" s="75">
        <f t="shared" si="0"/>
        <v>0</v>
      </c>
    </row>
    <row r="24" spans="1:5" ht="13.2" customHeight="1" x14ac:dyDescent="0.25">
      <c r="A24" s="197" t="s">
        <v>339</v>
      </c>
      <c r="B24" s="198"/>
      <c r="C24" s="199"/>
      <c r="D24" s="74">
        <v>0</v>
      </c>
      <c r="E24" s="75">
        <f t="shared" si="0"/>
        <v>0</v>
      </c>
    </row>
    <row r="25" spans="1:5" ht="13.2" customHeight="1" x14ac:dyDescent="0.25">
      <c r="A25" s="197" t="s">
        <v>340</v>
      </c>
      <c r="B25" s="198"/>
      <c r="C25" s="199"/>
      <c r="D25" s="74">
        <v>0</v>
      </c>
      <c r="E25" s="75">
        <f t="shared" si="0"/>
        <v>0</v>
      </c>
    </row>
    <row r="26" spans="1:5" ht="13.2" customHeight="1" x14ac:dyDescent="0.25">
      <c r="A26" s="197" t="s">
        <v>341</v>
      </c>
      <c r="B26" s="198"/>
      <c r="C26" s="199"/>
      <c r="D26" s="74">
        <v>0</v>
      </c>
      <c r="E26" s="75">
        <f t="shared" si="0"/>
        <v>0</v>
      </c>
    </row>
    <row r="27" spans="1:5" ht="13.2" customHeight="1" x14ac:dyDescent="0.25">
      <c r="A27" s="197" t="s">
        <v>342</v>
      </c>
      <c r="B27" s="198"/>
      <c r="C27" s="199"/>
      <c r="D27" s="74">
        <v>0</v>
      </c>
      <c r="E27" s="75">
        <f t="shared" si="0"/>
        <v>0</v>
      </c>
    </row>
    <row r="28" spans="1:5" s="158" customFormat="1" x14ac:dyDescent="0.25">
      <c r="A28" s="203" t="s">
        <v>343</v>
      </c>
      <c r="B28" s="204">
        <f ca="1">'Prijs Licenties SG4'!B28</f>
        <v>0</v>
      </c>
      <c r="C28" s="205">
        <f ca="1">'Prijs Licenties SG4'!C28</f>
        <v>0</v>
      </c>
      <c r="D28" s="206"/>
      <c r="E28" s="207"/>
    </row>
    <row r="29" spans="1:5" x14ac:dyDescent="0.25">
      <c r="A29" s="87"/>
      <c r="B29" s="86"/>
      <c r="C29" s="147"/>
      <c r="D29" s="147"/>
      <c r="E29" s="75">
        <f t="shared" ref="E29:E31" si="1">B29*(C29+D29*6)</f>
        <v>0</v>
      </c>
    </row>
    <row r="30" spans="1:5" x14ac:dyDescent="0.25">
      <c r="A30" s="87"/>
      <c r="B30" s="86"/>
      <c r="C30" s="147"/>
      <c r="D30" s="147"/>
      <c r="E30" s="75">
        <f t="shared" si="1"/>
        <v>0</v>
      </c>
    </row>
    <row r="31" spans="1:5" x14ac:dyDescent="0.25">
      <c r="A31" s="87"/>
      <c r="B31" s="86"/>
      <c r="C31" s="147"/>
      <c r="D31" s="147"/>
      <c r="E31" s="75">
        <f t="shared" si="1"/>
        <v>0</v>
      </c>
    </row>
    <row r="32" spans="1:5" x14ac:dyDescent="0.25">
      <c r="A32" s="76" t="s">
        <v>344</v>
      </c>
    </row>
    <row r="33" spans="1:5" ht="13.8" x14ac:dyDescent="0.25">
      <c r="C33" s="83">
        <f ca="1">SUM(C5:C31)</f>
        <v>0</v>
      </c>
      <c r="D33" s="83">
        <f>SUM(D5:D31)</f>
        <v>0</v>
      </c>
      <c r="E33" s="44">
        <f>SUM(E11:E18)+SUM(E21:E27)+SUM(E29:E31)</f>
        <v>0</v>
      </c>
    </row>
    <row r="36" spans="1:5" ht="14.4" x14ac:dyDescent="0.3">
      <c r="A36" s="35" t="s">
        <v>345</v>
      </c>
      <c r="B36" s="149" t="s">
        <v>346</v>
      </c>
      <c r="D36" s="150" t="s">
        <v>347</v>
      </c>
      <c r="E36" t="s">
        <v>348</v>
      </c>
    </row>
    <row r="37" spans="1:5" ht="14.4" x14ac:dyDescent="0.3">
      <c r="A37" s="149" t="s">
        <v>349</v>
      </c>
      <c r="B37" t="s">
        <v>350</v>
      </c>
      <c r="D37" t="s">
        <v>351</v>
      </c>
      <c r="E37">
        <v>8</v>
      </c>
    </row>
    <row r="38" spans="1:5" ht="14.4" x14ac:dyDescent="0.3">
      <c r="A38" s="149" t="s">
        <v>352</v>
      </c>
      <c r="B38" t="s">
        <v>353</v>
      </c>
      <c r="D38" t="s">
        <v>351</v>
      </c>
      <c r="E38">
        <v>8</v>
      </c>
    </row>
    <row r="39" spans="1:5" ht="14.4" x14ac:dyDescent="0.3">
      <c r="A39" s="149" t="s">
        <v>354</v>
      </c>
      <c r="B39" t="s">
        <v>355</v>
      </c>
      <c r="D39" t="s">
        <v>356</v>
      </c>
      <c r="E39">
        <v>16</v>
      </c>
    </row>
    <row r="40" spans="1:5" ht="14.4" x14ac:dyDescent="0.3">
      <c r="A40" s="149" t="s">
        <v>354</v>
      </c>
      <c r="B40" t="s">
        <v>355</v>
      </c>
      <c r="D40" t="s">
        <v>356</v>
      </c>
      <c r="E40">
        <v>16</v>
      </c>
    </row>
    <row r="41" spans="1:5" ht="14.4" x14ac:dyDescent="0.3">
      <c r="A41" s="149"/>
      <c r="B41"/>
      <c r="D41"/>
      <c r="E41"/>
    </row>
    <row r="42" spans="1:5" ht="14.4" x14ac:dyDescent="0.3">
      <c r="A42" s="162" t="s">
        <v>357</v>
      </c>
      <c r="B42"/>
      <c r="D42"/>
      <c r="E42"/>
    </row>
    <row r="43" spans="1:5" ht="14.4" x14ac:dyDescent="0.3">
      <c r="A43" s="161" t="s">
        <v>358</v>
      </c>
      <c r="B43"/>
      <c r="D43"/>
      <c r="E43"/>
    </row>
    <row r="44" spans="1:5" x14ac:dyDescent="0.25">
      <c r="A44" s="49"/>
    </row>
    <row r="45" spans="1:5" x14ac:dyDescent="0.25">
      <c r="A45" s="152" t="s">
        <v>382</v>
      </c>
    </row>
    <row r="46" spans="1:5" x14ac:dyDescent="0.25">
      <c r="A46" s="151" t="s">
        <v>383</v>
      </c>
    </row>
    <row r="47" spans="1:5" x14ac:dyDescent="0.25">
      <c r="A47" s="49"/>
    </row>
    <row r="48" spans="1:5" x14ac:dyDescent="0.25">
      <c r="A48" s="49"/>
    </row>
    <row r="49" spans="1:1" x14ac:dyDescent="0.25">
      <c r="A49" s="49"/>
    </row>
    <row r="50" spans="1:1" x14ac:dyDescent="0.25">
      <c r="A50"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sheetData>
  <mergeCells count="15">
    <mergeCell ref="A27:C27"/>
    <mergeCell ref="A28:C28"/>
    <mergeCell ref="D28:E28"/>
    <mergeCell ref="A21:C21"/>
    <mergeCell ref="A22:C22"/>
    <mergeCell ref="A23:C23"/>
    <mergeCell ref="A24:C24"/>
    <mergeCell ref="A25:C25"/>
    <mergeCell ref="A26:C26"/>
    <mergeCell ref="A20:C20"/>
    <mergeCell ref="A4:E4"/>
    <mergeCell ref="B8:E8"/>
    <mergeCell ref="B9:E9"/>
    <mergeCell ref="B10:E10"/>
    <mergeCell ref="A19:E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171241-d2d0-4e5a-b50c-663eb8a5e71b" xsi:nil="true"/>
    <lcf76f155ced4ddcb4097134ff3c332f xmlns="1235aefc-1b2a-4553-909d-00c6f83bdbba">
      <Terms xmlns="http://schemas.microsoft.com/office/infopath/2007/PartnerControls"/>
    </lcf76f155ced4ddcb4097134ff3c332f>
    <SharedWithUsers xmlns="fa171241-d2d0-4e5a-b50c-663eb8a5e71b">
      <UserInfo>
        <DisplayName>Niek Schroten</DisplayName>
        <AccountId>82</AccountId>
        <AccountType/>
      </UserInfo>
      <UserInfo>
        <DisplayName>Kees de Waard</DisplayName>
        <AccountId>74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0B44041F68164086F56D32F14C2FEA" ma:contentTypeVersion="13" ma:contentTypeDescription="Create a new document." ma:contentTypeScope="" ma:versionID="c234b194d0775e38fdb99767ab935b9c">
  <xsd:schema xmlns:xsd="http://www.w3.org/2001/XMLSchema" xmlns:xs="http://www.w3.org/2001/XMLSchema" xmlns:p="http://schemas.microsoft.com/office/2006/metadata/properties" xmlns:ns2="1235aefc-1b2a-4553-909d-00c6f83bdbba" xmlns:ns3="fa171241-d2d0-4e5a-b50c-663eb8a5e71b" targetNamespace="http://schemas.microsoft.com/office/2006/metadata/properties" ma:root="true" ma:fieldsID="697cae70afcd8ac8de394385ca16d901" ns2:_="" ns3:_="">
    <xsd:import namespace="1235aefc-1b2a-4553-909d-00c6f83bdbba"/>
    <xsd:import namespace="fa171241-d2d0-4e5a-b50c-663eb8a5e7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35aefc-1b2a-4553-909d-00c6f83bdb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171241-d2d0-4e5a-b50c-663eb8a5e7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d176d0b-4435-42fe-aee1-e99e5e52243a}" ma:internalName="TaxCatchAll" ma:showField="CatchAllData" ma:web="fa171241-d2d0-4e5a-b50c-663eb8a5e7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7F19F8-6D6B-4494-967F-4A48635B2268}">
  <ds:schemaRefs>
    <ds:schemaRef ds:uri="http://schemas.microsoft.com/sharepoint/v3/contenttype/forms"/>
  </ds:schemaRefs>
</ds:datastoreItem>
</file>

<file path=customXml/itemProps2.xml><?xml version="1.0" encoding="utf-8"?>
<ds:datastoreItem xmlns:ds="http://schemas.openxmlformats.org/officeDocument/2006/customXml" ds:itemID="{EDCF438E-6D11-44D1-BFEF-A2B2946B5810}">
  <ds:schemaRefs>
    <ds:schemaRef ds:uri="http://schemas.microsoft.com/office/2006/documentManagement/types"/>
    <ds:schemaRef ds:uri="http://purl.org/dc/elements/1.1/"/>
    <ds:schemaRef ds:uri="http://www.w3.org/XML/1998/namespace"/>
    <ds:schemaRef ds:uri="1235aefc-1b2a-4553-909d-00c6f83bdbba"/>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a171241-d2d0-4e5a-b50c-663eb8a5e71b"/>
    <ds:schemaRef ds:uri="http://purl.org/dc/terms/"/>
  </ds:schemaRefs>
</ds:datastoreItem>
</file>

<file path=customXml/itemProps3.xml><?xml version="1.0" encoding="utf-8"?>
<ds:datastoreItem xmlns:ds="http://schemas.openxmlformats.org/officeDocument/2006/customXml" ds:itemID="{E4D8D134-4953-425C-8E7B-1924569E0A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35aefc-1b2a-4553-909d-00c6f83bdbba"/>
    <ds:schemaRef ds:uri="fa171241-d2d0-4e5a-b50c-663eb8a5e7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Blad5</vt:lpstr>
      <vt:lpstr>PVE</vt:lpstr>
      <vt:lpstr>Roadmap Dataplatform</vt:lpstr>
      <vt:lpstr>Begrippen PVE en leidraad</vt:lpstr>
      <vt:lpstr>Prijs Dataplatform</vt:lpstr>
      <vt:lpstr>Prijs Licenties</vt:lpstr>
      <vt:lpstr>Prijs SG 4</vt:lpstr>
      <vt:lpstr>Prijs Licenties SG4</vt:lpstr>
      <vt:lpstr>'Begrippen PVE en leidraad'!Afdrukbereik</vt:lpstr>
      <vt:lpstr>Blad5!Afdrukbereik</vt:lpstr>
      <vt:lpstr>PVE!Afdrukbereik</vt:lpstr>
      <vt:lpstr>'Begrippen PVE en leidraad'!Afdruktitels</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Laurens.Smit@KB.nl</dc:creator>
  <cp:keywords/>
  <dc:description/>
  <cp:lastModifiedBy>Laurens Smit</cp:lastModifiedBy>
  <cp:revision/>
  <dcterms:created xsi:type="dcterms:W3CDTF">2019-11-13T15:17:50Z</dcterms:created>
  <dcterms:modified xsi:type="dcterms:W3CDTF">2023-06-19T13:55:40Z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0x0101000F0B44041F68164086F56D32F14C2FEA</vt:lpwstr>
  </property>
  <property fmtid="{D5CDD505-2E9C-101B-9397-08002B2CF9AE}" pid="3" name="MediaServiceImageTags">
    <vt:lpwstr/>
  </property>
</Properties>
</file>