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Haagse coalitie/5. Documenten/"/>
    </mc:Choice>
  </mc:AlternateContent>
  <xr:revisionPtr revIDLastSave="20" documentId="8_{D8084EFA-EAAA-41A8-B09C-38066385E48B}" xr6:coauthVersionLast="47" xr6:coauthVersionMax="47" xr10:uidLastSave="{C99C8BD0-7179-4EE3-A8F8-A6C9A968273F}"/>
  <bookViews>
    <workbookView xWindow="-108" yWindow="-108" windowWidth="23256" windowHeight="12576" xr2:uid="{00000000-000D-0000-FFFF-FFFF00000000}"/>
  </bookViews>
  <sheets>
    <sheet name="Perceel 1" sheetId="1" r:id="rId1"/>
    <sheet name="Perceel 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5" roundtripDataSignature="AMtx7mgUxvJfn6f5y+9i8KY3wN2/3IfI4A=="/>
    </ext>
  </extLst>
</workbook>
</file>

<file path=xl/calcChain.xml><?xml version="1.0" encoding="utf-8"?>
<calcChain xmlns="http://schemas.openxmlformats.org/spreadsheetml/2006/main">
  <c r="G15" i="2" l="1"/>
  <c r="H15" i="2"/>
  <c r="G17" i="2"/>
  <c r="G18" i="2"/>
  <c r="G19" i="2"/>
  <c r="G20" i="2"/>
  <c r="G21" i="2"/>
  <c r="G22" i="2"/>
  <c r="G23" i="2"/>
  <c r="G24" i="2"/>
  <c r="G25" i="2"/>
  <c r="G26" i="2"/>
  <c r="H17" i="2"/>
  <c r="H18" i="2"/>
  <c r="H19" i="2"/>
  <c r="H20" i="2"/>
  <c r="H21" i="2"/>
  <c r="H22" i="2"/>
  <c r="H23" i="2"/>
  <c r="H24" i="2"/>
  <c r="H25" i="2"/>
  <c r="H26" i="2"/>
  <c r="G16" i="2"/>
  <c r="H16" i="2"/>
  <c r="F26" i="2"/>
  <c r="F27" i="2"/>
  <c r="E26" i="2"/>
  <c r="C16" i="2"/>
  <c r="D16" i="2"/>
  <c r="E16" i="2"/>
  <c r="F16" i="2"/>
  <c r="C17" i="2"/>
  <c r="D17" i="2"/>
  <c r="E17" i="2"/>
  <c r="F17" i="2"/>
  <c r="C18" i="2"/>
  <c r="D18" i="2"/>
  <c r="E18" i="2"/>
  <c r="F18" i="2"/>
  <c r="C19" i="2"/>
  <c r="D19" i="2"/>
  <c r="E19" i="2"/>
  <c r="F19" i="2"/>
  <c r="C20" i="2"/>
  <c r="D20" i="2"/>
  <c r="E20" i="2"/>
  <c r="F20" i="2"/>
  <c r="C21" i="2"/>
  <c r="D21" i="2"/>
  <c r="E21" i="2"/>
  <c r="F21" i="2"/>
  <c r="C22" i="2"/>
  <c r="D22" i="2"/>
  <c r="E22" i="2"/>
  <c r="F22" i="2"/>
  <c r="C23" i="2"/>
  <c r="D23" i="2"/>
  <c r="E23" i="2"/>
  <c r="F23" i="2"/>
  <c r="C24" i="2"/>
  <c r="D24" i="2"/>
  <c r="E24" i="2"/>
  <c r="F24" i="2"/>
  <c r="C25" i="2"/>
  <c r="D25" i="2"/>
  <c r="E25" i="2"/>
  <c r="F25" i="2"/>
  <c r="D15" i="2"/>
  <c r="E15" i="2"/>
  <c r="F15" i="2"/>
  <c r="C26" i="2"/>
  <c r="C15" i="2"/>
  <c r="B17" i="2"/>
  <c r="B18" i="2"/>
  <c r="B19" i="2"/>
  <c r="B20" i="2"/>
  <c r="B21" i="2"/>
  <c r="B22" i="2"/>
  <c r="B23" i="2"/>
  <c r="B24" i="2"/>
  <c r="B25" i="2"/>
  <c r="B16" i="2"/>
  <c r="E33" i="2" l="1"/>
  <c r="C35" i="2" l="1"/>
  <c r="I56" i="1" l="1"/>
  <c r="G56" i="1"/>
  <c r="I50" i="1"/>
  <c r="G50" i="1"/>
  <c r="I36" i="1"/>
  <c r="G36" i="1"/>
  <c r="I31" i="1"/>
  <c r="G31" i="1"/>
  <c r="J21" i="1"/>
  <c r="H21" i="1"/>
  <c r="C76" i="1"/>
  <c r="G78" i="1" s="1"/>
  <c r="E50" i="1"/>
  <c r="C50" i="1"/>
  <c r="E31" i="1"/>
  <c r="C31" i="1"/>
  <c r="J32" i="1" l="1"/>
  <c r="J37" i="1" s="1"/>
  <c r="J51" i="1" s="1"/>
  <c r="J57" i="1" s="1"/>
  <c r="J61" i="1" s="1"/>
  <c r="H32" i="1"/>
  <c r="H37" i="1" s="1"/>
  <c r="H51" i="1" s="1"/>
  <c r="H57" i="1" s="1"/>
  <c r="H61" i="1" s="1"/>
  <c r="E56" i="1"/>
  <c r="C56" i="1"/>
  <c r="E36" i="1"/>
  <c r="C36" i="1"/>
  <c r="F21" i="1"/>
  <c r="D21" i="1"/>
  <c r="J63" i="1" l="1"/>
  <c r="J73" i="1"/>
  <c r="H63" i="1"/>
  <c r="J72" i="1"/>
  <c r="D32" i="1"/>
  <c r="D37" i="1" s="1"/>
  <c r="D51" i="1" s="1"/>
  <c r="D57" i="1" s="1"/>
  <c r="D61" i="1" s="1"/>
  <c r="F32" i="1"/>
  <c r="F37" i="1" s="1"/>
  <c r="F51" i="1" s="1"/>
  <c r="J70" i="1" l="1"/>
  <c r="D63" i="1"/>
  <c r="F57" i="1"/>
  <c r="F61" i="1" s="1"/>
  <c r="J71" i="1" l="1"/>
  <c r="J80" i="1" s="1"/>
  <c r="F63" i="1"/>
</calcChain>
</file>

<file path=xl/sharedStrings.xml><?xml version="1.0" encoding="utf-8"?>
<sst xmlns="http://schemas.openxmlformats.org/spreadsheetml/2006/main" count="95" uniqueCount="75">
  <si>
    <t>Inschrijver dient de gele cellen in te vullen</t>
  </si>
  <si>
    <r>
      <rPr>
        <sz val="11"/>
        <color theme="1"/>
        <rFont val="Calibri"/>
        <family val="2"/>
      </rPr>
      <t xml:space="preserve">Detacheren </t>
    </r>
    <r>
      <rPr>
        <b/>
        <sz val="11"/>
        <color theme="1"/>
        <rFont val="Calibri"/>
        <family val="2"/>
      </rPr>
      <t>(STiPP Plus)</t>
    </r>
  </si>
  <si>
    <t>Fase A-ABU / Fase 1+2-NBBU</t>
  </si>
  <si>
    <t>Fase B-ABU / Fase 3-NBBU</t>
  </si>
  <si>
    <t>Blok 1</t>
  </si>
  <si>
    <t>wachtdagcompensatie</t>
  </si>
  <si>
    <t>Blok 2</t>
  </si>
  <si>
    <t>vakantiedagen</t>
  </si>
  <si>
    <t>feestdagen</t>
  </si>
  <si>
    <t>opleidingsdagen</t>
  </si>
  <si>
    <t>atv dagen</t>
  </si>
  <si>
    <t>kort verzuim</t>
  </si>
  <si>
    <t>ziekte</t>
  </si>
  <si>
    <t>leegloop</t>
  </si>
  <si>
    <t>overige vergoedingen</t>
  </si>
  <si>
    <t>vakantiebijslag</t>
  </si>
  <si>
    <t>eindejaarsuitkering</t>
  </si>
  <si>
    <t>Blok 3</t>
  </si>
  <si>
    <t>ZW-premie</t>
  </si>
  <si>
    <t>Reservering AZW</t>
  </si>
  <si>
    <t>WGA-premie</t>
  </si>
  <si>
    <t>WW-premie</t>
  </si>
  <si>
    <t>PAWW</t>
  </si>
  <si>
    <t>AOF-premie (incl. opslag)</t>
  </si>
  <si>
    <t>WGA-vast premie</t>
  </si>
  <si>
    <t>ZVW-premie</t>
  </si>
  <si>
    <t>Transitievergoeding</t>
  </si>
  <si>
    <t>Pensioen (STiPP Plus)</t>
  </si>
  <si>
    <t>Blok 4</t>
  </si>
  <si>
    <t>overige directe en indirecte lasten</t>
  </si>
  <si>
    <t>marge</t>
  </si>
  <si>
    <t>totaalbedrag</t>
  </si>
  <si>
    <t xml:space="preserve">Fase A/Fase 1+2: gebaseerd op basis van uitsluiting loondoorbetaling </t>
  </si>
  <si>
    <t xml:space="preserve">Betreft gewerkte uren </t>
  </si>
  <si>
    <t>Het uurtarief zoals opgenomen in de groene cellen is het totaal bedrag. Hierin zijn alle kosten en marges inclusief.</t>
  </si>
  <si>
    <t>Fictieve totaalprijs</t>
  </si>
  <si>
    <t>Fase A-ABU / Fase 1+2 - NBBU</t>
  </si>
  <si>
    <t>uur</t>
  </si>
  <si>
    <t>Fase B-ABU / Fase 3 - NBBU</t>
  </si>
  <si>
    <t>Afkoopsom overname</t>
  </si>
  <si>
    <t>Totaal</t>
  </si>
  <si>
    <t xml:space="preserve">Inschrijfprijs perceel </t>
  </si>
  <si>
    <t>marge InhuurMeesters</t>
  </si>
  <si>
    <t>Naam Inschrijver</t>
  </si>
  <si>
    <t>trede</t>
  </si>
  <si>
    <t>LB</t>
  </si>
  <si>
    <t>LC</t>
  </si>
  <si>
    <t>Inschrijfprijs perceel 2</t>
  </si>
  <si>
    <t>CAO lonen PO 1-07-2022</t>
  </si>
  <si>
    <t>Tarieven zijn exclusief btw maar inclusief vergoeding InhuurMeesters.</t>
  </si>
  <si>
    <t xml:space="preserve">Prijzen boven het maximumtarief leiden tot uitsluiting. </t>
  </si>
  <si>
    <t>Marge</t>
  </si>
  <si>
    <t>Fictief uurtarief</t>
  </si>
  <si>
    <t>Fictief aantal uren</t>
  </si>
  <si>
    <t>Haaglanden Coalitie</t>
  </si>
  <si>
    <t>Omrekenfactor</t>
  </si>
  <si>
    <t>Fictief resterend aantal uur t.o.v. 1040</t>
  </si>
  <si>
    <t>Bruto uurloon</t>
  </si>
  <si>
    <t>Bruto uurloon = fulltime salaris volgens CAO-PO * 12 maanden / 52 weken / 36,86 uur (weektaak op jaarbasis)</t>
  </si>
  <si>
    <t>Opleiding&amp;sociaal fonds</t>
  </si>
  <si>
    <t xml:space="preserve">Inhuur Leerkrachten, leraarondersteuners en onderwijsassistenten </t>
  </si>
  <si>
    <r>
      <rPr>
        <sz val="11"/>
        <color theme="1"/>
        <rFont val="Calibri"/>
        <family val="2"/>
      </rPr>
      <t xml:space="preserve">Uitzenden </t>
    </r>
    <r>
      <rPr>
        <b/>
        <sz val="11"/>
        <color theme="1"/>
        <rFont val="Calibri"/>
        <family val="2"/>
      </rPr>
      <t>(STiPP Plus)</t>
    </r>
    <r>
      <rPr>
        <sz val="11"/>
        <color theme="1"/>
        <rFont val="Calibri"/>
        <scheme val="minor"/>
      </rPr>
      <t xml:space="preserve"> </t>
    </r>
  </si>
  <si>
    <t>Leerkrachten</t>
  </si>
  <si>
    <t>Leraarondersteuners en onderwijsassistenten</t>
  </si>
  <si>
    <t>Uitzenden (STiPP Plus) Leerkrachten</t>
  </si>
  <si>
    <t xml:space="preserve">Detacheren (STiPP Plus)  Leerkrachten  </t>
  </si>
  <si>
    <t>Uitzenden (STiPP Plus) Leraarondersteuners en onderwijsassistenten</t>
  </si>
  <si>
    <t>Detacheren (STiPP Plus) Leraarondersteuners en onderwijsassistenten</t>
  </si>
  <si>
    <t xml:space="preserve">Het maximale totale uurtarief voor leerkrachten is € 55 exclusief btw. Het maximale uurtarief voor leraarondersteuners en onderwijsassistenten is € 46, alles op basis van een uurloon van € 20. </t>
  </si>
  <si>
    <t>De som van alle uitgevraagde posten leidt tot een fictief uurtarief waarbij het bruto loon (€ 20) de fictieve component is.</t>
  </si>
  <si>
    <t>Inhuur leerkrachten, leraarondersteuners en onderwijsassistenten</t>
  </si>
  <si>
    <t>Prijzenblad Perceel 2  (prijsmodel op basis vaneen uurtarief)</t>
  </si>
  <si>
    <t>Prijzenblad Perceel 1 (prijsmodel op basis van een omrekenfactor)</t>
  </si>
  <si>
    <t xml:space="preserve">Het maximale totale uurtarief in schaal 4 trede 1 is € 38,83 exclusief btw, waardoor het tarief voor leerkrachten LB trede 1 € 60 exclusief btw bedraagt. </t>
  </si>
  <si>
    <t>naam inschrijver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</si>
</sst>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5E0B3"/>
        <bgColor rgb="FFC5E0B3"/>
      </patternFill>
    </fill>
    <fill>
      <patternFill patternType="solid">
        <fgColor rgb="FF00B0F0"/>
        <bgColor rgb="FF00B0F0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rgb="FFA4C2F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15" fillId="0" borderId="0" applyFont="0" applyFill="0" applyBorder="0" applyAlignment="0" applyProtection="0"/>
    <xf numFmtId="9" fontId="15" fillId="0" borderId="0" applyFont="0" applyFill="0" applyBorder="0" applyAlignment="0" applyProtection="0"/>
  </cellStyleXfs>
  <cellXfs count="99">
    <xf numFmtId="0" fontId="0" fillId="0" borderId="0" xfId="0"/>
    <xf numFmtId="14" fontId="7" fillId="0" borderId="0" xfId="0" applyNumberFormat="1" applyFont="1"/>
    <xf numFmtId="0" fontId="0" fillId="0" borderId="1" xfId="0" applyBorder="1"/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7" fillId="0" borderId="5" xfId="0" applyFont="1" applyBorder="1"/>
    <xf numFmtId="44" fontId="0" fillId="0" borderId="0" xfId="0" applyNumberFormat="1"/>
    <xf numFmtId="44" fontId="0" fillId="0" borderId="6" xfId="0" applyNumberFormat="1" applyBorder="1"/>
    <xf numFmtId="10" fontId="0" fillId="0" borderId="5" xfId="0" applyNumberFormat="1" applyBorder="1"/>
    <xf numFmtId="0" fontId="7" fillId="0" borderId="5" xfId="0" applyFont="1" applyBorder="1" applyAlignment="1">
      <alignment horizontal="left" vertical="top"/>
    </xf>
    <xf numFmtId="0" fontId="0" fillId="0" borderId="6" xfId="0" applyBorder="1" applyAlignment="1">
      <alignment wrapText="1"/>
    </xf>
    <xf numFmtId="0" fontId="0" fillId="0" borderId="6" xfId="0" applyBorder="1" applyAlignment="1">
      <alignment horizontal="left"/>
    </xf>
    <xf numFmtId="0" fontId="7" fillId="0" borderId="6" xfId="0" applyFont="1" applyBorder="1" applyAlignment="1">
      <alignment horizontal="right"/>
    </xf>
    <xf numFmtId="44" fontId="0" fillId="3" borderId="9" xfId="0" applyNumberFormat="1" applyFill="1" applyBorder="1"/>
    <xf numFmtId="0" fontId="0" fillId="0" borderId="3" xfId="0" applyBorder="1"/>
    <xf numFmtId="0" fontId="0" fillId="0" borderId="4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3" xfId="0" applyBorder="1" applyAlignment="1">
      <alignment vertical="center"/>
    </xf>
    <xf numFmtId="44" fontId="0" fillId="0" borderId="13" xfId="0" applyNumberFormat="1" applyBorder="1" applyAlignment="1">
      <alignment vertical="center"/>
    </xf>
    <xf numFmtId="44" fontId="0" fillId="0" borderId="0" xfId="0" applyNumberFormat="1" applyAlignment="1">
      <alignment vertical="center"/>
    </xf>
    <xf numFmtId="44" fontId="0" fillId="3" borderId="13" xfId="0" applyNumberFormat="1" applyFill="1" applyBorder="1"/>
    <xf numFmtId="44" fontId="0" fillId="4" borderId="13" xfId="0" applyNumberFormat="1" applyFill="1" applyBorder="1"/>
    <xf numFmtId="0" fontId="0" fillId="5" borderId="13" xfId="0" applyFill="1" applyBorder="1"/>
    <xf numFmtId="44" fontId="0" fillId="5" borderId="0" xfId="0" applyNumberFormat="1" applyFill="1"/>
    <xf numFmtId="44" fontId="0" fillId="5" borderId="6" xfId="0" applyNumberFormat="1" applyFill="1" applyBorder="1"/>
    <xf numFmtId="0" fontId="11" fillId="0" borderId="0" xfId="0" applyFont="1"/>
    <xf numFmtId="0" fontId="14" fillId="0" borderId="0" xfId="0" applyFont="1"/>
    <xf numFmtId="0" fontId="7" fillId="0" borderId="0" xfId="0" applyFont="1"/>
    <xf numFmtId="0" fontId="0" fillId="0" borderId="7" xfId="0" applyBorder="1"/>
    <xf numFmtId="0" fontId="7" fillId="0" borderId="9" xfId="0" applyFont="1" applyBorder="1" applyAlignment="1">
      <alignment horizontal="right"/>
    </xf>
    <xf numFmtId="10" fontId="0" fillId="0" borderId="7" xfId="0" applyNumberFormat="1" applyBorder="1"/>
    <xf numFmtId="0" fontId="0" fillId="0" borderId="9" xfId="0" applyBorder="1"/>
    <xf numFmtId="44" fontId="0" fillId="0" borderId="9" xfId="0" applyNumberFormat="1" applyBorder="1"/>
    <xf numFmtId="0" fontId="5" fillId="0" borderId="9" xfId="0" applyFont="1" applyBorder="1" applyAlignment="1">
      <alignment horizontal="right"/>
    </xf>
    <xf numFmtId="0" fontId="5" fillId="0" borderId="0" xfId="0" applyFont="1"/>
    <xf numFmtId="1" fontId="0" fillId="0" borderId="0" xfId="0" applyNumberFormat="1"/>
    <xf numFmtId="14" fontId="12" fillId="0" borderId="0" xfId="0" applyNumberFormat="1" applyFont="1"/>
    <xf numFmtId="14" fontId="12" fillId="2" borderId="0" xfId="0" applyNumberFormat="1" applyFont="1" applyFill="1"/>
    <xf numFmtId="14" fontId="0" fillId="0" borderId="0" xfId="0" applyNumberFormat="1"/>
    <xf numFmtId="0" fontId="13" fillId="0" borderId="0" xfId="0" applyFont="1"/>
    <xf numFmtId="44" fontId="13" fillId="0" borderId="16" xfId="1" applyFont="1" applyFill="1" applyBorder="1"/>
    <xf numFmtId="164" fontId="0" fillId="0" borderId="0" xfId="0" applyNumberFormat="1"/>
    <xf numFmtId="0" fontId="0" fillId="0" borderId="16" xfId="0" applyBorder="1"/>
    <xf numFmtId="44" fontId="0" fillId="7" borderId="16" xfId="1" applyFont="1" applyFill="1" applyBorder="1"/>
    <xf numFmtId="44" fontId="0" fillId="8" borderId="16" xfId="0" applyNumberFormat="1" applyFill="1" applyBorder="1"/>
    <xf numFmtId="0" fontId="0" fillId="2" borderId="0" xfId="0" applyFill="1"/>
    <xf numFmtId="14" fontId="16" fillId="0" borderId="0" xfId="0" applyNumberFormat="1" applyFont="1"/>
    <xf numFmtId="0" fontId="4" fillId="0" borderId="10" xfId="0" applyFont="1" applyBorder="1"/>
    <xf numFmtId="0" fontId="4" fillId="0" borderId="13" xfId="0" applyFont="1" applyBorder="1"/>
    <xf numFmtId="0" fontId="4" fillId="0" borderId="16" xfId="0" applyFont="1" applyBorder="1"/>
    <xf numFmtId="44" fontId="0" fillId="0" borderId="16" xfId="0" applyNumberFormat="1" applyBorder="1"/>
    <xf numFmtId="44" fontId="0" fillId="0" borderId="16" xfId="1" applyFont="1" applyFill="1" applyBorder="1" applyAlignment="1" applyProtection="1"/>
    <xf numFmtId="10" fontId="0" fillId="6" borderId="16" xfId="2" applyNumberFormat="1" applyFont="1" applyFill="1" applyBorder="1" applyAlignment="1" applyProtection="1">
      <protection locked="0"/>
    </xf>
    <xf numFmtId="9" fontId="0" fillId="0" borderId="10" xfId="2" applyFont="1" applyFill="1" applyBorder="1" applyAlignment="1"/>
    <xf numFmtId="0" fontId="3" fillId="0" borderId="4" xfId="0" applyFont="1" applyBorder="1"/>
    <xf numFmtId="0" fontId="0" fillId="0" borderId="16" xfId="0" applyBorder="1" applyAlignment="1">
      <alignment horizontal="left"/>
    </xf>
    <xf numFmtId="0" fontId="2" fillId="0" borderId="0" xfId="0" applyFont="1"/>
    <xf numFmtId="0" fontId="2" fillId="0" borderId="6" xfId="0" applyFont="1" applyBorder="1"/>
    <xf numFmtId="14" fontId="13" fillId="0" borderId="0" xfId="0" applyNumberFormat="1" applyFont="1" applyAlignment="1">
      <alignment horizontal="left"/>
    </xf>
    <xf numFmtId="0" fontId="1" fillId="0" borderId="10" xfId="0" applyFont="1" applyBorder="1"/>
    <xf numFmtId="0" fontId="1" fillId="0" borderId="0" xfId="0" applyFont="1"/>
    <xf numFmtId="4" fontId="0" fillId="0" borderId="0" xfId="0" applyNumberFormat="1"/>
    <xf numFmtId="4" fontId="1" fillId="0" borderId="0" xfId="0" applyNumberFormat="1" applyFont="1"/>
    <xf numFmtId="4" fontId="1" fillId="0" borderId="0" xfId="1" applyNumberFormat="1" applyFont="1" applyAlignment="1"/>
    <xf numFmtId="4" fontId="0" fillId="0" borderId="0" xfId="1" applyNumberFormat="1" applyFont="1" applyAlignment="1"/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0" fontId="5" fillId="0" borderId="0" xfId="0" applyFont="1" applyAlignment="1">
      <alignment horizontal="center"/>
    </xf>
    <xf numFmtId="0" fontId="0" fillId="0" borderId="1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5" xfId="0" applyBorder="1" applyAlignment="1">
      <alignment horizontal="center"/>
    </xf>
    <xf numFmtId="0" fontId="6" fillId="5" borderId="10" xfId="0" applyFont="1" applyFill="1" applyBorder="1" applyAlignment="1">
      <alignment horizontal="left"/>
    </xf>
    <xf numFmtId="0" fontId="8" fillId="5" borderId="12" xfId="0" applyFont="1" applyFill="1" applyBorder="1"/>
    <xf numFmtId="0" fontId="1" fillId="0" borderId="7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  <xf numFmtId="0" fontId="8" fillId="0" borderId="9" xfId="0" applyFont="1" applyBorder="1"/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13" fillId="5" borderId="11" xfId="0" applyFont="1" applyFill="1" applyBorder="1" applyAlignment="1">
      <alignment horizontal="left"/>
    </xf>
    <xf numFmtId="0" fontId="13" fillId="5" borderId="12" xfId="0" applyFont="1" applyFill="1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1" fillId="0" borderId="16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3" xfId="0" applyBorder="1" applyAlignment="1">
      <alignment horizontal="center"/>
    </xf>
    <xf numFmtId="0" fontId="8" fillId="0" borderId="4" xfId="0" applyFont="1" applyBorder="1"/>
    <xf numFmtId="0" fontId="0" fillId="6" borderId="14" xfId="0" applyFill="1" applyBorder="1" applyAlignment="1" applyProtection="1">
      <alignment horizontal="center"/>
      <protection locked="0"/>
    </xf>
    <xf numFmtId="0" fontId="0" fillId="6" borderId="15" xfId="0" applyFill="1" applyBorder="1" applyAlignment="1" applyProtection="1">
      <alignment horizontal="center"/>
      <protection locked="0"/>
    </xf>
    <xf numFmtId="14" fontId="12" fillId="2" borderId="0" xfId="0" applyNumberFormat="1" applyFont="1" applyFill="1" applyAlignment="1">
      <alignment horizontal="left"/>
    </xf>
    <xf numFmtId="44" fontId="13" fillId="6" borderId="16" xfId="1" applyFont="1" applyFill="1" applyBorder="1" applyProtection="1">
      <protection locked="0"/>
    </xf>
    <xf numFmtId="10" fontId="0" fillId="2" borderId="7" xfId="0" applyNumberFormat="1" applyFill="1" applyBorder="1" applyProtection="1">
      <protection locked="0"/>
    </xf>
    <xf numFmtId="10" fontId="0" fillId="2" borderId="8" xfId="0" applyNumberFormat="1" applyFill="1" applyBorder="1" applyProtection="1">
      <protection locked="0"/>
    </xf>
    <xf numFmtId="10" fontId="0" fillId="9" borderId="3" xfId="0" applyNumberFormat="1" applyFill="1" applyBorder="1" applyProtection="1">
      <protection locked="0"/>
    </xf>
    <xf numFmtId="0" fontId="0" fillId="6" borderId="16" xfId="0" applyFill="1" applyBorder="1" applyAlignment="1" applyProtection="1">
      <alignment horizontal="center"/>
      <protection locked="0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6"/>
  <sheetViews>
    <sheetView tabSelected="1" zoomScaleNormal="100" workbookViewId="0"/>
  </sheetViews>
  <sheetFormatPr defaultColWidth="14.44140625" defaultRowHeight="15" customHeight="1" x14ac:dyDescent="0.3"/>
  <cols>
    <col min="1" max="1" width="11.88671875" customWidth="1"/>
    <col min="2" max="2" width="60" customWidth="1"/>
    <col min="3" max="3" width="12.33203125" customWidth="1"/>
    <col min="4" max="4" width="13.6640625" bestFit="1" customWidth="1"/>
    <col min="5" max="9" width="12.33203125" customWidth="1"/>
    <col min="10" max="10" width="16" bestFit="1" customWidth="1"/>
    <col min="11" max="11" width="8.5546875" customWidth="1"/>
    <col min="12" max="26" width="7.5546875" customWidth="1"/>
  </cols>
  <sheetData>
    <row r="1" spans="1:12" ht="14.25" customHeight="1" x14ac:dyDescent="0.3">
      <c r="A1" s="31" t="s">
        <v>54</v>
      </c>
    </row>
    <row r="2" spans="1:12" ht="14.25" customHeight="1" x14ac:dyDescent="0.3">
      <c r="A2" t="s">
        <v>60</v>
      </c>
    </row>
    <row r="3" spans="1:12" ht="14.25" customHeight="1" x14ac:dyDescent="0.3">
      <c r="A3" s="64" t="s">
        <v>72</v>
      </c>
    </row>
    <row r="4" spans="1:12" ht="14.25" customHeight="1" x14ac:dyDescent="0.3">
      <c r="A4" s="62">
        <v>44918</v>
      </c>
    </row>
    <row r="5" spans="1:12" ht="14.25" customHeight="1" x14ac:dyDescent="0.3">
      <c r="A5" s="1"/>
    </row>
    <row r="6" spans="1:12" ht="14.25" customHeight="1" x14ac:dyDescent="0.3">
      <c r="A6" s="41" t="s">
        <v>0</v>
      </c>
      <c r="B6" s="49"/>
    </row>
    <row r="7" spans="1:12" ht="14.25" customHeight="1" x14ac:dyDescent="0.3">
      <c r="A7" s="50" t="s">
        <v>49</v>
      </c>
    </row>
    <row r="8" spans="1:12" ht="14.25" customHeight="1" x14ac:dyDescent="0.3">
      <c r="A8" s="1" t="s">
        <v>68</v>
      </c>
      <c r="B8" s="29"/>
      <c r="C8" s="29"/>
      <c r="D8" s="29"/>
      <c r="E8" s="29"/>
      <c r="F8" s="29"/>
      <c r="G8" s="29"/>
      <c r="H8" s="29"/>
    </row>
    <row r="9" spans="1:12" ht="14.25" customHeight="1" x14ac:dyDescent="0.3">
      <c r="A9" s="40" t="s">
        <v>50</v>
      </c>
      <c r="B9" s="29"/>
      <c r="C9" s="29"/>
      <c r="D9" s="29"/>
      <c r="E9" s="29"/>
      <c r="F9" s="29"/>
      <c r="G9" s="29"/>
      <c r="H9" s="29"/>
    </row>
    <row r="10" spans="1:12" ht="14.25" customHeight="1" x14ac:dyDescent="0.3">
      <c r="A10" s="1" t="s">
        <v>69</v>
      </c>
    </row>
    <row r="11" spans="1:12" ht="14.25" customHeight="1" x14ac:dyDescent="0.3">
      <c r="A11" s="31" t="s">
        <v>58</v>
      </c>
    </row>
    <row r="12" spans="1:12" ht="14.25" customHeight="1" x14ac:dyDescent="0.3">
      <c r="A12" s="31"/>
    </row>
    <row r="13" spans="1:12" ht="14.25" customHeight="1" x14ac:dyDescent="0.3">
      <c r="A13" s="31"/>
      <c r="B13" t="s">
        <v>74</v>
      </c>
      <c r="C13" s="98"/>
      <c r="D13" s="98"/>
      <c r="E13" s="98"/>
    </row>
    <row r="14" spans="1:12" ht="14.25" customHeight="1" x14ac:dyDescent="0.3">
      <c r="A14" s="40"/>
    </row>
    <row r="15" spans="1:12" ht="14.25" customHeight="1" x14ac:dyDescent="0.3">
      <c r="A15" s="40"/>
      <c r="C15" s="87" t="s">
        <v>62</v>
      </c>
      <c r="D15" s="88"/>
      <c r="E15" s="88"/>
      <c r="F15" s="88"/>
      <c r="G15" s="87" t="s">
        <v>63</v>
      </c>
      <c r="H15" s="88"/>
      <c r="I15" s="88"/>
      <c r="J15" s="88"/>
    </row>
    <row r="16" spans="1:12" ht="14.25" customHeight="1" x14ac:dyDescent="0.3">
      <c r="C16" s="77" t="s">
        <v>61</v>
      </c>
      <c r="D16" s="78"/>
      <c r="E16" s="79" t="s">
        <v>1</v>
      </c>
      <c r="F16" s="80"/>
      <c r="G16" s="77" t="s">
        <v>61</v>
      </c>
      <c r="H16" s="78"/>
      <c r="I16" s="79" t="s">
        <v>1</v>
      </c>
      <c r="J16" s="80"/>
      <c r="L16" s="30"/>
    </row>
    <row r="17" spans="1:12" ht="14.25" customHeight="1" x14ac:dyDescent="0.3">
      <c r="C17" s="81" t="s">
        <v>2</v>
      </c>
      <c r="D17" s="82"/>
      <c r="E17" s="89" t="s">
        <v>3</v>
      </c>
      <c r="F17" s="90"/>
      <c r="G17" s="81" t="s">
        <v>2</v>
      </c>
      <c r="H17" s="82"/>
      <c r="I17" s="89" t="s">
        <v>3</v>
      </c>
      <c r="J17" s="90"/>
      <c r="L17" s="30"/>
    </row>
    <row r="18" spans="1:12" ht="14.25" customHeight="1" x14ac:dyDescent="0.3">
      <c r="A18" s="2"/>
      <c r="B18" s="3"/>
      <c r="C18" s="4"/>
      <c r="D18" s="5"/>
      <c r="E18" s="4"/>
      <c r="F18" s="5"/>
      <c r="G18" s="4"/>
      <c r="H18" s="5"/>
      <c r="I18" s="4"/>
      <c r="J18" s="5"/>
      <c r="L18" s="30"/>
    </row>
    <row r="19" spans="1:12" ht="14.25" customHeight="1" x14ac:dyDescent="0.3">
      <c r="A19" s="6" t="s">
        <v>4</v>
      </c>
      <c r="B19" s="60" t="s">
        <v>57</v>
      </c>
      <c r="C19" s="4"/>
      <c r="D19" s="27">
        <v>20</v>
      </c>
      <c r="E19" s="4"/>
      <c r="F19" s="28">
        <v>20</v>
      </c>
      <c r="G19" s="4"/>
      <c r="H19" s="27">
        <v>20</v>
      </c>
      <c r="I19" s="4"/>
      <c r="J19" s="28">
        <v>20</v>
      </c>
      <c r="L19" s="30"/>
    </row>
    <row r="20" spans="1:12" ht="14.25" customHeight="1" x14ac:dyDescent="0.3">
      <c r="A20" s="6"/>
      <c r="B20" t="s">
        <v>5</v>
      </c>
      <c r="C20" s="95">
        <v>0</v>
      </c>
      <c r="D20" s="7"/>
      <c r="E20" s="95">
        <v>0</v>
      </c>
      <c r="F20" s="8"/>
      <c r="G20" s="95">
        <v>0</v>
      </c>
      <c r="H20" s="7"/>
      <c r="I20" s="95">
        <v>0</v>
      </c>
      <c r="J20" s="8"/>
      <c r="L20" s="30"/>
    </row>
    <row r="21" spans="1:12" ht="14.25" customHeight="1" x14ac:dyDescent="0.3">
      <c r="A21" s="6"/>
      <c r="C21" s="4"/>
      <c r="D21" s="7">
        <f>D19+(D19*C20)</f>
        <v>20</v>
      </c>
      <c r="E21" s="4"/>
      <c r="F21" s="8">
        <f>F19+(F19*E20)</f>
        <v>20</v>
      </c>
      <c r="G21" s="4"/>
      <c r="H21" s="7">
        <f>H19+(H19*G20)</f>
        <v>20</v>
      </c>
      <c r="I21" s="4"/>
      <c r="J21" s="8">
        <f>J19+(J19*I20)</f>
        <v>20</v>
      </c>
      <c r="L21" s="30"/>
    </row>
    <row r="22" spans="1:12" ht="14.25" customHeight="1" x14ac:dyDescent="0.3">
      <c r="A22" s="6"/>
      <c r="B22" s="5"/>
      <c r="C22" s="4"/>
      <c r="D22" s="5"/>
      <c r="E22" s="4"/>
      <c r="F22" s="5"/>
      <c r="G22" s="4"/>
      <c r="H22" s="5"/>
      <c r="I22" s="4"/>
      <c r="J22" s="5"/>
    </row>
    <row r="23" spans="1:12" ht="14.25" customHeight="1" x14ac:dyDescent="0.3">
      <c r="A23" s="6" t="s">
        <v>6</v>
      </c>
      <c r="B23" s="5" t="s">
        <v>7</v>
      </c>
      <c r="C23" s="95">
        <v>0</v>
      </c>
      <c r="D23" s="5"/>
      <c r="E23" s="95">
        <v>0</v>
      </c>
      <c r="F23" s="5"/>
      <c r="G23" s="95">
        <v>0</v>
      </c>
      <c r="H23" s="5"/>
      <c r="I23" s="95">
        <v>0</v>
      </c>
      <c r="J23" s="5"/>
      <c r="L23" s="30"/>
    </row>
    <row r="24" spans="1:12" ht="14.25" customHeight="1" x14ac:dyDescent="0.3">
      <c r="A24" s="6"/>
      <c r="B24" s="5" t="s">
        <v>8</v>
      </c>
      <c r="C24" s="95">
        <v>0</v>
      </c>
      <c r="D24" s="5"/>
      <c r="E24" s="95">
        <v>0</v>
      </c>
      <c r="F24" s="5"/>
      <c r="G24" s="95">
        <v>0</v>
      </c>
      <c r="H24" s="5"/>
      <c r="I24" s="95">
        <v>0</v>
      </c>
      <c r="J24" s="5"/>
    </row>
    <row r="25" spans="1:12" ht="14.25" customHeight="1" x14ac:dyDescent="0.3">
      <c r="A25" s="6"/>
      <c r="B25" s="5" t="s">
        <v>9</v>
      </c>
      <c r="C25" s="95">
        <v>0</v>
      </c>
      <c r="D25" s="5"/>
      <c r="E25" s="95">
        <v>0</v>
      </c>
      <c r="F25" s="5"/>
      <c r="G25" s="95">
        <v>0</v>
      </c>
      <c r="H25" s="5"/>
      <c r="I25" s="95">
        <v>0</v>
      </c>
      <c r="J25" s="5"/>
    </row>
    <row r="26" spans="1:12" ht="14.25" customHeight="1" x14ac:dyDescent="0.3">
      <c r="A26" s="6"/>
      <c r="B26" s="5" t="s">
        <v>10</v>
      </c>
      <c r="C26" s="95">
        <v>0</v>
      </c>
      <c r="D26" s="5"/>
      <c r="E26" s="95">
        <v>0</v>
      </c>
      <c r="F26" s="5"/>
      <c r="G26" s="95">
        <v>0</v>
      </c>
      <c r="H26" s="5"/>
      <c r="I26" s="95">
        <v>0</v>
      </c>
      <c r="J26" s="5"/>
    </row>
    <row r="27" spans="1:12" ht="14.25" customHeight="1" x14ac:dyDescent="0.3">
      <c r="A27" s="6"/>
      <c r="B27" s="5" t="s">
        <v>11</v>
      </c>
      <c r="C27" s="95">
        <v>0</v>
      </c>
      <c r="D27" s="5"/>
      <c r="E27" s="95">
        <v>0</v>
      </c>
      <c r="F27" s="5"/>
      <c r="G27" s="95">
        <v>0</v>
      </c>
      <c r="H27" s="5"/>
      <c r="I27" s="95">
        <v>0</v>
      </c>
      <c r="J27" s="5"/>
    </row>
    <row r="28" spans="1:12" ht="14.25" customHeight="1" x14ac:dyDescent="0.3">
      <c r="A28" s="6"/>
      <c r="B28" s="5" t="s">
        <v>12</v>
      </c>
      <c r="C28" s="95">
        <v>0</v>
      </c>
      <c r="D28" s="5"/>
      <c r="E28" s="95">
        <v>0</v>
      </c>
      <c r="F28" s="5"/>
      <c r="G28" s="95">
        <v>0</v>
      </c>
      <c r="H28" s="5"/>
      <c r="I28" s="95">
        <v>0</v>
      </c>
      <c r="J28" s="5"/>
    </row>
    <row r="29" spans="1:12" ht="14.25" customHeight="1" x14ac:dyDescent="0.3">
      <c r="A29" s="6"/>
      <c r="B29" s="5" t="s">
        <v>13</v>
      </c>
      <c r="C29" s="95">
        <v>0</v>
      </c>
      <c r="D29" s="5"/>
      <c r="E29" s="95">
        <v>0</v>
      </c>
      <c r="F29" s="5"/>
      <c r="G29" s="95">
        <v>0</v>
      </c>
      <c r="H29" s="5"/>
      <c r="I29" s="95">
        <v>0</v>
      </c>
      <c r="J29" s="5"/>
    </row>
    <row r="30" spans="1:12" ht="14.25" customHeight="1" x14ac:dyDescent="0.3">
      <c r="A30" s="6"/>
      <c r="B30" s="5" t="s">
        <v>14</v>
      </c>
      <c r="C30" s="96">
        <v>0</v>
      </c>
      <c r="D30" s="5"/>
      <c r="E30" s="96">
        <v>0</v>
      </c>
      <c r="F30" s="5"/>
      <c r="G30" s="96">
        <v>0</v>
      </c>
      <c r="H30" s="5"/>
      <c r="I30" s="96">
        <v>0</v>
      </c>
      <c r="J30" s="5"/>
    </row>
    <row r="31" spans="1:12" ht="14.25" customHeight="1" x14ac:dyDescent="0.3">
      <c r="A31" s="6"/>
      <c r="B31" s="5"/>
      <c r="C31" s="9">
        <f>SUM(C23:C30)</f>
        <v>0</v>
      </c>
      <c r="D31" s="5"/>
      <c r="E31" s="9">
        <f>SUM(E23:E30)</f>
        <v>0</v>
      </c>
      <c r="F31" s="5"/>
      <c r="G31" s="9">
        <f>SUM(G23:G30)</f>
        <v>0</v>
      </c>
      <c r="H31" s="5"/>
      <c r="I31" s="9">
        <f>SUM(I23:I30)</f>
        <v>0</v>
      </c>
      <c r="J31" s="5"/>
    </row>
    <row r="32" spans="1:12" ht="14.25" customHeight="1" x14ac:dyDescent="0.3">
      <c r="A32" s="6"/>
      <c r="B32" s="5"/>
      <c r="C32" s="9"/>
      <c r="D32" s="8">
        <f>D21+(D21*C31)</f>
        <v>20</v>
      </c>
      <c r="E32" s="9"/>
      <c r="F32" s="8">
        <f>F21+(F21*E31)</f>
        <v>20</v>
      </c>
      <c r="G32" s="9"/>
      <c r="H32" s="8">
        <f>H21+(H21*G31)</f>
        <v>20</v>
      </c>
      <c r="I32" s="9"/>
      <c r="J32" s="8">
        <f>J21+(J21*I31)</f>
        <v>20</v>
      </c>
    </row>
    <row r="33" spans="1:12" ht="14.25" customHeight="1" x14ac:dyDescent="0.3">
      <c r="A33" s="6"/>
      <c r="B33" s="5"/>
      <c r="C33" s="9"/>
      <c r="D33" s="8"/>
      <c r="E33" s="9"/>
      <c r="F33" s="8"/>
      <c r="G33" s="9"/>
      <c r="H33" s="8"/>
      <c r="I33" s="9"/>
      <c r="J33" s="8"/>
    </row>
    <row r="34" spans="1:12" ht="14.25" customHeight="1" x14ac:dyDescent="0.3">
      <c r="A34" s="6"/>
      <c r="B34" s="5" t="s">
        <v>15</v>
      </c>
      <c r="C34" s="95">
        <v>0</v>
      </c>
      <c r="D34" s="5"/>
      <c r="E34" s="95">
        <v>0</v>
      </c>
      <c r="F34" s="5"/>
      <c r="G34" s="95">
        <v>0</v>
      </c>
      <c r="H34" s="5"/>
      <c r="I34" s="95">
        <v>0</v>
      </c>
      <c r="J34" s="5"/>
    </row>
    <row r="35" spans="1:12" ht="14.25" customHeight="1" x14ac:dyDescent="0.3">
      <c r="A35" s="6"/>
      <c r="B35" s="5" t="s">
        <v>16</v>
      </c>
      <c r="C35" s="97">
        <v>0</v>
      </c>
      <c r="D35" s="5"/>
      <c r="E35" s="97">
        <v>0</v>
      </c>
      <c r="F35" s="5"/>
      <c r="G35" s="97">
        <v>0</v>
      </c>
      <c r="H35" s="5"/>
      <c r="I35" s="97">
        <v>0</v>
      </c>
      <c r="J35" s="5"/>
      <c r="L35" s="30"/>
    </row>
    <row r="36" spans="1:12" ht="14.25" customHeight="1" x14ac:dyDescent="0.3">
      <c r="A36" s="6"/>
      <c r="B36" s="5"/>
      <c r="C36" s="9">
        <f>C34+C35</f>
        <v>0</v>
      </c>
      <c r="D36" s="5"/>
      <c r="E36" s="9">
        <f>E34+E35</f>
        <v>0</v>
      </c>
      <c r="F36" s="5"/>
      <c r="G36" s="9">
        <f>G34+G35</f>
        <v>0</v>
      </c>
      <c r="H36" s="5"/>
      <c r="I36" s="9">
        <f>I34+I35</f>
        <v>0</v>
      </c>
      <c r="J36" s="5"/>
      <c r="L36" s="30"/>
    </row>
    <row r="37" spans="1:12" ht="14.25" customHeight="1" x14ac:dyDescent="0.3">
      <c r="A37" s="6"/>
      <c r="B37" s="5"/>
      <c r="C37" s="4"/>
      <c r="D37" s="8">
        <f>D32+(D32*C36)</f>
        <v>20</v>
      </c>
      <c r="E37" s="4"/>
      <c r="F37" s="8">
        <f>F32+(F32*E36)</f>
        <v>20</v>
      </c>
      <c r="G37" s="4"/>
      <c r="H37" s="8">
        <f>H32+(H32*G36)</f>
        <v>20</v>
      </c>
      <c r="I37" s="4"/>
      <c r="J37" s="8">
        <f>J32+(J32*I36)</f>
        <v>20</v>
      </c>
      <c r="L37" s="30"/>
    </row>
    <row r="38" spans="1:12" ht="14.25" customHeight="1" x14ac:dyDescent="0.3">
      <c r="A38" s="6"/>
      <c r="B38" s="5"/>
      <c r="C38" s="4"/>
      <c r="D38" s="5"/>
      <c r="E38" s="4"/>
      <c r="F38" s="5"/>
      <c r="G38" s="4"/>
      <c r="H38" s="5"/>
      <c r="I38" s="4"/>
      <c r="J38" s="5"/>
      <c r="L38" s="30"/>
    </row>
    <row r="39" spans="1:12" ht="14.25" customHeight="1" x14ac:dyDescent="0.3">
      <c r="A39" s="6" t="s">
        <v>17</v>
      </c>
      <c r="B39" s="5" t="s">
        <v>18</v>
      </c>
      <c r="C39" s="95">
        <v>0</v>
      </c>
      <c r="D39" s="5"/>
      <c r="E39" s="95">
        <v>0</v>
      </c>
      <c r="F39" s="5"/>
      <c r="G39" s="95">
        <v>0</v>
      </c>
      <c r="H39" s="5"/>
      <c r="I39" s="95">
        <v>0</v>
      </c>
      <c r="J39" s="5"/>
      <c r="L39" s="30"/>
    </row>
    <row r="40" spans="1:12" ht="14.25" customHeight="1" x14ac:dyDescent="0.3">
      <c r="A40" s="6"/>
      <c r="B40" s="5" t="s">
        <v>19</v>
      </c>
      <c r="C40" s="95">
        <v>0</v>
      </c>
      <c r="D40" s="5"/>
      <c r="E40" s="95">
        <v>0</v>
      </c>
      <c r="F40" s="5"/>
      <c r="G40" s="95">
        <v>0</v>
      </c>
      <c r="H40" s="5"/>
      <c r="I40" s="95">
        <v>0</v>
      </c>
      <c r="J40" s="5"/>
      <c r="L40" s="30"/>
    </row>
    <row r="41" spans="1:12" ht="14.25" customHeight="1" x14ac:dyDescent="0.3">
      <c r="A41" s="6"/>
      <c r="B41" s="5" t="s">
        <v>20</v>
      </c>
      <c r="C41" s="95">
        <v>0</v>
      </c>
      <c r="D41" s="5"/>
      <c r="E41" s="95">
        <v>0</v>
      </c>
      <c r="F41" s="5"/>
      <c r="G41" s="95">
        <v>0</v>
      </c>
      <c r="H41" s="5"/>
      <c r="I41" s="95">
        <v>0</v>
      </c>
      <c r="J41" s="5"/>
    </row>
    <row r="42" spans="1:12" ht="14.25" customHeight="1" x14ac:dyDescent="0.3">
      <c r="A42" s="6"/>
      <c r="B42" s="5" t="s">
        <v>21</v>
      </c>
      <c r="C42" s="95">
        <v>0</v>
      </c>
      <c r="D42" s="5"/>
      <c r="E42" s="95">
        <v>0</v>
      </c>
      <c r="F42" s="5"/>
      <c r="G42" s="95">
        <v>0</v>
      </c>
      <c r="H42" s="5"/>
      <c r="I42" s="95">
        <v>0</v>
      </c>
      <c r="J42" s="5"/>
    </row>
    <row r="43" spans="1:12" ht="14.25" customHeight="1" x14ac:dyDescent="0.3">
      <c r="A43" s="6"/>
      <c r="B43" s="5" t="s">
        <v>22</v>
      </c>
      <c r="C43" s="95">
        <v>0</v>
      </c>
      <c r="D43" s="5"/>
      <c r="E43" s="95">
        <v>0</v>
      </c>
      <c r="F43" s="5"/>
      <c r="G43" s="95">
        <v>0</v>
      </c>
      <c r="H43" s="5"/>
      <c r="I43" s="95">
        <v>0</v>
      </c>
      <c r="J43" s="5"/>
      <c r="L43" s="30"/>
    </row>
    <row r="44" spans="1:12" ht="14.25" customHeight="1" x14ac:dyDescent="0.3">
      <c r="A44" s="6"/>
      <c r="B44" s="5" t="s">
        <v>23</v>
      </c>
      <c r="C44" s="95">
        <v>0</v>
      </c>
      <c r="D44" s="5"/>
      <c r="E44" s="95">
        <v>0</v>
      </c>
      <c r="F44" s="5"/>
      <c r="G44" s="95">
        <v>0</v>
      </c>
      <c r="H44" s="5"/>
      <c r="I44" s="95">
        <v>0</v>
      </c>
      <c r="J44" s="5"/>
    </row>
    <row r="45" spans="1:12" ht="14.25" customHeight="1" x14ac:dyDescent="0.3">
      <c r="A45" s="6"/>
      <c r="B45" s="5" t="s">
        <v>24</v>
      </c>
      <c r="C45" s="95">
        <v>0</v>
      </c>
      <c r="D45" s="5"/>
      <c r="E45" s="95">
        <v>0</v>
      </c>
      <c r="F45" s="5"/>
      <c r="G45" s="95">
        <v>0</v>
      </c>
      <c r="H45" s="5"/>
      <c r="I45" s="95">
        <v>0</v>
      </c>
      <c r="J45" s="5"/>
    </row>
    <row r="46" spans="1:12" ht="14.25" customHeight="1" x14ac:dyDescent="0.3">
      <c r="A46" s="6"/>
      <c r="B46" s="5" t="s">
        <v>25</v>
      </c>
      <c r="C46" s="95">
        <v>0</v>
      </c>
      <c r="D46" s="5"/>
      <c r="E46" s="95">
        <v>0</v>
      </c>
      <c r="F46" s="5"/>
      <c r="G46" s="95">
        <v>0</v>
      </c>
      <c r="H46" s="5"/>
      <c r="I46" s="95">
        <v>0</v>
      </c>
      <c r="J46" s="5"/>
    </row>
    <row r="47" spans="1:12" ht="14.25" customHeight="1" x14ac:dyDescent="0.3">
      <c r="A47" s="6"/>
      <c r="B47" s="5" t="s">
        <v>26</v>
      </c>
      <c r="C47" s="95">
        <v>0</v>
      </c>
      <c r="D47" s="5"/>
      <c r="E47" s="95">
        <v>0</v>
      </c>
      <c r="F47" s="5"/>
      <c r="G47" s="95">
        <v>0</v>
      </c>
      <c r="H47" s="5"/>
      <c r="I47" s="95">
        <v>0</v>
      </c>
      <c r="J47" s="5"/>
    </row>
    <row r="48" spans="1:12" ht="14.25" customHeight="1" x14ac:dyDescent="0.3">
      <c r="A48" s="6"/>
      <c r="B48" s="5" t="s">
        <v>27</v>
      </c>
      <c r="C48" s="95">
        <v>0</v>
      </c>
      <c r="D48" s="5"/>
      <c r="E48" s="95">
        <v>0</v>
      </c>
      <c r="F48" s="5"/>
      <c r="G48" s="95">
        <v>0</v>
      </c>
      <c r="H48" s="5"/>
      <c r="I48" s="95">
        <v>0</v>
      </c>
      <c r="J48" s="5"/>
    </row>
    <row r="49" spans="1:11" ht="14.25" customHeight="1" x14ac:dyDescent="0.3">
      <c r="A49" s="6"/>
      <c r="B49" s="61" t="s">
        <v>59</v>
      </c>
      <c r="C49" s="96">
        <v>0</v>
      </c>
      <c r="D49" s="5"/>
      <c r="E49" s="96">
        <v>0</v>
      </c>
      <c r="F49" s="5"/>
      <c r="G49" s="96">
        <v>0</v>
      </c>
      <c r="H49" s="5"/>
      <c r="I49" s="96">
        <v>0</v>
      </c>
      <c r="J49" s="5"/>
    </row>
    <row r="50" spans="1:11" ht="14.25" customHeight="1" x14ac:dyDescent="0.3">
      <c r="A50" s="6"/>
      <c r="B50" s="5"/>
      <c r="C50" s="9">
        <f>SUM(C39:C49)</f>
        <v>0</v>
      </c>
      <c r="D50" s="5"/>
      <c r="E50" s="9">
        <f>SUM(E39:E49)</f>
        <v>0</v>
      </c>
      <c r="F50" s="5"/>
      <c r="G50" s="9">
        <f>SUM(G39:G49)</f>
        <v>0</v>
      </c>
      <c r="H50" s="5"/>
      <c r="I50" s="9">
        <f>SUM(I39:I49)</f>
        <v>0</v>
      </c>
      <c r="J50" s="5"/>
    </row>
    <row r="51" spans="1:11" ht="14.25" customHeight="1" x14ac:dyDescent="0.3">
      <c r="A51" s="6"/>
      <c r="B51" s="5"/>
      <c r="C51" s="4"/>
      <c r="D51" s="8">
        <f>D37+(D37*C50)</f>
        <v>20</v>
      </c>
      <c r="E51" s="4"/>
      <c r="F51" s="8">
        <f>F37+(F37*E50)</f>
        <v>20</v>
      </c>
      <c r="G51" s="4"/>
      <c r="H51" s="8">
        <f>H37+(H37*G50)</f>
        <v>20</v>
      </c>
      <c r="I51" s="4"/>
      <c r="J51" s="8">
        <f>J37+(J37*I50)</f>
        <v>20</v>
      </c>
    </row>
    <row r="52" spans="1:11" ht="14.25" customHeight="1" x14ac:dyDescent="0.3">
      <c r="A52" s="6"/>
      <c r="B52" s="5"/>
      <c r="C52" s="4"/>
      <c r="D52" s="8"/>
      <c r="E52" s="4"/>
      <c r="F52" s="8"/>
      <c r="G52" s="4"/>
      <c r="H52" s="8"/>
      <c r="I52" s="4"/>
      <c r="J52" s="8"/>
    </row>
    <row r="53" spans="1:11" ht="14.25" customHeight="1" x14ac:dyDescent="0.3">
      <c r="A53" s="6"/>
      <c r="B53" s="5"/>
      <c r="C53" s="4"/>
      <c r="D53" s="8"/>
      <c r="E53" s="4"/>
      <c r="F53" s="8"/>
      <c r="G53" s="4"/>
      <c r="H53" s="8"/>
      <c r="I53" s="4"/>
      <c r="J53" s="8"/>
    </row>
    <row r="54" spans="1:11" ht="14.25" customHeight="1" x14ac:dyDescent="0.3">
      <c r="A54" s="10" t="s">
        <v>28</v>
      </c>
      <c r="B54" s="11" t="s">
        <v>29</v>
      </c>
      <c r="C54" s="95">
        <v>0</v>
      </c>
      <c r="D54" s="5"/>
      <c r="E54" s="95">
        <v>0</v>
      </c>
      <c r="F54" s="5"/>
      <c r="G54" s="95">
        <v>0</v>
      </c>
      <c r="H54" s="5"/>
      <c r="I54" s="95">
        <v>0</v>
      </c>
      <c r="J54" s="5"/>
      <c r="K54" s="29"/>
    </row>
    <row r="55" spans="1:11" ht="14.25" customHeight="1" x14ac:dyDescent="0.3">
      <c r="A55" s="4"/>
      <c r="B55" s="12" t="s">
        <v>30</v>
      </c>
      <c r="C55" s="96">
        <v>0</v>
      </c>
      <c r="D55" s="5"/>
      <c r="E55" s="96">
        <v>0</v>
      </c>
      <c r="F55" s="5"/>
      <c r="G55" s="96">
        <v>0</v>
      </c>
      <c r="H55" s="5"/>
      <c r="I55" s="96">
        <v>0</v>
      </c>
      <c r="J55" s="5"/>
    </row>
    <row r="56" spans="1:11" ht="14.25" customHeight="1" x14ac:dyDescent="0.3">
      <c r="A56" s="4"/>
      <c r="B56" s="13"/>
      <c r="C56" s="9">
        <f>SUM(C54:C55)</f>
        <v>0</v>
      </c>
      <c r="D56" s="5"/>
      <c r="E56" s="9">
        <f>SUM(E54:E55)</f>
        <v>0</v>
      </c>
      <c r="F56" s="5"/>
      <c r="G56" s="9">
        <f>SUM(G54:G55)</f>
        <v>0</v>
      </c>
      <c r="H56" s="5"/>
      <c r="I56" s="9">
        <f>SUM(I54:I55)</f>
        <v>0</v>
      </c>
      <c r="J56" s="5"/>
    </row>
    <row r="57" spans="1:11" ht="14.25" customHeight="1" x14ac:dyDescent="0.3">
      <c r="A57" s="32"/>
      <c r="B57" s="33"/>
      <c r="C57" s="34"/>
      <c r="D57" s="36">
        <f>D51+(D51*C56)</f>
        <v>20</v>
      </c>
      <c r="E57" s="34"/>
      <c r="F57" s="36">
        <f>F51+(F51*E56)</f>
        <v>20</v>
      </c>
      <c r="G57" s="34"/>
      <c r="H57" s="36">
        <f>H51+(H51*G56)</f>
        <v>20</v>
      </c>
      <c r="I57" s="34"/>
      <c r="J57" s="36">
        <f>J51+(J51*I56)</f>
        <v>20</v>
      </c>
    </row>
    <row r="58" spans="1:11" ht="14.25" customHeight="1" x14ac:dyDescent="0.3">
      <c r="A58" s="32"/>
      <c r="B58" s="33"/>
      <c r="C58" s="34"/>
      <c r="D58" s="35"/>
      <c r="E58" s="34"/>
      <c r="F58" s="35"/>
      <c r="G58" s="34"/>
      <c r="H58" s="35"/>
      <c r="I58" s="34"/>
      <c r="J58" s="35"/>
    </row>
    <row r="59" spans="1:11" ht="14.25" customHeight="1" x14ac:dyDescent="0.3">
      <c r="A59" s="32"/>
      <c r="B59" s="37" t="s">
        <v>42</v>
      </c>
      <c r="C59" s="34">
        <v>0.03</v>
      </c>
      <c r="D59" s="35"/>
      <c r="E59" s="34">
        <v>0.03</v>
      </c>
      <c r="F59" s="35"/>
      <c r="G59" s="34">
        <v>0.03</v>
      </c>
      <c r="H59" s="35"/>
      <c r="I59" s="34">
        <v>0.03</v>
      </c>
      <c r="J59" s="35"/>
    </row>
    <row r="60" spans="1:11" ht="14.25" customHeight="1" x14ac:dyDescent="0.3">
      <c r="A60" s="32"/>
      <c r="B60" s="37"/>
      <c r="C60" s="34"/>
      <c r="D60" s="35"/>
      <c r="E60" s="34"/>
      <c r="F60" s="35"/>
      <c r="G60" s="34"/>
      <c r="H60" s="35"/>
      <c r="I60" s="34"/>
      <c r="J60" s="35"/>
    </row>
    <row r="61" spans="1:11" ht="14.25" customHeight="1" x14ac:dyDescent="0.3">
      <c r="A61" s="4"/>
      <c r="B61" s="13" t="s">
        <v>31</v>
      </c>
      <c r="C61" s="4"/>
      <c r="D61" s="14">
        <f>(D57+(D57*C59))</f>
        <v>20.6</v>
      </c>
      <c r="E61" s="4"/>
      <c r="F61" s="14">
        <f>(F57+(F57*E59))</f>
        <v>20.6</v>
      </c>
      <c r="G61" s="4"/>
      <c r="H61" s="14">
        <f>(H57+(H57*G59))</f>
        <v>20.6</v>
      </c>
      <c r="I61" s="4"/>
      <c r="J61" s="14">
        <f>(J57+(J57*I59))</f>
        <v>20.6</v>
      </c>
    </row>
    <row r="62" spans="1:11" ht="14.25" customHeight="1" x14ac:dyDescent="0.3">
      <c r="A62" s="32"/>
      <c r="B62" s="33"/>
      <c r="C62" s="32"/>
      <c r="D62" s="36"/>
      <c r="E62" s="32"/>
      <c r="F62" s="36"/>
      <c r="G62" s="32"/>
      <c r="H62" s="36"/>
      <c r="I62" s="32"/>
      <c r="J62" s="36"/>
    </row>
    <row r="63" spans="1:11" ht="14.25" customHeight="1" x14ac:dyDescent="0.3">
      <c r="A63" s="15"/>
      <c r="B63" s="58" t="s">
        <v>55</v>
      </c>
      <c r="C63" s="15"/>
      <c r="D63" s="16">
        <f>D61/D19</f>
        <v>1.03</v>
      </c>
      <c r="E63" s="15"/>
      <c r="F63" s="16">
        <f>F61/F19</f>
        <v>1.03</v>
      </c>
      <c r="G63" s="15"/>
      <c r="H63" s="16">
        <f>H61/H19</f>
        <v>1.03</v>
      </c>
      <c r="I63" s="15"/>
      <c r="J63" s="16">
        <f>J61/J19</f>
        <v>1.03</v>
      </c>
    </row>
    <row r="64" spans="1:11" ht="14.25" customHeight="1" x14ac:dyDescent="0.3"/>
    <row r="65" spans="1:10" ht="14.25" customHeight="1" x14ac:dyDescent="0.3">
      <c r="A65" t="s">
        <v>32</v>
      </c>
    </row>
    <row r="66" spans="1:10" ht="14.25" customHeight="1" x14ac:dyDescent="0.3">
      <c r="A66" t="s">
        <v>33</v>
      </c>
    </row>
    <row r="67" spans="1:10" ht="14.25" customHeight="1" x14ac:dyDescent="0.3">
      <c r="A67" t="s">
        <v>34</v>
      </c>
    </row>
    <row r="68" spans="1:10" ht="14.25" customHeight="1" x14ac:dyDescent="0.3"/>
    <row r="69" spans="1:10" ht="14.25" customHeight="1" x14ac:dyDescent="0.3">
      <c r="B69" s="17"/>
      <c r="C69" s="18"/>
      <c r="D69" s="18"/>
      <c r="E69" s="18"/>
      <c r="F69" s="18"/>
      <c r="G69" s="19"/>
      <c r="H69" s="52" t="s">
        <v>53</v>
      </c>
      <c r="I69" s="20"/>
      <c r="J69" s="21" t="s">
        <v>35</v>
      </c>
    </row>
    <row r="70" spans="1:10" ht="14.25" customHeight="1" x14ac:dyDescent="0.3">
      <c r="B70" s="63" t="s">
        <v>64</v>
      </c>
      <c r="C70" s="18" t="s">
        <v>36</v>
      </c>
      <c r="D70" s="17"/>
      <c r="E70" s="18"/>
      <c r="F70" s="18"/>
      <c r="G70" s="19"/>
      <c r="H70" s="26">
        <v>50</v>
      </c>
      <c r="I70" s="20" t="s">
        <v>37</v>
      </c>
      <c r="J70" s="22">
        <f>(D61)*H70</f>
        <v>1030</v>
      </c>
    </row>
    <row r="71" spans="1:10" ht="14.25" customHeight="1" x14ac:dyDescent="0.3">
      <c r="B71" s="63" t="s">
        <v>65</v>
      </c>
      <c r="C71" s="18" t="s">
        <v>38</v>
      </c>
      <c r="D71" s="17"/>
      <c r="E71" s="18"/>
      <c r="F71" s="18"/>
      <c r="G71" s="19"/>
      <c r="H71" s="26">
        <v>10</v>
      </c>
      <c r="I71" s="20" t="s">
        <v>37</v>
      </c>
      <c r="J71" s="22">
        <f>(F61)*H71</f>
        <v>206</v>
      </c>
    </row>
    <row r="72" spans="1:10" ht="14.25" customHeight="1" x14ac:dyDescent="0.3">
      <c r="B72" s="63" t="s">
        <v>66</v>
      </c>
      <c r="C72" s="18" t="s">
        <v>36</v>
      </c>
      <c r="D72" s="17"/>
      <c r="E72" s="18"/>
      <c r="F72" s="18"/>
      <c r="G72" s="19"/>
      <c r="H72" s="26">
        <v>50</v>
      </c>
      <c r="I72" s="20" t="s">
        <v>37</v>
      </c>
      <c r="J72" s="22">
        <f>(H61)*H72</f>
        <v>1030</v>
      </c>
    </row>
    <row r="73" spans="1:10" ht="14.25" customHeight="1" x14ac:dyDescent="0.3">
      <c r="B73" s="63" t="s">
        <v>67</v>
      </c>
      <c r="C73" s="18" t="s">
        <v>38</v>
      </c>
      <c r="D73" s="17"/>
      <c r="E73" s="18"/>
      <c r="F73" s="18"/>
      <c r="G73" s="19"/>
      <c r="H73" s="26">
        <v>10</v>
      </c>
      <c r="I73" s="20" t="s">
        <v>37</v>
      </c>
      <c r="J73" s="22">
        <f>(J61)*H73</f>
        <v>206</v>
      </c>
    </row>
    <row r="74" spans="1:10" ht="14.25" customHeight="1" x14ac:dyDescent="0.3">
      <c r="B74" s="29"/>
      <c r="J74" s="23"/>
    </row>
    <row r="75" spans="1:10" ht="14.25" customHeight="1" x14ac:dyDescent="0.3">
      <c r="C75" s="51" t="s">
        <v>51</v>
      </c>
      <c r="D75" s="53" t="s">
        <v>52</v>
      </c>
      <c r="E75" s="83" t="s">
        <v>56</v>
      </c>
      <c r="F75" s="83"/>
      <c r="G75" s="84"/>
    </row>
    <row r="76" spans="1:10" ht="14.25" customHeight="1" x14ac:dyDescent="0.3">
      <c r="B76" s="20" t="s">
        <v>39</v>
      </c>
      <c r="C76" s="57">
        <f>(C55+E55)/2</f>
        <v>0</v>
      </c>
      <c r="D76" s="54">
        <v>20</v>
      </c>
      <c r="E76" s="85">
        <v>20</v>
      </c>
      <c r="F76" s="85"/>
      <c r="G76" s="86"/>
    </row>
    <row r="77" spans="1:10" ht="14.25" customHeight="1" x14ac:dyDescent="0.3"/>
    <row r="78" spans="1:10" ht="14.25" customHeight="1" x14ac:dyDescent="0.3">
      <c r="D78" t="s">
        <v>40</v>
      </c>
      <c r="G78" s="24">
        <f>C76*D76*E76</f>
        <v>0</v>
      </c>
    </row>
    <row r="79" spans="1:10" ht="14.25" customHeight="1" x14ac:dyDescent="0.3"/>
    <row r="80" spans="1:10" ht="14.25" customHeight="1" x14ac:dyDescent="0.3">
      <c r="H80" s="75" t="s">
        <v>41</v>
      </c>
      <c r="I80" s="76"/>
      <c r="J80" s="25">
        <f>J70+J71+J72+J73+G78</f>
        <v>2472</v>
      </c>
    </row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  <row r="1002" ht="14.25" customHeight="1" x14ac:dyDescent="0.3"/>
    <row r="1003" ht="14.25" customHeight="1" x14ac:dyDescent="0.3"/>
    <row r="1004" ht="14.25" customHeight="1" x14ac:dyDescent="0.3"/>
    <row r="1005" ht="14.25" customHeight="1" x14ac:dyDescent="0.3"/>
    <row r="1006" ht="14.25" customHeight="1" x14ac:dyDescent="0.3"/>
  </sheetData>
  <sheetProtection algorithmName="SHA-512" hashValue="HJZDafr/NOwmGXzVBnfz6MR/h3FCS1KDhaTyjPYZp5eu/oA/kn3+C6xguKm4k80UhaV3ldKw3jJ15qRO3CCEAg==" saltValue="NWV65OLMxu9B0k/3VLIb9w==" spinCount="100000" sheet="1" objects="1" scenarios="1"/>
  <mergeCells count="14">
    <mergeCell ref="C13:E13"/>
    <mergeCell ref="H80:I80"/>
    <mergeCell ref="C16:D16"/>
    <mergeCell ref="E16:F16"/>
    <mergeCell ref="C17:D17"/>
    <mergeCell ref="E75:G75"/>
    <mergeCell ref="E76:G76"/>
    <mergeCell ref="C15:F15"/>
    <mergeCell ref="G15:J15"/>
    <mergeCell ref="G16:H16"/>
    <mergeCell ref="I16:J16"/>
    <mergeCell ref="G17:H17"/>
    <mergeCell ref="I17:J17"/>
    <mergeCell ref="E17:F17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73FBA-834C-41BF-AEBB-E64FF1914819}">
  <dimension ref="A1:Q36"/>
  <sheetViews>
    <sheetView zoomScaleNormal="100" workbookViewId="0"/>
  </sheetViews>
  <sheetFormatPr defaultColWidth="8.88671875" defaultRowHeight="14.4" x14ac:dyDescent="0.3"/>
  <cols>
    <col min="1" max="1" width="10.33203125" bestFit="1" customWidth="1"/>
    <col min="2" max="2" width="20.88671875" bestFit="1" customWidth="1"/>
    <col min="3" max="3" width="10.33203125" bestFit="1" customWidth="1"/>
    <col min="4" max="4" width="13.6640625" bestFit="1" customWidth="1"/>
    <col min="5" max="5" width="10.33203125" bestFit="1" customWidth="1"/>
    <col min="6" max="6" width="10" customWidth="1"/>
    <col min="8" max="10" width="10.44140625" bestFit="1" customWidth="1"/>
    <col min="12" max="12" width="8.88671875" style="39"/>
    <col min="16" max="16" width="9.88671875" customWidth="1"/>
    <col min="17" max="17" width="10.109375" customWidth="1"/>
    <col min="18" max="18" width="11.33203125" customWidth="1"/>
    <col min="19" max="19" width="10.44140625" customWidth="1"/>
  </cols>
  <sheetData>
    <row r="1" spans="1:17" x14ac:dyDescent="0.3">
      <c r="A1" s="31" t="s">
        <v>54</v>
      </c>
    </row>
    <row r="2" spans="1:17" x14ac:dyDescent="0.3">
      <c r="A2" s="64" t="s">
        <v>70</v>
      </c>
    </row>
    <row r="3" spans="1:17" x14ac:dyDescent="0.3">
      <c r="A3" s="64" t="s">
        <v>71</v>
      </c>
    </row>
    <row r="4" spans="1:17" x14ac:dyDescent="0.3">
      <c r="A4" s="62">
        <v>44918</v>
      </c>
    </row>
    <row r="5" spans="1:17" x14ac:dyDescent="0.3">
      <c r="A5" s="40"/>
    </row>
    <row r="6" spans="1:17" x14ac:dyDescent="0.3">
      <c r="A6" s="93" t="s">
        <v>0</v>
      </c>
      <c r="B6" s="93"/>
      <c r="C6" s="93"/>
      <c r="G6" s="7"/>
    </row>
    <row r="7" spans="1:17" x14ac:dyDescent="0.3">
      <c r="A7" s="50" t="s">
        <v>49</v>
      </c>
      <c r="G7" s="7"/>
    </row>
    <row r="8" spans="1:17" x14ac:dyDescent="0.3">
      <c r="A8" s="1" t="s">
        <v>73</v>
      </c>
      <c r="G8" s="7"/>
    </row>
    <row r="9" spans="1:17" x14ac:dyDescent="0.3">
      <c r="A9" s="40" t="s">
        <v>50</v>
      </c>
      <c r="G9" s="7"/>
    </row>
    <row r="11" spans="1:17" x14ac:dyDescent="0.3">
      <c r="A11" s="42" t="s">
        <v>43</v>
      </c>
      <c r="C11" s="91"/>
      <c r="D11" s="92"/>
      <c r="G11" s="30"/>
      <c r="K11" s="39"/>
      <c r="L11"/>
    </row>
    <row r="12" spans="1:17" x14ac:dyDescent="0.3">
      <c r="J12" s="39"/>
      <c r="K12" s="30" t="s">
        <v>48</v>
      </c>
      <c r="L12"/>
    </row>
    <row r="13" spans="1:17" x14ac:dyDescent="0.3">
      <c r="J13" s="39"/>
      <c r="L13"/>
    </row>
    <row r="14" spans="1:17" x14ac:dyDescent="0.3">
      <c r="A14" s="43" t="s">
        <v>44</v>
      </c>
      <c r="B14" s="43">
        <v>4</v>
      </c>
      <c r="C14" s="43">
        <v>5</v>
      </c>
      <c r="D14" s="43">
        <v>6</v>
      </c>
      <c r="E14" s="43">
        <v>7</v>
      </c>
      <c r="F14" s="43">
        <v>8</v>
      </c>
      <c r="G14" s="43" t="s">
        <v>45</v>
      </c>
      <c r="H14" s="43" t="s">
        <v>46</v>
      </c>
      <c r="K14" s="69">
        <v>4</v>
      </c>
      <c r="L14" s="69">
        <v>5</v>
      </c>
      <c r="M14" s="69">
        <v>6</v>
      </c>
      <c r="N14" s="70">
        <v>7</v>
      </c>
      <c r="O14" s="69">
        <v>8</v>
      </c>
      <c r="P14" s="71" t="s">
        <v>45</v>
      </c>
      <c r="Q14" s="71" t="s">
        <v>46</v>
      </c>
    </row>
    <row r="15" spans="1:17" x14ac:dyDescent="0.3">
      <c r="A15" s="43">
        <v>1</v>
      </c>
      <c r="B15" s="94"/>
      <c r="C15" s="44">
        <f t="shared" ref="C15:C25" si="0">$B$15*(L15/$K$15)</f>
        <v>0</v>
      </c>
      <c r="D15" s="44">
        <f t="shared" ref="D15:D25" si="1">$B$15*(M15/$K$15)</f>
        <v>0</v>
      </c>
      <c r="E15" s="44">
        <f t="shared" ref="E15:E25" si="2">$B$15*(N15/$K$15)</f>
        <v>0</v>
      </c>
      <c r="F15" s="44">
        <f t="shared" ref="F15:F25" si="3">$B$15*(O15/$K$15)</f>
        <v>0</v>
      </c>
      <c r="G15" s="44">
        <f t="shared" ref="G15:G25" si="4">$B$15*(P15/$K$15)</f>
        <v>0</v>
      </c>
      <c r="H15" s="44">
        <f t="shared" ref="H15:H25" si="5">$B$15*(Q15/$K$15)</f>
        <v>0</v>
      </c>
      <c r="J15">
        <v>1</v>
      </c>
      <c r="K15" s="67">
        <v>1942</v>
      </c>
      <c r="L15" s="66">
        <v>1979</v>
      </c>
      <c r="M15" s="66">
        <v>2047</v>
      </c>
      <c r="N15" s="65">
        <v>2175</v>
      </c>
      <c r="O15" s="66">
        <v>2439</v>
      </c>
      <c r="P15" s="45">
        <v>3001</v>
      </c>
      <c r="Q15" s="45">
        <v>3019</v>
      </c>
    </row>
    <row r="16" spans="1:17" x14ac:dyDescent="0.3">
      <c r="A16" s="43">
        <v>2</v>
      </c>
      <c r="B16" s="44">
        <f t="shared" ref="B16:B25" si="6">B$15*(K16/$K$15)</f>
        <v>0</v>
      </c>
      <c r="C16" s="44">
        <f t="shared" si="0"/>
        <v>0</v>
      </c>
      <c r="D16" s="44">
        <f t="shared" si="1"/>
        <v>0</v>
      </c>
      <c r="E16" s="44">
        <f t="shared" si="2"/>
        <v>0</v>
      </c>
      <c r="F16" s="44">
        <f t="shared" si="3"/>
        <v>0</v>
      </c>
      <c r="G16" s="44">
        <f t="shared" si="4"/>
        <v>0</v>
      </c>
      <c r="H16" s="44">
        <f t="shared" si="5"/>
        <v>0</v>
      </c>
      <c r="J16">
        <v>2</v>
      </c>
      <c r="K16" s="68">
        <v>2047</v>
      </c>
      <c r="L16" s="65">
        <v>2047</v>
      </c>
      <c r="M16" s="65">
        <v>2124</v>
      </c>
      <c r="N16" s="65">
        <v>2234</v>
      </c>
      <c r="O16" s="65">
        <v>2504</v>
      </c>
      <c r="P16" s="45">
        <v>3074</v>
      </c>
      <c r="Q16" s="45">
        <v>3162</v>
      </c>
    </row>
    <row r="17" spans="1:17" x14ac:dyDescent="0.3">
      <c r="A17" s="43">
        <v>3</v>
      </c>
      <c r="B17" s="44">
        <f t="shared" si="6"/>
        <v>0</v>
      </c>
      <c r="C17" s="44">
        <f t="shared" si="0"/>
        <v>0</v>
      </c>
      <c r="D17" s="44">
        <f t="shared" si="1"/>
        <v>0</v>
      </c>
      <c r="E17" s="44">
        <f t="shared" si="2"/>
        <v>0</v>
      </c>
      <c r="F17" s="44">
        <f t="shared" si="3"/>
        <v>0</v>
      </c>
      <c r="G17" s="44">
        <f t="shared" si="4"/>
        <v>0</v>
      </c>
      <c r="H17" s="44">
        <f t="shared" si="5"/>
        <v>0</v>
      </c>
      <c r="J17">
        <v>3</v>
      </c>
      <c r="K17" s="65">
        <v>2124</v>
      </c>
      <c r="L17" s="65">
        <v>2124</v>
      </c>
      <c r="M17" s="65">
        <v>2373</v>
      </c>
      <c r="N17" s="65">
        <v>2373</v>
      </c>
      <c r="O17" s="65">
        <v>2630</v>
      </c>
      <c r="P17" s="45">
        <v>3166</v>
      </c>
      <c r="Q17" s="45">
        <v>3326</v>
      </c>
    </row>
    <row r="18" spans="1:17" x14ac:dyDescent="0.3">
      <c r="A18" s="43">
        <v>4</v>
      </c>
      <c r="B18" s="44">
        <f t="shared" si="6"/>
        <v>0</v>
      </c>
      <c r="C18" s="44">
        <f t="shared" si="0"/>
        <v>0</v>
      </c>
      <c r="D18" s="44">
        <f t="shared" si="1"/>
        <v>0</v>
      </c>
      <c r="E18" s="44">
        <f t="shared" si="2"/>
        <v>0</v>
      </c>
      <c r="F18" s="44">
        <f t="shared" si="3"/>
        <v>0</v>
      </c>
      <c r="G18" s="44">
        <f t="shared" si="4"/>
        <v>0</v>
      </c>
      <c r="H18" s="44">
        <f t="shared" si="5"/>
        <v>0</v>
      </c>
      <c r="J18">
        <v>4</v>
      </c>
      <c r="K18" s="65">
        <v>2234</v>
      </c>
      <c r="L18" s="65">
        <v>2334</v>
      </c>
      <c r="M18" s="65">
        <v>2504</v>
      </c>
      <c r="N18" s="65">
        <v>2630</v>
      </c>
      <c r="O18" s="65">
        <v>2896</v>
      </c>
      <c r="P18" s="45">
        <v>3258</v>
      </c>
      <c r="Q18" s="45">
        <v>3491</v>
      </c>
    </row>
    <row r="19" spans="1:17" x14ac:dyDescent="0.3">
      <c r="A19" s="43">
        <v>5</v>
      </c>
      <c r="B19" s="44">
        <f t="shared" si="6"/>
        <v>0</v>
      </c>
      <c r="C19" s="44">
        <f t="shared" si="0"/>
        <v>0</v>
      </c>
      <c r="D19" s="44">
        <f t="shared" si="1"/>
        <v>0</v>
      </c>
      <c r="E19" s="44">
        <f t="shared" si="2"/>
        <v>0</v>
      </c>
      <c r="F19" s="44">
        <f t="shared" si="3"/>
        <v>0</v>
      </c>
      <c r="G19" s="44">
        <f t="shared" si="4"/>
        <v>0</v>
      </c>
      <c r="H19" s="44">
        <f t="shared" si="5"/>
        <v>0</v>
      </c>
      <c r="J19">
        <v>5</v>
      </c>
      <c r="K19" s="65">
        <v>2306</v>
      </c>
      <c r="L19" s="65">
        <v>2373</v>
      </c>
      <c r="M19" s="65">
        <v>2568</v>
      </c>
      <c r="N19" s="65">
        <v>2755</v>
      </c>
      <c r="O19" s="65">
        <v>3031</v>
      </c>
      <c r="P19" s="45">
        <v>3352</v>
      </c>
      <c r="Q19" s="45">
        <v>3653</v>
      </c>
    </row>
    <row r="20" spans="1:17" x14ac:dyDescent="0.3">
      <c r="A20" s="43">
        <v>6</v>
      </c>
      <c r="B20" s="44">
        <f t="shared" si="6"/>
        <v>0</v>
      </c>
      <c r="C20" s="44">
        <f t="shared" si="0"/>
        <v>0</v>
      </c>
      <c r="D20" s="44">
        <f t="shared" si="1"/>
        <v>0</v>
      </c>
      <c r="E20" s="44">
        <f t="shared" si="2"/>
        <v>0</v>
      </c>
      <c r="F20" s="44">
        <f t="shared" si="3"/>
        <v>0</v>
      </c>
      <c r="G20" s="44">
        <f t="shared" si="4"/>
        <v>0</v>
      </c>
      <c r="H20" s="44">
        <f t="shared" si="5"/>
        <v>0</v>
      </c>
      <c r="J20">
        <v>6</v>
      </c>
      <c r="K20" s="65">
        <v>2373</v>
      </c>
      <c r="L20" s="65">
        <v>2439</v>
      </c>
      <c r="M20" s="65">
        <v>2630</v>
      </c>
      <c r="N20" s="65">
        <v>2827</v>
      </c>
      <c r="O20" s="65">
        <v>3177</v>
      </c>
      <c r="P20" s="45">
        <v>3467</v>
      </c>
      <c r="Q20" s="45">
        <v>3836</v>
      </c>
    </row>
    <row r="21" spans="1:17" x14ac:dyDescent="0.3">
      <c r="A21" s="43">
        <v>7</v>
      </c>
      <c r="B21" s="44">
        <f t="shared" si="6"/>
        <v>0</v>
      </c>
      <c r="C21" s="44">
        <f t="shared" si="0"/>
        <v>0</v>
      </c>
      <c r="D21" s="44">
        <f t="shared" si="1"/>
        <v>0</v>
      </c>
      <c r="E21" s="44">
        <f t="shared" si="2"/>
        <v>0</v>
      </c>
      <c r="F21" s="44">
        <f t="shared" si="3"/>
        <v>0</v>
      </c>
      <c r="G21" s="44">
        <f t="shared" si="4"/>
        <v>0</v>
      </c>
      <c r="H21" s="44">
        <f t="shared" si="5"/>
        <v>0</v>
      </c>
      <c r="J21">
        <v>7</v>
      </c>
      <c r="K21" s="65">
        <v>2439</v>
      </c>
      <c r="L21" s="65">
        <v>2504</v>
      </c>
      <c r="M21" s="65">
        <v>2692</v>
      </c>
      <c r="N21" s="65">
        <v>2896</v>
      </c>
      <c r="O21" s="65">
        <v>3262</v>
      </c>
      <c r="P21" s="45">
        <v>3602</v>
      </c>
      <c r="Q21" s="45">
        <v>4037</v>
      </c>
    </row>
    <row r="22" spans="1:17" x14ac:dyDescent="0.3">
      <c r="A22" s="43">
        <v>8</v>
      </c>
      <c r="B22" s="44">
        <f t="shared" si="6"/>
        <v>0</v>
      </c>
      <c r="C22" s="44">
        <f t="shared" si="0"/>
        <v>0</v>
      </c>
      <c r="D22" s="44">
        <f t="shared" si="1"/>
        <v>0</v>
      </c>
      <c r="E22" s="44">
        <f t="shared" si="2"/>
        <v>0</v>
      </c>
      <c r="F22" s="44">
        <f t="shared" si="3"/>
        <v>0</v>
      </c>
      <c r="G22" s="44">
        <f t="shared" si="4"/>
        <v>0</v>
      </c>
      <c r="H22" s="44">
        <f t="shared" si="5"/>
        <v>0</v>
      </c>
      <c r="J22">
        <v>8</v>
      </c>
      <c r="K22" s="65">
        <v>2504</v>
      </c>
      <c r="L22" s="65">
        <v>2568</v>
      </c>
      <c r="M22" s="65">
        <v>2755</v>
      </c>
      <c r="N22" s="65">
        <v>2961</v>
      </c>
      <c r="O22" s="65">
        <v>3339</v>
      </c>
      <c r="P22" s="45">
        <v>3755</v>
      </c>
      <c r="Q22" s="45">
        <v>4257</v>
      </c>
    </row>
    <row r="23" spans="1:17" x14ac:dyDescent="0.3">
      <c r="A23" s="43">
        <v>9</v>
      </c>
      <c r="B23" s="44">
        <f t="shared" si="6"/>
        <v>0</v>
      </c>
      <c r="C23" s="44">
        <f t="shared" si="0"/>
        <v>0</v>
      </c>
      <c r="D23" s="44">
        <f t="shared" si="1"/>
        <v>0</v>
      </c>
      <c r="E23" s="44">
        <f t="shared" si="2"/>
        <v>0</v>
      </c>
      <c r="F23" s="44">
        <f t="shared" si="3"/>
        <v>0</v>
      </c>
      <c r="G23" s="44">
        <f t="shared" si="4"/>
        <v>0</v>
      </c>
      <c r="H23" s="44">
        <f t="shared" si="5"/>
        <v>0</v>
      </c>
      <c r="J23">
        <v>9</v>
      </c>
      <c r="K23" s="65">
        <v>2568</v>
      </c>
      <c r="L23" s="65">
        <v>2630</v>
      </c>
      <c r="M23" s="65">
        <v>2827</v>
      </c>
      <c r="N23" s="65">
        <v>3031</v>
      </c>
      <c r="O23" s="65">
        <v>3407</v>
      </c>
      <c r="P23" s="45">
        <v>3929</v>
      </c>
      <c r="Q23" s="45">
        <v>4497</v>
      </c>
    </row>
    <row r="24" spans="1:17" x14ac:dyDescent="0.3">
      <c r="A24" s="43">
        <v>10</v>
      </c>
      <c r="B24" s="44">
        <f t="shared" si="6"/>
        <v>0</v>
      </c>
      <c r="C24" s="44">
        <f t="shared" si="0"/>
        <v>0</v>
      </c>
      <c r="D24" s="44">
        <f t="shared" si="1"/>
        <v>0</v>
      </c>
      <c r="E24" s="44">
        <f t="shared" si="2"/>
        <v>0</v>
      </c>
      <c r="F24" s="44">
        <f t="shared" si="3"/>
        <v>0</v>
      </c>
      <c r="G24" s="44">
        <f t="shared" si="4"/>
        <v>0</v>
      </c>
      <c r="H24" s="44">
        <f t="shared" si="5"/>
        <v>0</v>
      </c>
      <c r="J24">
        <v>10</v>
      </c>
      <c r="K24" s="65">
        <v>2630</v>
      </c>
      <c r="L24" s="65">
        <v>2692</v>
      </c>
      <c r="M24" s="65">
        <v>2896</v>
      </c>
      <c r="N24" s="65">
        <v>3104</v>
      </c>
      <c r="O24" s="65">
        <v>3481</v>
      </c>
      <c r="P24" s="45">
        <v>4122</v>
      </c>
      <c r="Q24" s="45">
        <v>4755</v>
      </c>
    </row>
    <row r="25" spans="1:17" x14ac:dyDescent="0.3">
      <c r="A25" s="43">
        <v>11</v>
      </c>
      <c r="B25" s="44">
        <f t="shared" si="6"/>
        <v>0</v>
      </c>
      <c r="C25" s="44">
        <f t="shared" si="0"/>
        <v>0</v>
      </c>
      <c r="D25" s="44">
        <f t="shared" si="1"/>
        <v>0</v>
      </c>
      <c r="E25" s="44">
        <f t="shared" si="2"/>
        <v>0</v>
      </c>
      <c r="F25" s="44">
        <f t="shared" si="3"/>
        <v>0</v>
      </c>
      <c r="G25" s="44">
        <f t="shared" si="4"/>
        <v>0</v>
      </c>
      <c r="H25" s="44">
        <f t="shared" si="5"/>
        <v>0</v>
      </c>
      <c r="J25">
        <v>11</v>
      </c>
      <c r="K25" s="65">
        <v>2692</v>
      </c>
      <c r="L25" s="65">
        <v>2755</v>
      </c>
      <c r="M25" s="65">
        <v>2961</v>
      </c>
      <c r="N25" s="65">
        <v>3177</v>
      </c>
      <c r="O25" s="65">
        <v>3554</v>
      </c>
      <c r="P25" s="45">
        <v>4336</v>
      </c>
      <c r="Q25" s="45">
        <v>5032</v>
      </c>
    </row>
    <row r="26" spans="1:17" x14ac:dyDescent="0.3">
      <c r="A26" s="43">
        <v>12</v>
      </c>
      <c r="B26" s="44"/>
      <c r="C26" s="44">
        <f>$B$15*(L26/$K$15)</f>
        <v>0</v>
      </c>
      <c r="D26" s="44"/>
      <c r="E26" s="44">
        <f>$B$15*(N26/$K$15)</f>
        <v>0</v>
      </c>
      <c r="F26" s="44">
        <f>$B$15*(O26/$K$15)</f>
        <v>0</v>
      </c>
      <c r="G26" s="44">
        <f>$B$15*(P26/$K$15)</f>
        <v>0</v>
      </c>
      <c r="H26" s="44">
        <f>$B$15*(Q26/$K$15)</f>
        <v>0</v>
      </c>
      <c r="J26">
        <v>12</v>
      </c>
      <c r="K26" s="65"/>
      <c r="L26" s="65">
        <v>2827</v>
      </c>
      <c r="M26" s="65"/>
      <c r="N26" s="65">
        <v>3262</v>
      </c>
      <c r="O26" s="65">
        <v>3622</v>
      </c>
      <c r="P26" s="45">
        <v>4573</v>
      </c>
      <c r="Q26" s="45">
        <v>5329</v>
      </c>
    </row>
    <row r="27" spans="1:17" x14ac:dyDescent="0.3">
      <c r="A27" s="43">
        <v>13</v>
      </c>
      <c r="B27" s="44"/>
      <c r="C27" s="44"/>
      <c r="D27" s="44"/>
      <c r="E27" s="44"/>
      <c r="F27" s="44">
        <f>$B$15*(O27/$K$15)</f>
        <v>0</v>
      </c>
      <c r="G27" s="46"/>
      <c r="H27" s="46"/>
      <c r="J27">
        <v>13</v>
      </c>
      <c r="K27" s="65"/>
      <c r="L27" s="65"/>
      <c r="M27" s="65"/>
      <c r="N27" s="65"/>
      <c r="O27" s="65">
        <v>3686</v>
      </c>
    </row>
    <row r="28" spans="1:17" x14ac:dyDescent="0.3">
      <c r="K28" s="39"/>
      <c r="L28"/>
    </row>
    <row r="29" spans="1:17" x14ac:dyDescent="0.3">
      <c r="K29" s="39"/>
      <c r="L29"/>
    </row>
    <row r="30" spans="1:17" x14ac:dyDescent="0.3">
      <c r="B30" s="53" t="s">
        <v>51</v>
      </c>
      <c r="C30" s="53" t="s">
        <v>52</v>
      </c>
      <c r="D30" s="46" t="s">
        <v>56</v>
      </c>
      <c r="E30" s="46"/>
      <c r="F30" s="46"/>
      <c r="G30" s="46"/>
      <c r="K30" s="39"/>
      <c r="L30"/>
    </row>
    <row r="31" spans="1:17" x14ac:dyDescent="0.3">
      <c r="A31" s="46" t="s">
        <v>39</v>
      </c>
      <c r="B31" s="56">
        <v>0</v>
      </c>
      <c r="C31" s="55">
        <v>60</v>
      </c>
      <c r="D31" s="72">
        <v>1</v>
      </c>
      <c r="E31" s="73"/>
      <c r="F31" s="73"/>
      <c r="G31" s="74"/>
      <c r="K31" s="39"/>
      <c r="L31"/>
    </row>
    <row r="32" spans="1:17" x14ac:dyDescent="0.3">
      <c r="A32" s="38"/>
      <c r="K32" s="39"/>
      <c r="L32"/>
    </row>
    <row r="33" spans="1:12" x14ac:dyDescent="0.3">
      <c r="D33" t="s">
        <v>40</v>
      </c>
      <c r="E33" s="47">
        <f>B31*C31*D31</f>
        <v>0</v>
      </c>
      <c r="K33" s="39"/>
      <c r="L33"/>
    </row>
    <row r="34" spans="1:12" x14ac:dyDescent="0.3">
      <c r="K34" s="39"/>
      <c r="L34"/>
    </row>
    <row r="35" spans="1:12" x14ac:dyDescent="0.3">
      <c r="A35" s="59" t="s">
        <v>47</v>
      </c>
      <c r="B35" s="59"/>
      <c r="C35" s="48">
        <f>B20+E33</f>
        <v>0</v>
      </c>
      <c r="K35" s="39"/>
      <c r="L35"/>
    </row>
    <row r="36" spans="1:12" x14ac:dyDescent="0.3">
      <c r="K36" s="39"/>
      <c r="L36"/>
    </row>
  </sheetData>
  <sheetProtection algorithmName="SHA-512" hashValue="XeQY4ryDdR+mCA5hnEb/3wr6OPOyPahRqx4X38u2QQxSIrtXOxCSv4hEH4r4Ffg7r8UVQYmyeVVw2M4hTt/8vA==" saltValue="2cFG78nq0F+82nT4mUJHDg==" spinCount="100000" sheet="1" objects="1" scenarios="1"/>
  <mergeCells count="2">
    <mergeCell ref="C11:D11"/>
    <mergeCell ref="A6:C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6" ma:contentTypeDescription="Een nieuw document maken." ma:contentTypeScope="" ma:versionID="0091e50d1a3a7ce5902921c7dc6dd235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2e7b55719572056845f9a5d64584294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7BD1128-6812-4111-AEC6-3C7FD96121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12FC32-B9E6-4600-AF81-A213EFF467CD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customXml/itemProps3.xml><?xml version="1.0" encoding="utf-8"?>
<ds:datastoreItem xmlns:ds="http://schemas.openxmlformats.org/officeDocument/2006/customXml" ds:itemID="{7FABAC7E-063A-4468-9EF1-B19B304A1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Perceel 1</vt:lpstr>
      <vt:lpstr>Perceel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Winkel, Lianne te</dc:creator>
  <cp:lastModifiedBy>Merel Swinkels | InkoopMeesters</cp:lastModifiedBy>
  <dcterms:created xsi:type="dcterms:W3CDTF">2018-10-11T11:47:56Z</dcterms:created>
  <dcterms:modified xsi:type="dcterms:W3CDTF">2022-12-23T13:11:21Z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3941600</vt:r8>
  </property>
  <property fmtid="{D5CDD505-2E9C-101B-9397-08002B2CF9AE}" pid="4" name="MediaServiceImageTags">
    <vt:lpwstr/>
  </property>
</Properties>
</file>