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V:\GN\DV\AD\Inkoop Aanbest\1. Aanbes EU &amp; Nat\Loopt\2023\CZINK22-01-02 Speelplekken\2. Aanbesteding documenten\"/>
    </mc:Choice>
  </mc:AlternateContent>
  <xr:revisionPtr revIDLastSave="0" documentId="13_ncr:1_{EA4CC147-15DF-4EC3-BA99-454E79C425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otaal" sheetId="1" r:id="rId1"/>
    <sheet name="Pakket A" sheetId="2" r:id="rId2"/>
    <sheet name="Pakket B" sheetId="3" r:id="rId3"/>
    <sheet name="Pakket C" sheetId="4" r:id="rId4"/>
  </sheets>
  <definedNames>
    <definedName name="_xlnm._FilterDatabase" localSheetId="1" hidden="1">'Pakket A'!$A$9:$I$26</definedName>
    <definedName name="_xlnm._FilterDatabase" localSheetId="2" hidden="1">'Pakket B'!$A$2:$I$6</definedName>
    <definedName name="_xlnm._FilterDatabase" localSheetId="3" hidden="1">'Pakket C'!$A$9:$V$13</definedName>
    <definedName name="_xlnm._FilterDatabase" localSheetId="0" hidden="1">Totaal!$B$2:$J$19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4" l="1"/>
  <c r="C15" i="3"/>
  <c r="C15" i="2"/>
  <c r="K25" i="1"/>
  <c r="J25" i="1"/>
  <c r="P26" i="1" s="1"/>
  <c r="I25" i="1"/>
  <c r="P25" i="1" s="1"/>
  <c r="K26" i="1"/>
  <c r="Q27" i="1" s="1"/>
  <c r="J26" i="1"/>
  <c r="Q26" i="1" s="1"/>
  <c r="I26" i="1"/>
  <c r="Q25" i="1" s="1"/>
  <c r="O28" i="1"/>
  <c r="N28" i="1"/>
  <c r="R25" i="1" l="1"/>
  <c r="R26" i="1"/>
  <c r="K27" i="1"/>
  <c r="I27" i="1"/>
  <c r="P27" i="1"/>
  <c r="R27" i="1" s="1"/>
  <c r="J27" i="1"/>
  <c r="K28" i="1" l="1"/>
  <c r="J28" i="1"/>
</calcChain>
</file>

<file path=xl/sharedStrings.xml><?xml version="1.0" encoding="utf-8"?>
<sst xmlns="http://schemas.openxmlformats.org/spreadsheetml/2006/main" count="173" uniqueCount="52">
  <si>
    <t>Nr.</t>
  </si>
  <si>
    <t>Locatie naam</t>
  </si>
  <si>
    <t>Budget Speeltuinrenovatie</t>
  </si>
  <si>
    <t>Hogeweg-Gitaarstraat</t>
  </si>
  <si>
    <t>Mandolinestraat</t>
  </si>
  <si>
    <t>Groenoord</t>
  </si>
  <si>
    <t>Fazanthoek</t>
  </si>
  <si>
    <t>Sylvanergaard</t>
  </si>
  <si>
    <t>Raaigras 85</t>
  </si>
  <si>
    <t>Blauwvoethoek</t>
  </si>
  <si>
    <t>Paradijsvogelhoek</t>
  </si>
  <si>
    <t>Dahliastraat</t>
  </si>
  <si>
    <t>Slakkenveen 484</t>
  </si>
  <si>
    <t>Lijnzaaddreef</t>
  </si>
  <si>
    <t>Alainweg</t>
  </si>
  <si>
    <t>Leenmanstraat</t>
  </si>
  <si>
    <t>Slakkenveen 110</t>
  </si>
  <si>
    <t>Tubastraat-Bugelstraat</t>
  </si>
  <si>
    <t>Zomertuinen</t>
  </si>
  <si>
    <t>Sinaasappelgaard</t>
  </si>
  <si>
    <t>Akkersvoorde 66</t>
  </si>
  <si>
    <t>Larixstraat 5</t>
  </si>
  <si>
    <t>Rozenlaan 25</t>
  </si>
  <si>
    <t>Corrie Vonkplantsoen 1</t>
  </si>
  <si>
    <t>Indira Gandhistraat 47</t>
  </si>
  <si>
    <t>Petronella Brugmannstraat</t>
  </si>
  <si>
    <t>Clara Wichmanstraat</t>
  </si>
  <si>
    <t>Symfonieplein</t>
  </si>
  <si>
    <t>Vedergras</t>
  </si>
  <si>
    <t>Kikkerveen 245</t>
  </si>
  <si>
    <t>Kikkerveen 123</t>
  </si>
  <si>
    <t>Vlinderveen 155</t>
  </si>
  <si>
    <t>Snoekenveen 544</t>
  </si>
  <si>
    <t>Weverslaan 18</t>
  </si>
  <si>
    <t>Oude Havenplein 24</t>
  </si>
  <si>
    <t>Kerkweg</t>
  </si>
  <si>
    <t>Plutopad/Deimospad</t>
  </si>
  <si>
    <t>B</t>
  </si>
  <si>
    <t>A</t>
  </si>
  <si>
    <t>C</t>
  </si>
  <si>
    <t>Pakket</t>
  </si>
  <si>
    <t>Jaarschijf 2022</t>
  </si>
  <si>
    <t>Jaarschijf 2023</t>
  </si>
  <si>
    <t>Pakket A</t>
  </si>
  <si>
    <t>Pakket B</t>
  </si>
  <si>
    <t>Pakket C</t>
  </si>
  <si>
    <t>Totaal</t>
  </si>
  <si>
    <t>Aantal 2022</t>
  </si>
  <si>
    <t>Aantal 2023</t>
  </si>
  <si>
    <t>Opdrachtwaarde 2022</t>
  </si>
  <si>
    <t xml:space="preserve">Gemiddelde € </t>
  </si>
  <si>
    <t>Opdrachtwaarde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</si>
</sst>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52AF3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4" fillId="3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0" fontId="4" fillId="4" borderId="3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0" fillId="0" borderId="0" xfId="1" applyFont="1"/>
    <xf numFmtId="164" fontId="0" fillId="0" borderId="5" xfId="0" applyNumberFormat="1" applyBorder="1" applyAlignment="1">
      <alignment vertical="center" wrapText="1"/>
    </xf>
    <xf numFmtId="44" fontId="0" fillId="0" borderId="5" xfId="1" applyFont="1" applyBorder="1" applyAlignment="1">
      <alignment vertical="center" wrapText="1"/>
    </xf>
    <xf numFmtId="44" fontId="0" fillId="0" borderId="0" xfId="0" applyNumberFormat="1"/>
    <xf numFmtId="44" fontId="0" fillId="0" borderId="10" xfId="1" applyFont="1" applyBorder="1" applyAlignment="1">
      <alignment vertical="center" wrapText="1"/>
    </xf>
    <xf numFmtId="44" fontId="2" fillId="0" borderId="0" xfId="1" applyFont="1"/>
    <xf numFmtId="44" fontId="0" fillId="0" borderId="17" xfId="0" applyNumberFormat="1" applyBorder="1"/>
    <xf numFmtId="44" fontId="0" fillId="0" borderId="4" xfId="1" applyFont="1" applyBorder="1" applyAlignment="1">
      <alignment vertical="center" wrapText="1"/>
    </xf>
    <xf numFmtId="44" fontId="0" fillId="0" borderId="2" xfId="1" applyFont="1" applyBorder="1" applyAlignment="1">
      <alignment vertical="center" wrapText="1"/>
    </xf>
    <xf numFmtId="44" fontId="0" fillId="0" borderId="0" xfId="0" applyNumberFormat="1" applyAlignment="1">
      <alignment vertical="center" wrapText="1"/>
    </xf>
    <xf numFmtId="9" fontId="0" fillId="0" borderId="0" xfId="0" applyNumberFormat="1"/>
    <xf numFmtId="9" fontId="0" fillId="0" borderId="0" xfId="2" applyFont="1"/>
    <xf numFmtId="1" fontId="0" fillId="0" borderId="0" xfId="0" applyNumberFormat="1"/>
    <xf numFmtId="0" fontId="0" fillId="8" borderId="6" xfId="0" applyFill="1" applyBorder="1" applyAlignment="1">
      <alignment vertical="center" wrapText="1"/>
    </xf>
    <xf numFmtId="0" fontId="0" fillId="9" borderId="6" xfId="0" applyFill="1" applyBorder="1" applyAlignment="1">
      <alignment vertical="center" wrapText="1"/>
    </xf>
    <xf numFmtId="0" fontId="0" fillId="10" borderId="6" xfId="0" applyFill="1" applyBorder="1" applyAlignment="1">
      <alignment vertical="center" wrapText="1"/>
    </xf>
    <xf numFmtId="44" fontId="0" fillId="0" borderId="0" xfId="1" applyFont="1" applyBorder="1"/>
    <xf numFmtId="44" fontId="2" fillId="0" borderId="0" xfId="1" applyFont="1" applyBorder="1"/>
    <xf numFmtId="0" fontId="2" fillId="0" borderId="0" xfId="0" applyFont="1"/>
    <xf numFmtId="9" fontId="2" fillId="0" borderId="0" xfId="0" applyNumberFormat="1" applyFont="1"/>
    <xf numFmtId="164" fontId="0" fillId="0" borderId="0" xfId="0" applyNumberFormat="1" applyAlignment="1">
      <alignment vertical="center" wrapText="1"/>
    </xf>
    <xf numFmtId="44" fontId="0" fillId="0" borderId="0" xfId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64" fontId="0" fillId="0" borderId="8" xfId="0" applyNumberForma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0" fontId="4" fillId="4" borderId="18" xfId="0" applyFont="1" applyFill="1" applyBorder="1" applyAlignment="1">
      <alignment vertical="center" wrapText="1"/>
    </xf>
    <xf numFmtId="44" fontId="0" fillId="0" borderId="19" xfId="1" applyFont="1" applyBorder="1" applyAlignment="1">
      <alignment vertical="center" wrapText="1"/>
    </xf>
    <xf numFmtId="0" fontId="4" fillId="4" borderId="20" xfId="0" applyFont="1" applyFill="1" applyBorder="1" applyAlignment="1">
      <alignment vertical="center" wrapText="1"/>
    </xf>
    <xf numFmtId="44" fontId="0" fillId="0" borderId="21" xfId="1" applyFont="1" applyBorder="1" applyAlignment="1">
      <alignment vertical="center" wrapText="1"/>
    </xf>
    <xf numFmtId="44" fontId="2" fillId="0" borderId="0" xfId="0" applyNumberFormat="1" applyFont="1"/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zoomScaleNormal="100" workbookViewId="0">
      <selection activeCell="P12" sqref="P12"/>
    </sheetView>
  </sheetViews>
  <sheetFormatPr defaultRowHeight="15" x14ac:dyDescent="0.25"/>
  <cols>
    <col min="1" max="1" width="4.42578125" customWidth="1"/>
    <col min="3" max="3" width="22.5703125" customWidth="1"/>
    <col min="4" max="4" width="18.5703125" customWidth="1"/>
    <col min="5" max="5" width="13.7109375" customWidth="1"/>
    <col min="6" max="6" width="4.5703125" customWidth="1"/>
    <col min="8" max="8" width="24.7109375" customWidth="1"/>
    <col min="9" max="9" width="20.42578125" customWidth="1"/>
    <col min="10" max="14" width="12.42578125" bestFit="1" customWidth="1"/>
    <col min="15" max="15" width="12.42578125" customWidth="1"/>
    <col min="16" max="17" width="20.42578125" bestFit="1" customWidth="1"/>
    <col min="18" max="18" width="14" bestFit="1" customWidth="1"/>
  </cols>
  <sheetData>
    <row r="1" spans="2:14" ht="15.75" thickBot="1" x14ac:dyDescent="0.3">
      <c r="B1" s="64">
        <v>2022</v>
      </c>
      <c r="C1" s="65"/>
      <c r="D1" s="65"/>
      <c r="E1" s="66"/>
      <c r="G1" s="67">
        <v>2023</v>
      </c>
      <c r="H1" s="68"/>
      <c r="I1" s="68"/>
      <c r="J1" s="69"/>
    </row>
    <row r="2" spans="2:14" ht="30.75" thickBot="1" x14ac:dyDescent="0.3">
      <c r="B2" s="11" t="s">
        <v>0</v>
      </c>
      <c r="C2" s="11" t="s">
        <v>1</v>
      </c>
      <c r="D2" s="11" t="s">
        <v>2</v>
      </c>
      <c r="E2" s="11" t="s">
        <v>40</v>
      </c>
      <c r="G2" s="8" t="s">
        <v>0</v>
      </c>
      <c r="H2" s="9" t="s">
        <v>1</v>
      </c>
      <c r="I2" s="9" t="s">
        <v>2</v>
      </c>
      <c r="J2" s="11" t="s">
        <v>40</v>
      </c>
    </row>
    <row r="3" spans="2:14" ht="15.75" thickBot="1" x14ac:dyDescent="0.3">
      <c r="B3" s="1">
        <v>1</v>
      </c>
      <c r="C3" s="2" t="s">
        <v>3</v>
      </c>
      <c r="D3" s="18">
        <v>62000</v>
      </c>
      <c r="E3" s="13" t="s">
        <v>37</v>
      </c>
      <c r="G3" s="6">
        <v>1</v>
      </c>
      <c r="H3" s="2" t="s">
        <v>19</v>
      </c>
      <c r="I3" s="23">
        <v>39400</v>
      </c>
      <c r="J3" s="29" t="s">
        <v>38</v>
      </c>
    </row>
    <row r="4" spans="2:14" ht="15.75" thickBot="1" x14ac:dyDescent="0.3">
      <c r="B4" s="1">
        <v>2</v>
      </c>
      <c r="C4" s="2" t="s">
        <v>4</v>
      </c>
      <c r="D4" s="17">
        <v>62050</v>
      </c>
      <c r="E4" s="12" t="s">
        <v>38</v>
      </c>
      <c r="G4" s="6">
        <v>2</v>
      </c>
      <c r="H4" s="2" t="s">
        <v>20</v>
      </c>
      <c r="I4" s="23">
        <v>24800</v>
      </c>
      <c r="J4" s="30" t="s">
        <v>37</v>
      </c>
    </row>
    <row r="5" spans="2:14" ht="15.75" thickBot="1" x14ac:dyDescent="0.3">
      <c r="B5" s="1">
        <v>3</v>
      </c>
      <c r="C5" s="2" t="s">
        <v>5</v>
      </c>
      <c r="D5" s="18">
        <v>37500</v>
      </c>
      <c r="E5" s="14" t="s">
        <v>39</v>
      </c>
      <c r="G5" s="6">
        <v>3</v>
      </c>
      <c r="H5" s="2" t="s">
        <v>21</v>
      </c>
      <c r="I5" s="23">
        <v>67300</v>
      </c>
      <c r="J5" s="31" t="s">
        <v>39</v>
      </c>
    </row>
    <row r="6" spans="2:14" ht="15.75" thickBot="1" x14ac:dyDescent="0.3">
      <c r="B6" s="1">
        <v>4</v>
      </c>
      <c r="C6" s="2" t="s">
        <v>6</v>
      </c>
      <c r="D6" s="17">
        <v>45840</v>
      </c>
      <c r="E6" s="12" t="s">
        <v>38</v>
      </c>
      <c r="G6" s="6">
        <v>4</v>
      </c>
      <c r="H6" s="2" t="s">
        <v>22</v>
      </c>
      <c r="I6" s="23">
        <v>35130</v>
      </c>
      <c r="J6" s="29" t="s">
        <v>38</v>
      </c>
    </row>
    <row r="7" spans="2:14" ht="15.75" thickBot="1" x14ac:dyDescent="0.3">
      <c r="B7" s="1">
        <v>5</v>
      </c>
      <c r="C7" s="2" t="s">
        <v>7</v>
      </c>
      <c r="D7" s="18">
        <v>45280</v>
      </c>
      <c r="E7" s="13" t="s">
        <v>37</v>
      </c>
      <c r="G7" s="6">
        <v>5</v>
      </c>
      <c r="H7" s="2" t="s">
        <v>23</v>
      </c>
      <c r="I7" s="23">
        <v>113800</v>
      </c>
      <c r="J7" s="29" t="s">
        <v>38</v>
      </c>
      <c r="M7" s="19"/>
      <c r="N7" s="19"/>
    </row>
    <row r="8" spans="2:14" ht="15.75" thickBot="1" x14ac:dyDescent="0.3">
      <c r="B8" s="1">
        <v>6</v>
      </c>
      <c r="C8" s="2" t="s">
        <v>8</v>
      </c>
      <c r="D8" s="18">
        <v>55000</v>
      </c>
      <c r="E8" s="14" t="s">
        <v>39</v>
      </c>
      <c r="G8" s="6">
        <v>6</v>
      </c>
      <c r="H8" s="2" t="s">
        <v>24</v>
      </c>
      <c r="I8" s="23">
        <v>46000</v>
      </c>
      <c r="J8" s="31" t="s">
        <v>39</v>
      </c>
      <c r="M8" s="19"/>
      <c r="N8" s="19"/>
    </row>
    <row r="9" spans="2:14" ht="30.75" thickBot="1" x14ac:dyDescent="0.3">
      <c r="B9" s="1">
        <v>7</v>
      </c>
      <c r="C9" s="2" t="s">
        <v>9</v>
      </c>
      <c r="D9" s="17">
        <v>45000</v>
      </c>
      <c r="E9" s="12" t="s">
        <v>38</v>
      </c>
      <c r="G9" s="6">
        <v>7</v>
      </c>
      <c r="H9" s="2" t="s">
        <v>25</v>
      </c>
      <c r="I9" s="23">
        <v>55450</v>
      </c>
      <c r="J9" s="29" t="s">
        <v>38</v>
      </c>
      <c r="M9" s="19"/>
      <c r="N9" s="19"/>
    </row>
    <row r="10" spans="2:14" ht="15.75" thickBot="1" x14ac:dyDescent="0.3">
      <c r="B10" s="1">
        <v>8</v>
      </c>
      <c r="C10" s="2" t="s">
        <v>10</v>
      </c>
      <c r="D10" s="17">
        <v>35000</v>
      </c>
      <c r="E10" s="12" t="s">
        <v>38</v>
      </c>
      <c r="G10" s="6">
        <v>8</v>
      </c>
      <c r="H10" s="2" t="s">
        <v>26</v>
      </c>
      <c r="I10" s="23">
        <v>65000</v>
      </c>
      <c r="J10" s="30" t="s">
        <v>37</v>
      </c>
    </row>
    <row r="11" spans="2:14" ht="15.75" thickBot="1" x14ac:dyDescent="0.3">
      <c r="B11" s="1">
        <v>9</v>
      </c>
      <c r="C11" s="2" t="s">
        <v>11</v>
      </c>
      <c r="D11" s="18">
        <v>37000</v>
      </c>
      <c r="E11" s="14" t="s">
        <v>39</v>
      </c>
      <c r="G11" s="7">
        <v>9</v>
      </c>
      <c r="H11" s="4" t="s">
        <v>27</v>
      </c>
      <c r="I11" s="24">
        <v>78200</v>
      </c>
      <c r="J11" s="30" t="s">
        <v>37</v>
      </c>
    </row>
    <row r="12" spans="2:14" ht="15.75" thickBot="1" x14ac:dyDescent="0.3">
      <c r="B12" s="3">
        <v>10</v>
      </c>
      <c r="C12" s="4" t="s">
        <v>12</v>
      </c>
      <c r="D12" s="20">
        <v>31000</v>
      </c>
      <c r="E12" s="13" t="s">
        <v>37</v>
      </c>
      <c r="G12" s="6">
        <v>10</v>
      </c>
      <c r="H12" s="2" t="s">
        <v>28</v>
      </c>
      <c r="I12" s="23">
        <v>39250</v>
      </c>
      <c r="J12" s="29" t="s">
        <v>38</v>
      </c>
    </row>
    <row r="13" spans="2:14" ht="15.75" thickBot="1" x14ac:dyDescent="0.3">
      <c r="B13" s="1">
        <v>11</v>
      </c>
      <c r="C13" s="2" t="s">
        <v>13</v>
      </c>
      <c r="D13" s="18">
        <v>18800</v>
      </c>
      <c r="E13" s="13" t="s">
        <v>37</v>
      </c>
      <c r="G13" s="6">
        <v>11</v>
      </c>
      <c r="H13" s="2" t="s">
        <v>29</v>
      </c>
      <c r="I13" s="23">
        <v>47800</v>
      </c>
      <c r="J13" s="30" t="s">
        <v>37</v>
      </c>
    </row>
    <row r="14" spans="2:14" ht="15.75" thickBot="1" x14ac:dyDescent="0.3">
      <c r="B14" s="1">
        <v>12</v>
      </c>
      <c r="C14" s="2" t="s">
        <v>14</v>
      </c>
      <c r="D14" s="18">
        <v>50665</v>
      </c>
      <c r="E14" s="14" t="s">
        <v>39</v>
      </c>
      <c r="G14" s="6">
        <v>12</v>
      </c>
      <c r="H14" s="2" t="s">
        <v>30</v>
      </c>
      <c r="I14" s="23">
        <v>49500</v>
      </c>
      <c r="J14" s="30" t="s">
        <v>37</v>
      </c>
    </row>
    <row r="15" spans="2:14" ht="15.75" thickBot="1" x14ac:dyDescent="0.3">
      <c r="B15" s="1">
        <v>13</v>
      </c>
      <c r="C15" s="2" t="s">
        <v>15</v>
      </c>
      <c r="D15" s="17">
        <v>23900</v>
      </c>
      <c r="E15" s="12" t="s">
        <v>38</v>
      </c>
      <c r="G15" s="6">
        <v>13</v>
      </c>
      <c r="H15" s="2" t="s">
        <v>31</v>
      </c>
      <c r="I15" s="23">
        <v>37800</v>
      </c>
      <c r="J15" s="29" t="s">
        <v>38</v>
      </c>
    </row>
    <row r="16" spans="2:14" ht="15.75" thickBot="1" x14ac:dyDescent="0.3">
      <c r="B16" s="1">
        <v>14</v>
      </c>
      <c r="C16" s="2" t="s">
        <v>16</v>
      </c>
      <c r="D16" s="18">
        <v>49600</v>
      </c>
      <c r="E16" s="14" t="s">
        <v>39</v>
      </c>
      <c r="G16" s="6">
        <v>14</v>
      </c>
      <c r="H16" s="2" t="s">
        <v>32</v>
      </c>
      <c r="I16" s="23">
        <v>32750</v>
      </c>
      <c r="J16" s="30" t="s">
        <v>37</v>
      </c>
    </row>
    <row r="17" spans="1:18" ht="15.75" thickBot="1" x14ac:dyDescent="0.3">
      <c r="B17" s="1">
        <v>15</v>
      </c>
      <c r="C17" s="2" t="s">
        <v>17</v>
      </c>
      <c r="D17" s="18">
        <v>24900</v>
      </c>
      <c r="E17" s="14" t="s">
        <v>39</v>
      </c>
      <c r="G17" s="6">
        <v>15</v>
      </c>
      <c r="H17" s="2" t="s">
        <v>33</v>
      </c>
      <c r="I17" s="23">
        <v>27000</v>
      </c>
      <c r="J17" s="31" t="s">
        <v>39</v>
      </c>
    </row>
    <row r="18" spans="1:18" ht="15.75" thickBot="1" x14ac:dyDescent="0.3">
      <c r="B18" s="1">
        <v>16</v>
      </c>
      <c r="C18" s="2" t="s">
        <v>18</v>
      </c>
      <c r="D18" s="17">
        <v>26100</v>
      </c>
      <c r="E18" s="12" t="s">
        <v>38</v>
      </c>
      <c r="G18" s="6">
        <v>16</v>
      </c>
      <c r="H18" s="2" t="s">
        <v>34</v>
      </c>
      <c r="I18" s="23">
        <v>23000</v>
      </c>
      <c r="J18" s="30" t="s">
        <v>37</v>
      </c>
    </row>
    <row r="19" spans="1:18" ht="15.75" thickBot="1" x14ac:dyDescent="0.3">
      <c r="D19" s="19"/>
      <c r="G19" s="6">
        <v>17</v>
      </c>
      <c r="H19" s="2" t="s">
        <v>35</v>
      </c>
      <c r="I19" s="23">
        <v>33500</v>
      </c>
      <c r="J19" s="30" t="s">
        <v>37</v>
      </c>
    </row>
    <row r="20" spans="1:18" ht="15.75" thickBot="1" x14ac:dyDescent="0.3">
      <c r="G20" s="6">
        <v>18</v>
      </c>
      <c r="H20" s="2" t="s">
        <v>36</v>
      </c>
      <c r="I20" s="23">
        <v>42500</v>
      </c>
      <c r="J20" s="31" t="s">
        <v>39</v>
      </c>
      <c r="K20" s="34"/>
    </row>
    <row r="21" spans="1:18" x14ac:dyDescent="0.25">
      <c r="G21" s="15"/>
      <c r="H21" s="10"/>
      <c r="I21" s="25"/>
      <c r="J21" s="10"/>
      <c r="L21" s="19"/>
    </row>
    <row r="22" spans="1:18" x14ac:dyDescent="0.25">
      <c r="G22" s="15"/>
      <c r="H22" s="10"/>
      <c r="I22" s="10"/>
      <c r="J22" s="10"/>
    </row>
    <row r="24" spans="1:18" x14ac:dyDescent="0.25">
      <c r="I24" s="34" t="s">
        <v>43</v>
      </c>
      <c r="J24" s="34" t="s">
        <v>44</v>
      </c>
      <c r="K24" s="34" t="s">
        <v>45</v>
      </c>
      <c r="N24" s="34" t="s">
        <v>47</v>
      </c>
      <c r="O24" s="34" t="s">
        <v>48</v>
      </c>
      <c r="P24" s="34" t="s">
        <v>49</v>
      </c>
      <c r="Q24" s="34" t="s">
        <v>51</v>
      </c>
      <c r="R24" s="34" t="s">
        <v>50</v>
      </c>
    </row>
    <row r="25" spans="1:18" x14ac:dyDescent="0.25">
      <c r="C25" s="32"/>
      <c r="D25" s="19"/>
      <c r="E25" s="19"/>
      <c r="G25" s="62" t="s">
        <v>41</v>
      </c>
      <c r="H25" s="62"/>
      <c r="I25" s="16">
        <f>D4+D6+D9+D10+D15+D18</f>
        <v>237890</v>
      </c>
      <c r="J25" s="19">
        <f>D3+D7+D12+D13</f>
        <v>157080</v>
      </c>
      <c r="K25" s="19">
        <f>D5+D8+D11+D14+D16+D17</f>
        <v>254665</v>
      </c>
      <c r="M25" s="35" t="s">
        <v>43</v>
      </c>
      <c r="N25" s="28">
        <v>6</v>
      </c>
      <c r="O25" s="28">
        <v>6</v>
      </c>
      <c r="P25" s="16">
        <f>I25</f>
        <v>237890</v>
      </c>
      <c r="Q25" s="19">
        <f>I26</f>
        <v>320830</v>
      </c>
      <c r="R25" s="19">
        <f>(P25+Q25)/(N25+O25)</f>
        <v>46560</v>
      </c>
    </row>
    <row r="26" spans="1:18" x14ac:dyDescent="0.25">
      <c r="C26" s="19"/>
      <c r="D26" s="19"/>
      <c r="E26" s="19"/>
      <c r="G26" s="63" t="s">
        <v>42</v>
      </c>
      <c r="H26" s="63"/>
      <c r="I26" s="22">
        <f>I3+I6+I7+I9+I12+I15</f>
        <v>320830</v>
      </c>
      <c r="J26" s="22">
        <f>I4+I10+I11+I13+I14+I16+I18+I19</f>
        <v>354550</v>
      </c>
      <c r="K26" s="22">
        <f>I5+I8+I17+I20</f>
        <v>182800</v>
      </c>
      <c r="M26" s="35" t="s">
        <v>44</v>
      </c>
      <c r="N26" s="28">
        <v>4</v>
      </c>
      <c r="O26" s="28">
        <v>8</v>
      </c>
      <c r="P26" s="16">
        <f>J25</f>
        <v>157080</v>
      </c>
      <c r="Q26" s="19">
        <f>J26</f>
        <v>354550</v>
      </c>
      <c r="R26" s="19">
        <f t="shared" ref="R26:R27" si="0">(P26+Q26)/(N26+O26)</f>
        <v>42635.833333333336</v>
      </c>
    </row>
    <row r="27" spans="1:18" x14ac:dyDescent="0.25">
      <c r="A27" s="34"/>
      <c r="B27" s="34"/>
      <c r="C27" s="33"/>
      <c r="D27" s="33"/>
      <c r="E27" s="33"/>
      <c r="G27" s="62" t="s">
        <v>46</v>
      </c>
      <c r="H27" s="62"/>
      <c r="I27" s="21">
        <f>SUBTOTAL(9,I25:I26)</f>
        <v>558720</v>
      </c>
      <c r="J27" s="21">
        <f t="shared" ref="J27" si="1">SUBTOTAL(9,J25:J26)</f>
        <v>511630</v>
      </c>
      <c r="K27" s="21">
        <f t="shared" ref="K27" si="2">SUBTOTAL(9,K25:K26)</f>
        <v>437465</v>
      </c>
      <c r="M27" s="34" t="s">
        <v>45</v>
      </c>
      <c r="N27" s="28">
        <v>6</v>
      </c>
      <c r="O27" s="28">
        <v>4</v>
      </c>
      <c r="P27" s="16">
        <f>K25</f>
        <v>254665</v>
      </c>
      <c r="Q27" s="19">
        <f>K26</f>
        <v>182800</v>
      </c>
      <c r="R27" s="19">
        <f t="shared" si="0"/>
        <v>43746.5</v>
      </c>
    </row>
    <row r="28" spans="1:18" x14ac:dyDescent="0.25">
      <c r="C28" s="26"/>
      <c r="D28" s="26"/>
      <c r="E28" s="26"/>
      <c r="I28" s="26">
        <v>1</v>
      </c>
      <c r="J28" s="26">
        <f>J27/I27</f>
        <v>0.91571806987399773</v>
      </c>
      <c r="K28" s="26">
        <f>K27/I27</f>
        <v>0.7829771620847652</v>
      </c>
      <c r="N28" s="34">
        <f>SUBTOTAL(9,N25:N27)</f>
        <v>16</v>
      </c>
      <c r="O28" s="34">
        <f>SUBTOTAL(9,O25:O27)</f>
        <v>18</v>
      </c>
    </row>
    <row r="29" spans="1:18" x14ac:dyDescent="0.25">
      <c r="C29" s="19"/>
      <c r="D29" s="19"/>
      <c r="E29" s="19"/>
      <c r="I29" s="19"/>
      <c r="J29" s="19"/>
      <c r="K29" s="19"/>
      <c r="Q29" s="27"/>
    </row>
    <row r="30" spans="1:18" x14ac:dyDescent="0.25">
      <c r="E30" s="26"/>
      <c r="H30" s="27"/>
    </row>
    <row r="31" spans="1:18" x14ac:dyDescent="0.25">
      <c r="H31" s="27"/>
    </row>
    <row r="33" spans="9:9" x14ac:dyDescent="0.25">
      <c r="I33" s="19"/>
    </row>
  </sheetData>
  <mergeCells count="5">
    <mergeCell ref="G25:H25"/>
    <mergeCell ref="G26:H26"/>
    <mergeCell ref="G27:H27"/>
    <mergeCell ref="B1:E1"/>
    <mergeCell ref="G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D110-20B3-4D64-9645-FFD3212CECE9}">
  <dimension ref="A1:D26"/>
  <sheetViews>
    <sheetView workbookViewId="0">
      <selection activeCell="D22" sqref="D22"/>
    </sheetView>
  </sheetViews>
  <sheetFormatPr defaultRowHeight="15" x14ac:dyDescent="0.25"/>
  <cols>
    <col min="1" max="1" width="3.7109375" bestFit="1" customWidth="1"/>
    <col min="2" max="2" width="25.28515625" customWidth="1"/>
    <col min="3" max="3" width="18" customWidth="1"/>
    <col min="4" max="4" width="6.85546875" customWidth="1"/>
    <col min="6" max="6" width="25.42578125" customWidth="1"/>
  </cols>
  <sheetData>
    <row r="1" spans="1:4" ht="15.75" thickBot="1" x14ac:dyDescent="0.3">
      <c r="A1" s="64" t="s">
        <v>43</v>
      </c>
      <c r="B1" s="65"/>
      <c r="C1" s="65"/>
      <c r="D1" s="66"/>
    </row>
    <row r="2" spans="1:4" ht="30.75" thickBot="1" x14ac:dyDescent="0.3">
      <c r="A2" s="38" t="s">
        <v>0</v>
      </c>
      <c r="B2" s="38" t="s">
        <v>1</v>
      </c>
      <c r="C2" s="38" t="s">
        <v>2</v>
      </c>
      <c r="D2" s="38" t="s">
        <v>40</v>
      </c>
    </row>
    <row r="3" spans="1:4" ht="15.75" thickBot="1" x14ac:dyDescent="0.3">
      <c r="A3" s="41">
        <v>1</v>
      </c>
      <c r="B3" s="42" t="s">
        <v>4</v>
      </c>
      <c r="C3" s="43">
        <v>62050</v>
      </c>
      <c r="D3" s="50" t="s">
        <v>38</v>
      </c>
    </row>
    <row r="4" spans="1:4" ht="15.75" thickBot="1" x14ac:dyDescent="0.3">
      <c r="A4" s="41">
        <v>2</v>
      </c>
      <c r="B4" s="42" t="s">
        <v>6</v>
      </c>
      <c r="C4" s="44">
        <v>45840</v>
      </c>
      <c r="D4" s="51" t="s">
        <v>38</v>
      </c>
    </row>
    <row r="5" spans="1:4" ht="15.75" thickBot="1" x14ac:dyDescent="0.3">
      <c r="A5" s="1">
        <v>3</v>
      </c>
      <c r="B5" s="2" t="s">
        <v>9</v>
      </c>
      <c r="C5" s="17">
        <v>45000</v>
      </c>
      <c r="D5" s="50" t="s">
        <v>38</v>
      </c>
    </row>
    <row r="6" spans="1:4" ht="15.75" thickBot="1" x14ac:dyDescent="0.3">
      <c r="A6" s="39">
        <v>4</v>
      </c>
      <c r="B6" s="40" t="s">
        <v>10</v>
      </c>
      <c r="C6" s="36">
        <v>35000</v>
      </c>
      <c r="D6" s="52" t="s">
        <v>38</v>
      </c>
    </row>
    <row r="7" spans="1:4" ht="15.75" thickBot="1" x14ac:dyDescent="0.3">
      <c r="A7" s="41">
        <v>5</v>
      </c>
      <c r="B7" s="42" t="s">
        <v>15</v>
      </c>
      <c r="C7" s="43">
        <v>23900</v>
      </c>
      <c r="D7" s="50" t="s">
        <v>38</v>
      </c>
    </row>
    <row r="8" spans="1:4" ht="15.75" thickBot="1" x14ac:dyDescent="0.3">
      <c r="A8" s="1">
        <v>6</v>
      </c>
      <c r="B8" s="2" t="s">
        <v>18</v>
      </c>
      <c r="C8" s="17">
        <v>26100</v>
      </c>
      <c r="D8" s="53" t="s">
        <v>38</v>
      </c>
    </row>
    <row r="9" spans="1:4" ht="15.75" thickBot="1" x14ac:dyDescent="0.3">
      <c r="A9" s="45">
        <v>7</v>
      </c>
      <c r="B9" s="40" t="s">
        <v>19</v>
      </c>
      <c r="C9" s="46">
        <v>39400</v>
      </c>
      <c r="D9" s="54" t="s">
        <v>38</v>
      </c>
    </row>
    <row r="10" spans="1:4" ht="15.75" thickBot="1" x14ac:dyDescent="0.3">
      <c r="A10" s="47">
        <v>8</v>
      </c>
      <c r="B10" s="42" t="s">
        <v>22</v>
      </c>
      <c r="C10" s="48">
        <v>35130</v>
      </c>
      <c r="D10" s="55" t="s">
        <v>38</v>
      </c>
    </row>
    <row r="11" spans="1:4" ht="15.75" thickBot="1" x14ac:dyDescent="0.3">
      <c r="A11" s="45">
        <v>9</v>
      </c>
      <c r="B11" s="40" t="s">
        <v>23</v>
      </c>
      <c r="C11" s="46">
        <v>113800</v>
      </c>
      <c r="D11" s="56" t="s">
        <v>38</v>
      </c>
    </row>
    <row r="12" spans="1:4" ht="15.75" thickBot="1" x14ac:dyDescent="0.3">
      <c r="A12" s="47">
        <v>10</v>
      </c>
      <c r="B12" s="42" t="s">
        <v>25</v>
      </c>
      <c r="C12" s="48">
        <v>55450</v>
      </c>
      <c r="D12" s="55" t="s">
        <v>38</v>
      </c>
    </row>
    <row r="13" spans="1:4" ht="15.75" thickBot="1" x14ac:dyDescent="0.3">
      <c r="A13" s="45">
        <v>11</v>
      </c>
      <c r="B13" s="40" t="s">
        <v>28</v>
      </c>
      <c r="C13" s="46">
        <v>39250</v>
      </c>
      <c r="D13" s="56" t="s">
        <v>38</v>
      </c>
    </row>
    <row r="14" spans="1:4" ht="15.75" thickBot="1" x14ac:dyDescent="0.3">
      <c r="A14" s="47">
        <v>12</v>
      </c>
      <c r="B14" s="42" t="s">
        <v>31</v>
      </c>
      <c r="C14" s="48">
        <v>37800</v>
      </c>
      <c r="D14" s="55" t="s">
        <v>38</v>
      </c>
    </row>
    <row r="15" spans="1:4" x14ac:dyDescent="0.25">
      <c r="C15" s="49">
        <f>SUM(C3:C14)</f>
        <v>558720</v>
      </c>
    </row>
    <row r="16" spans="1:4" x14ac:dyDescent="0.25">
      <c r="A16" s="15"/>
      <c r="B16" s="10"/>
      <c r="C16" s="37"/>
      <c r="D16" s="10"/>
    </row>
    <row r="17" spans="1:4" x14ac:dyDescent="0.25">
      <c r="A17" s="15"/>
      <c r="B17" s="10"/>
      <c r="C17" s="37"/>
      <c r="D17" s="10"/>
    </row>
    <row r="19" spans="1:4" x14ac:dyDescent="0.25">
      <c r="A19" s="15"/>
      <c r="B19" s="10"/>
      <c r="C19" s="37"/>
      <c r="D19" s="10"/>
    </row>
    <row r="20" spans="1:4" x14ac:dyDescent="0.25">
      <c r="A20" s="15"/>
      <c r="B20" s="10"/>
      <c r="C20" s="37"/>
      <c r="D20" s="10"/>
    </row>
    <row r="22" spans="1:4" x14ac:dyDescent="0.25">
      <c r="A22" s="15"/>
      <c r="B22" s="10"/>
      <c r="C22" s="37"/>
      <c r="D22" s="10"/>
    </row>
    <row r="23" spans="1:4" x14ac:dyDescent="0.25">
      <c r="A23" s="15"/>
      <c r="B23" s="10"/>
      <c r="C23" s="37"/>
      <c r="D23" s="10"/>
    </row>
    <row r="24" spans="1:4" x14ac:dyDescent="0.25">
      <c r="A24" s="15"/>
      <c r="B24" s="10"/>
      <c r="C24" s="37"/>
      <c r="D24" s="10"/>
    </row>
    <row r="25" spans="1:4" x14ac:dyDescent="0.25">
      <c r="A25" s="15"/>
      <c r="B25" s="10"/>
      <c r="C25" s="37"/>
      <c r="D25" s="10"/>
    </row>
    <row r="26" spans="1:4" x14ac:dyDescent="0.25">
      <c r="A26" s="15"/>
      <c r="B26" s="10"/>
      <c r="C26" s="37"/>
      <c r="D26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750C6-F723-4C75-9C5F-2D6562994187}">
  <dimension ref="A1:D15"/>
  <sheetViews>
    <sheetView workbookViewId="0">
      <selection activeCell="F13" sqref="F13"/>
    </sheetView>
  </sheetViews>
  <sheetFormatPr defaultRowHeight="15" x14ac:dyDescent="0.25"/>
  <cols>
    <col min="1" max="1" width="3.85546875" customWidth="1"/>
    <col min="2" max="2" width="20.140625" customWidth="1"/>
    <col min="3" max="3" width="18.140625" customWidth="1"/>
    <col min="4" max="4" width="6.7109375" customWidth="1"/>
  </cols>
  <sheetData>
    <row r="1" spans="1:4" ht="15.75" thickBot="1" x14ac:dyDescent="0.3">
      <c r="A1" s="64" t="s">
        <v>44</v>
      </c>
      <c r="B1" s="65"/>
      <c r="C1" s="65"/>
      <c r="D1" s="66"/>
    </row>
    <row r="2" spans="1:4" ht="30.75" thickBot="1" x14ac:dyDescent="0.3">
      <c r="A2" s="11" t="s">
        <v>0</v>
      </c>
      <c r="B2" s="11" t="s">
        <v>1</v>
      </c>
      <c r="C2" s="11" t="s">
        <v>2</v>
      </c>
      <c r="D2" s="11" t="s">
        <v>40</v>
      </c>
    </row>
    <row r="3" spans="1:4" ht="30.75" thickBot="1" x14ac:dyDescent="0.3">
      <c r="A3" s="1">
        <v>1</v>
      </c>
      <c r="B3" s="2" t="s">
        <v>3</v>
      </c>
      <c r="C3" s="18">
        <v>62000</v>
      </c>
      <c r="D3" s="57" t="s">
        <v>37</v>
      </c>
    </row>
    <row r="4" spans="1:4" ht="15.75" thickBot="1" x14ac:dyDescent="0.3">
      <c r="A4" s="1">
        <v>2</v>
      </c>
      <c r="B4" s="2" t="s">
        <v>7</v>
      </c>
      <c r="C4" s="18">
        <v>45280</v>
      </c>
      <c r="D4" s="57" t="s">
        <v>37</v>
      </c>
    </row>
    <row r="5" spans="1:4" ht="15.75" thickBot="1" x14ac:dyDescent="0.3">
      <c r="A5" s="3">
        <v>3</v>
      </c>
      <c r="B5" s="4" t="s">
        <v>12</v>
      </c>
      <c r="C5" s="20">
        <v>31000</v>
      </c>
      <c r="D5" s="57" t="s">
        <v>37</v>
      </c>
    </row>
    <row r="6" spans="1:4" ht="15.75" thickBot="1" x14ac:dyDescent="0.3">
      <c r="A6" s="1">
        <v>4</v>
      </c>
      <c r="B6" s="2" t="s">
        <v>13</v>
      </c>
      <c r="C6" s="18">
        <v>18800</v>
      </c>
      <c r="D6" s="57" t="s">
        <v>37</v>
      </c>
    </row>
    <row r="7" spans="1:4" ht="15.75" thickBot="1" x14ac:dyDescent="0.3">
      <c r="A7" s="6">
        <v>5</v>
      </c>
      <c r="B7" s="2" t="s">
        <v>20</v>
      </c>
      <c r="C7" s="23">
        <v>24800</v>
      </c>
      <c r="D7" s="58" t="s">
        <v>37</v>
      </c>
    </row>
    <row r="8" spans="1:4" ht="15.75" thickBot="1" x14ac:dyDescent="0.3">
      <c r="A8" s="6">
        <v>6</v>
      </c>
      <c r="B8" s="2" t="s">
        <v>26</v>
      </c>
      <c r="C8" s="23">
        <v>65000</v>
      </c>
      <c r="D8" s="58" t="s">
        <v>37</v>
      </c>
    </row>
    <row r="9" spans="1:4" ht="15.75" thickBot="1" x14ac:dyDescent="0.3">
      <c r="A9" s="6">
        <v>7</v>
      </c>
      <c r="B9" s="4" t="s">
        <v>27</v>
      </c>
      <c r="C9" s="24">
        <v>78200</v>
      </c>
      <c r="D9" s="58" t="s">
        <v>37</v>
      </c>
    </row>
    <row r="10" spans="1:4" ht="15.75" thickBot="1" x14ac:dyDescent="0.3">
      <c r="A10" s="6">
        <v>8</v>
      </c>
      <c r="B10" s="2" t="s">
        <v>29</v>
      </c>
      <c r="C10" s="23">
        <v>47800</v>
      </c>
      <c r="D10" s="58" t="s">
        <v>37</v>
      </c>
    </row>
    <row r="11" spans="1:4" ht="15.75" thickBot="1" x14ac:dyDescent="0.3">
      <c r="A11" s="6">
        <v>9</v>
      </c>
      <c r="B11" s="2" t="s">
        <v>30</v>
      </c>
      <c r="C11" s="23">
        <v>49500</v>
      </c>
      <c r="D11" s="58" t="s">
        <v>37</v>
      </c>
    </row>
    <row r="12" spans="1:4" ht="15.75" thickBot="1" x14ac:dyDescent="0.3">
      <c r="A12" s="6">
        <v>10</v>
      </c>
      <c r="B12" s="2" t="s">
        <v>32</v>
      </c>
      <c r="C12" s="23">
        <v>32750</v>
      </c>
      <c r="D12" s="58" t="s">
        <v>37</v>
      </c>
    </row>
    <row r="13" spans="1:4" ht="15.75" thickBot="1" x14ac:dyDescent="0.3">
      <c r="A13" s="6">
        <v>11</v>
      </c>
      <c r="B13" s="2" t="s">
        <v>34</v>
      </c>
      <c r="C13" s="23">
        <v>23000</v>
      </c>
      <c r="D13" s="58" t="s">
        <v>37</v>
      </c>
    </row>
    <row r="14" spans="1:4" ht="15.75" thickBot="1" x14ac:dyDescent="0.3">
      <c r="A14" s="6">
        <v>12</v>
      </c>
      <c r="B14" s="2" t="s">
        <v>35</v>
      </c>
      <c r="C14" s="23">
        <v>33500</v>
      </c>
      <c r="D14" s="58" t="s">
        <v>37</v>
      </c>
    </row>
    <row r="15" spans="1:4" x14ac:dyDescent="0.25">
      <c r="C15" s="49">
        <f>SUM(C3:C14)</f>
        <v>511630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5CF3-C3F1-46B3-BE90-26D4E705AB8E}">
  <dimension ref="A1:V13"/>
  <sheetViews>
    <sheetView workbookViewId="0">
      <selection activeCell="H15" sqref="H15"/>
    </sheetView>
  </sheetViews>
  <sheetFormatPr defaultRowHeight="15" x14ac:dyDescent="0.25"/>
  <cols>
    <col min="1" max="1" width="3.7109375" bestFit="1" customWidth="1"/>
    <col min="2" max="2" width="22" customWidth="1"/>
    <col min="3" max="3" width="18.140625" customWidth="1"/>
    <col min="4" max="4" width="6.7109375" style="5" customWidth="1"/>
    <col min="7" max="7" width="25.28515625" customWidth="1"/>
    <col min="8" max="8" width="19.42578125" customWidth="1"/>
    <col min="13" max="13" width="12.42578125" bestFit="1" customWidth="1"/>
    <col min="14" max="15" width="16.7109375" bestFit="1" customWidth="1"/>
    <col min="18" max="19" width="11.140625" bestFit="1" customWidth="1"/>
    <col min="20" max="21" width="20.42578125" bestFit="1" customWidth="1"/>
    <col min="22" max="22" width="14.140625" bestFit="1" customWidth="1"/>
  </cols>
  <sheetData>
    <row r="1" spans="1:22" ht="15.75" thickBot="1" x14ac:dyDescent="0.3">
      <c r="A1" s="64" t="s">
        <v>45</v>
      </c>
      <c r="B1" s="65"/>
      <c r="C1" s="65"/>
      <c r="D1" s="66"/>
    </row>
    <row r="2" spans="1:22" ht="45.75" thickBot="1" x14ac:dyDescent="0.3">
      <c r="A2" s="11" t="s">
        <v>0</v>
      </c>
      <c r="B2" s="11" t="s">
        <v>1</v>
      </c>
      <c r="C2" s="11" t="s">
        <v>2</v>
      </c>
      <c r="D2" s="59" t="s">
        <v>40</v>
      </c>
    </row>
    <row r="3" spans="1:22" ht="15.75" thickBot="1" x14ac:dyDescent="0.3">
      <c r="A3" s="1">
        <v>1</v>
      </c>
      <c r="B3" s="2" t="s">
        <v>5</v>
      </c>
      <c r="C3" s="18">
        <v>37500</v>
      </c>
      <c r="D3" s="60" t="s">
        <v>39</v>
      </c>
    </row>
    <row r="4" spans="1:22" ht="15.75" thickBot="1" x14ac:dyDescent="0.3">
      <c r="A4" s="1">
        <v>2</v>
      </c>
      <c r="B4" s="2" t="s">
        <v>8</v>
      </c>
      <c r="C4" s="18">
        <v>55000</v>
      </c>
      <c r="D4" s="60" t="s">
        <v>39</v>
      </c>
    </row>
    <row r="5" spans="1:22" ht="15.75" thickBot="1" x14ac:dyDescent="0.3">
      <c r="A5" s="1">
        <v>3</v>
      </c>
      <c r="B5" s="2" t="s">
        <v>11</v>
      </c>
      <c r="C5" s="18">
        <v>37000</v>
      </c>
      <c r="D5" s="60" t="s">
        <v>39</v>
      </c>
    </row>
    <row r="6" spans="1:22" ht="15.75" thickBot="1" x14ac:dyDescent="0.3">
      <c r="A6" s="1">
        <v>4</v>
      </c>
      <c r="B6" s="2" t="s">
        <v>14</v>
      </c>
      <c r="C6" s="18">
        <v>50665</v>
      </c>
      <c r="D6" s="60" t="s">
        <v>39</v>
      </c>
    </row>
    <row r="7" spans="1:22" ht="15.75" thickBot="1" x14ac:dyDescent="0.3">
      <c r="A7" s="1">
        <v>5</v>
      </c>
      <c r="B7" s="2" t="s">
        <v>16</v>
      </c>
      <c r="C7" s="18">
        <v>49600</v>
      </c>
      <c r="D7" s="60" t="s">
        <v>39</v>
      </c>
    </row>
    <row r="8" spans="1:22" ht="15.75" thickBot="1" x14ac:dyDescent="0.3">
      <c r="A8" s="1">
        <v>6</v>
      </c>
      <c r="B8" s="2" t="s">
        <v>17</v>
      </c>
      <c r="C8" s="18">
        <v>24900</v>
      </c>
      <c r="D8" s="60" t="s">
        <v>39</v>
      </c>
    </row>
    <row r="9" spans="1:22" ht="15.75" thickBot="1" x14ac:dyDescent="0.3">
      <c r="A9" s="6">
        <v>7</v>
      </c>
      <c r="B9" s="2" t="s">
        <v>21</v>
      </c>
      <c r="C9" s="23">
        <v>67300</v>
      </c>
      <c r="D9" s="61" t="s">
        <v>39</v>
      </c>
      <c r="K9" s="70"/>
      <c r="L9" s="70"/>
      <c r="M9" s="19"/>
      <c r="N9" s="19"/>
      <c r="O9" s="19"/>
      <c r="Q9" s="35"/>
      <c r="R9" s="28"/>
      <c r="S9" s="28"/>
      <c r="T9" s="16"/>
      <c r="U9" s="19"/>
      <c r="V9" s="19"/>
    </row>
    <row r="10" spans="1:22" ht="15.75" thickBot="1" x14ac:dyDescent="0.3">
      <c r="A10" s="6">
        <v>8</v>
      </c>
      <c r="B10" s="2" t="s">
        <v>24</v>
      </c>
      <c r="C10" s="23">
        <v>46000</v>
      </c>
      <c r="D10" s="61" t="s">
        <v>39</v>
      </c>
    </row>
    <row r="11" spans="1:22" ht="15.75" thickBot="1" x14ac:dyDescent="0.3">
      <c r="A11" s="6">
        <v>9</v>
      </c>
      <c r="B11" s="2" t="s">
        <v>33</v>
      </c>
      <c r="C11" s="23">
        <v>27000</v>
      </c>
      <c r="D11" s="61" t="s">
        <v>39</v>
      </c>
    </row>
    <row r="12" spans="1:22" ht="15.75" thickBot="1" x14ac:dyDescent="0.3">
      <c r="A12" s="6">
        <v>10</v>
      </c>
      <c r="B12" s="2" t="s">
        <v>36</v>
      </c>
      <c r="C12" s="23">
        <v>42500</v>
      </c>
      <c r="D12" s="61" t="s">
        <v>39</v>
      </c>
    </row>
    <row r="13" spans="1:22" x14ac:dyDescent="0.25">
      <c r="C13" s="49">
        <f>SUM(C3:C12)</f>
        <v>437465</v>
      </c>
    </row>
  </sheetData>
  <mergeCells count="2">
    <mergeCell ref="A1:D1"/>
    <mergeCell ref="K9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Pakket A</vt:lpstr>
      <vt:lpstr>Pakket B</vt:lpstr>
      <vt:lpstr>Pakket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Martijn de</dc:creator>
  <cp:lastModifiedBy>Kranenburg, Karin van</cp:lastModifiedBy>
  <dcterms:created xsi:type="dcterms:W3CDTF">2015-06-05T18:17:20Z</dcterms:created>
  <dcterms:modified xsi:type="dcterms:W3CDTF">2023-01-18T09:03:48Z</dcterms:modified>
</cp:coreProperties>
</file>