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OOV\Inkoop_produkten_diensten\2022\_zaak 2127382 Inkoop vervoercentrale 2023\Bestek\NvI 2\"/>
    </mc:Choice>
  </mc:AlternateContent>
  <xr:revisionPtr revIDLastSave="0" documentId="8_{805EA0FE-133A-44E5-9043-646B7BA866F2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Prijsinvulformulier" sheetId="1" r:id="rId1"/>
    <sheet name="Deelpercelen" sheetId="6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K163" i="1"/>
  <c r="H163" i="1" s="1"/>
  <c r="I163" i="1" s="1"/>
  <c r="G133" i="1"/>
  <c r="B130" i="1"/>
  <c r="E204" i="1"/>
  <c r="K204" i="1" s="1"/>
  <c r="E203" i="1"/>
  <c r="K203" i="1" s="1"/>
  <c r="H203" i="1" s="1"/>
  <c r="E202" i="1"/>
  <c r="K202" i="1" s="1"/>
  <c r="E201" i="1"/>
  <c r="K201" i="1" s="1"/>
  <c r="E200" i="1"/>
  <c r="E199" i="1"/>
  <c r="K199" i="1" s="1"/>
  <c r="E198" i="1"/>
  <c r="K198" i="1" s="1"/>
  <c r="E197" i="1"/>
  <c r="K197" i="1" s="1"/>
  <c r="E196" i="1"/>
  <c r="K196" i="1" s="1"/>
  <c r="E195" i="1"/>
  <c r="K195" i="1" s="1"/>
  <c r="H195" i="1" s="1"/>
  <c r="E194" i="1"/>
  <c r="K194" i="1" s="1"/>
  <c r="H194" i="1" s="1"/>
  <c r="E193" i="1"/>
  <c r="K193" i="1" s="1"/>
  <c r="E192" i="1"/>
  <c r="E191" i="1"/>
  <c r="K191" i="1" s="1"/>
  <c r="E190" i="1"/>
  <c r="K190" i="1" s="1"/>
  <c r="E189" i="1"/>
  <c r="E188" i="1"/>
  <c r="K188" i="1" s="1"/>
  <c r="E187" i="1"/>
  <c r="K187" i="1" s="1"/>
  <c r="E186" i="1"/>
  <c r="K186" i="1" s="1"/>
  <c r="H186" i="1" s="1"/>
  <c r="E185" i="1"/>
  <c r="K185" i="1" s="1"/>
  <c r="H185" i="1" s="1"/>
  <c r="E184" i="1"/>
  <c r="E183" i="1"/>
  <c r="K183" i="1" s="1"/>
  <c r="E182" i="1"/>
  <c r="K182" i="1" s="1"/>
  <c r="E181" i="1"/>
  <c r="E180" i="1"/>
  <c r="K180" i="1" s="1"/>
  <c r="H180" i="1" s="1"/>
  <c r="E179" i="1"/>
  <c r="K179" i="1" s="1"/>
  <c r="E178" i="1"/>
  <c r="K178" i="1" s="1"/>
  <c r="E177" i="1"/>
  <c r="K177" i="1" s="1"/>
  <c r="H177" i="1" s="1"/>
  <c r="E176" i="1"/>
  <c r="K176" i="1" s="1"/>
  <c r="E175" i="1"/>
  <c r="K175" i="1" s="1"/>
  <c r="E174" i="1"/>
  <c r="K174" i="1" s="1"/>
  <c r="E173" i="1"/>
  <c r="K173" i="1" s="1"/>
  <c r="E172" i="1"/>
  <c r="K172" i="1" s="1"/>
  <c r="E171" i="1"/>
  <c r="K171" i="1" s="1"/>
  <c r="E170" i="1"/>
  <c r="K170" i="1" s="1"/>
  <c r="H170" i="1" s="1"/>
  <c r="E169" i="1"/>
  <c r="K169" i="1" s="1"/>
  <c r="H169" i="1" s="1"/>
  <c r="E168" i="1"/>
  <c r="E167" i="1"/>
  <c r="K167" i="1" s="1"/>
  <c r="E166" i="1"/>
  <c r="K166" i="1" s="1"/>
  <c r="E165" i="1"/>
  <c r="K165" i="1" s="1"/>
  <c r="E164" i="1"/>
  <c r="K164" i="1" s="1"/>
  <c r="E163" i="1"/>
  <c r="E162" i="1"/>
  <c r="K162" i="1" s="1"/>
  <c r="H162" i="1" s="1"/>
  <c r="E161" i="1"/>
  <c r="K161" i="1" s="1"/>
  <c r="E160" i="1"/>
  <c r="E159" i="1"/>
  <c r="K159" i="1" s="1"/>
  <c r="E158" i="1"/>
  <c r="K158" i="1" s="1"/>
  <c r="E157" i="1"/>
  <c r="E156" i="1"/>
  <c r="K156" i="1" s="1"/>
  <c r="E155" i="1"/>
  <c r="K155" i="1" s="1"/>
  <c r="H155" i="1" s="1"/>
  <c r="I155" i="1" s="1"/>
  <c r="E154" i="1"/>
  <c r="K154" i="1" s="1"/>
  <c r="E153" i="1"/>
  <c r="K153" i="1" s="1"/>
  <c r="E152" i="1"/>
  <c r="E151" i="1"/>
  <c r="K151" i="1" s="1"/>
  <c r="E150" i="1"/>
  <c r="K150" i="1" s="1"/>
  <c r="E149" i="1"/>
  <c r="E148" i="1"/>
  <c r="K148" i="1" s="1"/>
  <c r="E147" i="1"/>
  <c r="K147" i="1" s="1"/>
  <c r="E146" i="1"/>
  <c r="K146" i="1" s="1"/>
  <c r="E145" i="1"/>
  <c r="K145" i="1" s="1"/>
  <c r="E144" i="1"/>
  <c r="E143" i="1"/>
  <c r="K143" i="1" s="1"/>
  <c r="E142" i="1"/>
  <c r="K142" i="1" s="1"/>
  <c r="E141" i="1"/>
  <c r="E140" i="1"/>
  <c r="K140" i="1" s="1"/>
  <c r="E139" i="1"/>
  <c r="K139" i="1" s="1"/>
  <c r="E138" i="1"/>
  <c r="K138" i="1" s="1"/>
  <c r="E137" i="1"/>
  <c r="K137" i="1" s="1"/>
  <c r="H137" i="1" s="1"/>
  <c r="E136" i="1"/>
  <c r="E135" i="1"/>
  <c r="K135" i="1" s="1"/>
  <c r="E134" i="1"/>
  <c r="K134" i="1" s="1"/>
  <c r="E133" i="1"/>
  <c r="K133" i="1" s="1"/>
  <c r="H133" i="1" s="1"/>
  <c r="E57" i="1"/>
  <c r="K57" i="1" s="1"/>
  <c r="H57" i="1" s="1"/>
  <c r="E58" i="1"/>
  <c r="K58" i="1" s="1"/>
  <c r="H58" i="1" s="1"/>
  <c r="E59" i="1"/>
  <c r="K59" i="1" s="1"/>
  <c r="H59" i="1" s="1"/>
  <c r="E60" i="1"/>
  <c r="K60" i="1" s="1"/>
  <c r="H60" i="1" s="1"/>
  <c r="E61" i="1"/>
  <c r="K61" i="1" s="1"/>
  <c r="H61" i="1" s="1"/>
  <c r="E62" i="1"/>
  <c r="K62" i="1" s="1"/>
  <c r="H62" i="1" s="1"/>
  <c r="E63" i="1"/>
  <c r="K63" i="1" s="1"/>
  <c r="H63" i="1" s="1"/>
  <c r="E64" i="1"/>
  <c r="K64" i="1" s="1"/>
  <c r="H64" i="1" s="1"/>
  <c r="E65" i="1"/>
  <c r="K65" i="1" s="1"/>
  <c r="H65" i="1" s="1"/>
  <c r="E66" i="1"/>
  <c r="K66" i="1" s="1"/>
  <c r="H66" i="1" s="1"/>
  <c r="E67" i="1"/>
  <c r="K67" i="1" s="1"/>
  <c r="H67" i="1" s="1"/>
  <c r="E68" i="1"/>
  <c r="K68" i="1" s="1"/>
  <c r="H68" i="1" s="1"/>
  <c r="E69" i="1"/>
  <c r="K69" i="1" s="1"/>
  <c r="H69" i="1" s="1"/>
  <c r="E70" i="1"/>
  <c r="K70" i="1" s="1"/>
  <c r="H70" i="1" s="1"/>
  <c r="E71" i="1"/>
  <c r="K71" i="1" s="1"/>
  <c r="H71" i="1" s="1"/>
  <c r="E72" i="1"/>
  <c r="K72" i="1" s="1"/>
  <c r="H72" i="1" s="1"/>
  <c r="E73" i="1"/>
  <c r="K73" i="1" s="1"/>
  <c r="H73" i="1" s="1"/>
  <c r="E74" i="1"/>
  <c r="K74" i="1" s="1"/>
  <c r="H74" i="1" s="1"/>
  <c r="E75" i="1"/>
  <c r="K75" i="1" s="1"/>
  <c r="H75" i="1" s="1"/>
  <c r="E76" i="1"/>
  <c r="K76" i="1" s="1"/>
  <c r="H76" i="1" s="1"/>
  <c r="E77" i="1"/>
  <c r="K77" i="1" s="1"/>
  <c r="H77" i="1" s="1"/>
  <c r="E78" i="1"/>
  <c r="K78" i="1" s="1"/>
  <c r="H78" i="1" s="1"/>
  <c r="E79" i="1"/>
  <c r="K79" i="1" s="1"/>
  <c r="H79" i="1" s="1"/>
  <c r="E80" i="1"/>
  <c r="K80" i="1" s="1"/>
  <c r="H80" i="1" s="1"/>
  <c r="E81" i="1"/>
  <c r="K81" i="1" s="1"/>
  <c r="H81" i="1" s="1"/>
  <c r="E82" i="1"/>
  <c r="K82" i="1" s="1"/>
  <c r="H82" i="1" s="1"/>
  <c r="E83" i="1"/>
  <c r="K83" i="1" s="1"/>
  <c r="H83" i="1" s="1"/>
  <c r="E84" i="1"/>
  <c r="K84" i="1" s="1"/>
  <c r="H84" i="1" s="1"/>
  <c r="E85" i="1"/>
  <c r="K85" i="1" s="1"/>
  <c r="H85" i="1" s="1"/>
  <c r="E86" i="1"/>
  <c r="K86" i="1" s="1"/>
  <c r="H86" i="1" s="1"/>
  <c r="E87" i="1"/>
  <c r="K87" i="1" s="1"/>
  <c r="H87" i="1" s="1"/>
  <c r="E88" i="1"/>
  <c r="K88" i="1" s="1"/>
  <c r="H88" i="1" s="1"/>
  <c r="E89" i="1"/>
  <c r="K89" i="1" s="1"/>
  <c r="H89" i="1" s="1"/>
  <c r="E90" i="1"/>
  <c r="K90" i="1" s="1"/>
  <c r="H90" i="1" s="1"/>
  <c r="E91" i="1"/>
  <c r="K91" i="1" s="1"/>
  <c r="H91" i="1" s="1"/>
  <c r="E92" i="1"/>
  <c r="K92" i="1" s="1"/>
  <c r="H92" i="1" s="1"/>
  <c r="E93" i="1"/>
  <c r="K93" i="1" s="1"/>
  <c r="H93" i="1" s="1"/>
  <c r="E94" i="1"/>
  <c r="K94" i="1" s="1"/>
  <c r="H94" i="1" s="1"/>
  <c r="E95" i="1"/>
  <c r="K95" i="1" s="1"/>
  <c r="H95" i="1" s="1"/>
  <c r="E96" i="1"/>
  <c r="K96" i="1" s="1"/>
  <c r="H96" i="1" s="1"/>
  <c r="E97" i="1"/>
  <c r="K97" i="1" s="1"/>
  <c r="H97" i="1" s="1"/>
  <c r="E98" i="1"/>
  <c r="K98" i="1" s="1"/>
  <c r="H98" i="1" s="1"/>
  <c r="E99" i="1"/>
  <c r="K99" i="1" s="1"/>
  <c r="H99" i="1" s="1"/>
  <c r="E100" i="1"/>
  <c r="K100" i="1" s="1"/>
  <c r="H100" i="1" s="1"/>
  <c r="E101" i="1"/>
  <c r="K101" i="1" s="1"/>
  <c r="H101" i="1" s="1"/>
  <c r="E102" i="1"/>
  <c r="K102" i="1" s="1"/>
  <c r="H102" i="1" s="1"/>
  <c r="E103" i="1"/>
  <c r="K103" i="1" s="1"/>
  <c r="H103" i="1" s="1"/>
  <c r="E104" i="1"/>
  <c r="K104" i="1" s="1"/>
  <c r="H104" i="1" s="1"/>
  <c r="E105" i="1"/>
  <c r="K105" i="1" s="1"/>
  <c r="H105" i="1" s="1"/>
  <c r="E106" i="1"/>
  <c r="K106" i="1" s="1"/>
  <c r="H106" i="1" s="1"/>
  <c r="E107" i="1"/>
  <c r="K107" i="1" s="1"/>
  <c r="H107" i="1" s="1"/>
  <c r="E108" i="1"/>
  <c r="K108" i="1" s="1"/>
  <c r="H108" i="1" s="1"/>
  <c r="E109" i="1"/>
  <c r="K109" i="1" s="1"/>
  <c r="H109" i="1" s="1"/>
  <c r="E110" i="1"/>
  <c r="K110" i="1" s="1"/>
  <c r="H110" i="1" s="1"/>
  <c r="E111" i="1"/>
  <c r="K111" i="1" s="1"/>
  <c r="H111" i="1" s="1"/>
  <c r="E112" i="1"/>
  <c r="K112" i="1" s="1"/>
  <c r="H112" i="1" s="1"/>
  <c r="E113" i="1"/>
  <c r="K113" i="1" s="1"/>
  <c r="H113" i="1" s="1"/>
  <c r="E114" i="1"/>
  <c r="K114" i="1" s="1"/>
  <c r="H114" i="1" s="1"/>
  <c r="E115" i="1"/>
  <c r="K115" i="1" s="1"/>
  <c r="H115" i="1" s="1"/>
  <c r="E116" i="1"/>
  <c r="K116" i="1" s="1"/>
  <c r="H116" i="1" s="1"/>
  <c r="E117" i="1"/>
  <c r="K117" i="1" s="1"/>
  <c r="H117" i="1" s="1"/>
  <c r="E118" i="1"/>
  <c r="K118" i="1" s="1"/>
  <c r="H118" i="1" s="1"/>
  <c r="E119" i="1"/>
  <c r="K119" i="1" s="1"/>
  <c r="H119" i="1" s="1"/>
  <c r="E120" i="1"/>
  <c r="K120" i="1" s="1"/>
  <c r="H120" i="1" s="1"/>
  <c r="E121" i="1"/>
  <c r="K121" i="1" s="1"/>
  <c r="H121" i="1" s="1"/>
  <c r="E122" i="1"/>
  <c r="K122" i="1" s="1"/>
  <c r="H122" i="1" s="1"/>
  <c r="E123" i="1"/>
  <c r="K123" i="1" s="1"/>
  <c r="H123" i="1" s="1"/>
  <c r="E124" i="1"/>
  <c r="K124" i="1" s="1"/>
  <c r="H124" i="1" s="1"/>
  <c r="E125" i="1"/>
  <c r="K125" i="1" s="1"/>
  <c r="H125" i="1" s="1"/>
  <c r="E126" i="1"/>
  <c r="K126" i="1" s="1"/>
  <c r="H126" i="1" s="1"/>
  <c r="E127" i="1"/>
  <c r="K127" i="1" s="1"/>
  <c r="H127" i="1" s="1"/>
  <c r="E56" i="1"/>
  <c r="K56" i="1" s="1"/>
  <c r="H56" i="1" s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B53" i="1"/>
  <c r="G42" i="1"/>
  <c r="G24" i="1"/>
  <c r="G39" i="1"/>
  <c r="B35" i="1"/>
  <c r="G48" i="1"/>
  <c r="G47" i="1"/>
  <c r="G46" i="1"/>
  <c r="G45" i="1"/>
  <c r="G44" i="1"/>
  <c r="G43" i="1"/>
  <c r="G41" i="1"/>
  <c r="G40" i="1"/>
  <c r="G38" i="1"/>
  <c r="G30" i="1"/>
  <c r="G29" i="1"/>
  <c r="G28" i="1"/>
  <c r="G27" i="1"/>
  <c r="G26" i="1"/>
  <c r="G25" i="1"/>
  <c r="G23" i="1"/>
  <c r="G22" i="1"/>
  <c r="G21" i="1"/>
  <c r="B15" i="1"/>
  <c r="B18" i="1"/>
  <c r="F6" i="1"/>
  <c r="H6" i="1" s="1"/>
  <c r="I195" i="1" l="1"/>
  <c r="I203" i="1"/>
  <c r="I162" i="1"/>
  <c r="I186" i="1"/>
  <c r="I115" i="1"/>
  <c r="I170" i="1"/>
  <c r="I194" i="1"/>
  <c r="I123" i="1"/>
  <c r="I121" i="1"/>
  <c r="I169" i="1"/>
  <c r="I177" i="1"/>
  <c r="I185" i="1"/>
  <c r="H139" i="1"/>
  <c r="I139" i="1" s="1"/>
  <c r="H143" i="1"/>
  <c r="I143" i="1" s="1"/>
  <c r="H147" i="1"/>
  <c r="I147" i="1" s="1"/>
  <c r="H151" i="1"/>
  <c r="I151" i="1" s="1"/>
  <c r="H191" i="1"/>
  <c r="I191" i="1" s="1"/>
  <c r="H159" i="1"/>
  <c r="H140" i="1"/>
  <c r="I140" i="1" s="1"/>
  <c r="H148" i="1"/>
  <c r="I148" i="1" s="1"/>
  <c r="I104" i="1"/>
  <c r="H199" i="1"/>
  <c r="I199" i="1" s="1"/>
  <c r="H167" i="1"/>
  <c r="I167" i="1" s="1"/>
  <c r="H181" i="1"/>
  <c r="I181" i="1" s="1"/>
  <c r="H145" i="1"/>
  <c r="I145" i="1" s="1"/>
  <c r="H153" i="1"/>
  <c r="I153" i="1" s="1"/>
  <c r="H178" i="1"/>
  <c r="I178" i="1" s="1"/>
  <c r="H193" i="1"/>
  <c r="I193" i="1" s="1"/>
  <c r="K200" i="1"/>
  <c r="H200" i="1" s="1"/>
  <c r="I200" i="1" s="1"/>
  <c r="K192" i="1"/>
  <c r="H192" i="1" s="1"/>
  <c r="I192" i="1" s="1"/>
  <c r="K184" i="1"/>
  <c r="H184" i="1" s="1"/>
  <c r="I184" i="1" s="1"/>
  <c r="K168" i="1"/>
  <c r="H168" i="1" s="1"/>
  <c r="I168" i="1" s="1"/>
  <c r="K160" i="1"/>
  <c r="H160" i="1" s="1"/>
  <c r="I160" i="1" s="1"/>
  <c r="K152" i="1"/>
  <c r="H152" i="1" s="1"/>
  <c r="I152" i="1" s="1"/>
  <c r="K144" i="1"/>
  <c r="H144" i="1" s="1"/>
  <c r="I144" i="1" s="1"/>
  <c r="K136" i="1"/>
  <c r="H136" i="1" s="1"/>
  <c r="I136" i="1" s="1"/>
  <c r="H161" i="1"/>
  <c r="I161" i="1" s="1"/>
  <c r="H171" i="1"/>
  <c r="I171" i="1" s="1"/>
  <c r="H201" i="1"/>
  <c r="I201" i="1" s="1"/>
  <c r="I99" i="1"/>
  <c r="I83" i="1"/>
  <c r="I75" i="1"/>
  <c r="H138" i="1"/>
  <c r="I138" i="1" s="1"/>
  <c r="H146" i="1"/>
  <c r="I146" i="1" s="1"/>
  <c r="H154" i="1"/>
  <c r="I154" i="1" s="1"/>
  <c r="H175" i="1"/>
  <c r="I175" i="1" s="1"/>
  <c r="I98" i="1"/>
  <c r="I66" i="1"/>
  <c r="I58" i="1"/>
  <c r="H135" i="1"/>
  <c r="I135" i="1" s="1"/>
  <c r="H176" i="1"/>
  <c r="I176" i="1" s="1"/>
  <c r="H183" i="1"/>
  <c r="I183" i="1" s="1"/>
  <c r="K189" i="1"/>
  <c r="H189" i="1" s="1"/>
  <c r="I189" i="1" s="1"/>
  <c r="K181" i="1"/>
  <c r="K157" i="1"/>
  <c r="H157" i="1" s="1"/>
  <c r="I157" i="1" s="1"/>
  <c r="K149" i="1"/>
  <c r="H149" i="1" s="1"/>
  <c r="I149" i="1" s="1"/>
  <c r="K141" i="1"/>
  <c r="H141" i="1" s="1"/>
  <c r="I141" i="1" s="1"/>
  <c r="H156" i="1"/>
  <c r="I156" i="1" s="1"/>
  <c r="H174" i="1"/>
  <c r="I174" i="1" s="1"/>
  <c r="H188" i="1"/>
  <c r="I188" i="1" s="1"/>
  <c r="H182" i="1"/>
  <c r="I182" i="1" s="1"/>
  <c r="H196" i="1"/>
  <c r="I196" i="1" s="1"/>
  <c r="H164" i="1"/>
  <c r="I164" i="1" s="1"/>
  <c r="H142" i="1"/>
  <c r="I142" i="1" s="1"/>
  <c r="H150" i="1"/>
  <c r="I150" i="1" s="1"/>
  <c r="H179" i="1"/>
  <c r="I179" i="1" s="1"/>
  <c r="H204" i="1"/>
  <c r="I204" i="1" s="1"/>
  <c r="H158" i="1"/>
  <c r="I158" i="1" s="1"/>
  <c r="H165" i="1"/>
  <c r="I165" i="1" s="1"/>
  <c r="H172" i="1"/>
  <c r="I172" i="1" s="1"/>
  <c r="H190" i="1"/>
  <c r="I190" i="1" s="1"/>
  <c r="H197" i="1"/>
  <c r="I197" i="1" s="1"/>
  <c r="H134" i="1"/>
  <c r="I134" i="1" s="1"/>
  <c r="H166" i="1"/>
  <c r="I166" i="1" s="1"/>
  <c r="H173" i="1"/>
  <c r="I173" i="1" s="1"/>
  <c r="H187" i="1"/>
  <c r="I187" i="1" s="1"/>
  <c r="H198" i="1"/>
  <c r="I198" i="1" s="1"/>
  <c r="H202" i="1"/>
  <c r="I202" i="1" s="1"/>
  <c r="I137" i="1"/>
  <c r="I105" i="1"/>
  <c r="I65" i="1"/>
  <c r="I57" i="1"/>
  <c r="I159" i="1"/>
  <c r="I180" i="1"/>
  <c r="I93" i="1"/>
  <c r="I69" i="1"/>
  <c r="I61" i="1"/>
  <c r="I133" i="1"/>
  <c r="I72" i="1"/>
  <c r="I119" i="1"/>
  <c r="I103" i="1"/>
  <c r="I87" i="1"/>
  <c r="I110" i="1"/>
  <c r="I94" i="1"/>
  <c r="I127" i="1"/>
  <c r="I111" i="1"/>
  <c r="I95" i="1"/>
  <c r="I79" i="1"/>
  <c r="I63" i="1"/>
  <c r="I125" i="1"/>
  <c r="I112" i="1"/>
  <c r="I88" i="1"/>
  <c r="I64" i="1"/>
  <c r="I109" i="1"/>
  <c r="I73" i="1"/>
  <c r="I77" i="1"/>
  <c r="I82" i="1"/>
  <c r="I97" i="1"/>
  <c r="I101" i="1"/>
  <c r="I56" i="1"/>
  <c r="I67" i="1"/>
  <c r="I78" i="1"/>
  <c r="I96" i="1"/>
  <c r="I100" i="1"/>
  <c r="I107" i="1"/>
  <c r="I126" i="1"/>
  <c r="I89" i="1"/>
  <c r="I71" i="1"/>
  <c r="I62" i="1"/>
  <c r="I80" i="1"/>
  <c r="I84" i="1"/>
  <c r="I91" i="1"/>
  <c r="I113" i="1"/>
  <c r="I117" i="1"/>
  <c r="I59" i="1"/>
  <c r="I81" i="1"/>
  <c r="I85" i="1"/>
  <c r="I114" i="1"/>
  <c r="I70" i="1"/>
  <c r="I86" i="1"/>
  <c r="I102" i="1"/>
  <c r="I118" i="1"/>
  <c r="I74" i="1"/>
  <c r="I90" i="1"/>
  <c r="I106" i="1"/>
  <c r="I122" i="1"/>
  <c r="I68" i="1"/>
  <c r="I116" i="1"/>
  <c r="I120" i="1"/>
  <c r="I60" i="1"/>
  <c r="I76" i="1"/>
  <c r="I92" i="1"/>
  <c r="I108" i="1"/>
  <c r="I124" i="1"/>
  <c r="G49" i="1"/>
  <c r="G31" i="1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I205" i="1" l="1"/>
  <c r="G50" i="1" s="1"/>
  <c r="F10" i="1" s="1"/>
  <c r="H10" i="1" s="1"/>
  <c r="I128" i="1"/>
  <c r="G32" i="1" s="1"/>
  <c r="F9" i="1" s="1"/>
  <c r="H9" i="1" s="1"/>
  <c r="H8" i="1"/>
  <c r="A4" i="6"/>
  <c r="A3" i="6"/>
  <c r="G51" i="1" l="1"/>
  <c r="G33" i="1"/>
  <c r="F7" i="1" s="1"/>
  <c r="H7" i="1" s="1"/>
  <c r="H11" i="1" s="1"/>
  <c r="H12" i="1" s="1"/>
  <c r="H13" i="1" s="1"/>
</calcChain>
</file>

<file path=xl/sharedStrings.xml><?xml version="1.0" encoding="utf-8"?>
<sst xmlns="http://schemas.openxmlformats.org/spreadsheetml/2006/main" count="138" uniqueCount="98">
  <si>
    <t>Naam tekenbevoegd persoon:</t>
  </si>
  <si>
    <t>Functie:</t>
  </si>
  <si>
    <t>Plaats:</t>
  </si>
  <si>
    <t>Datum:</t>
  </si>
  <si>
    <t>Handtekening:</t>
  </si>
  <si>
    <t>Ondertekening</t>
  </si>
  <si>
    <t>Midibus</t>
  </si>
  <si>
    <t>nummer</t>
  </si>
  <si>
    <t>Omschrijving</t>
  </si>
  <si>
    <t>Oude IJsselstreek &lt;-&gt; Doetinchem</t>
  </si>
  <si>
    <t>Doetinchem</t>
  </si>
  <si>
    <t>Aalten</t>
  </si>
  <si>
    <t>Kies hier het deelperceel</t>
  </si>
  <si>
    <t>weging taxi</t>
  </si>
  <si>
    <t>midibus?</t>
  </si>
  <si>
    <t>Nr en omschrijving</t>
  </si>
  <si>
    <t>Aalten/Berkelland/Oost Gelre/Winterswijk -&gt; Oost Gelre</t>
  </si>
  <si>
    <t>Aalten/Berkelland/Bronckhorst/Doetinchem/Oost Gelre/Oude IJsselstreek/Winterswijk -&gt; Berkelland Oost (Neede e.o.)</t>
  </si>
  <si>
    <t>Aalten/Oost Gelre/Winterswijk -&gt; Berkelland West (Beltrum/Borculo/Ruurlo)</t>
  </si>
  <si>
    <t>Bronckhorst/Doetinchem/Oude IJsselstreek -&gt; Berkelland West (Beltrum/Borculo/Ruurlo)</t>
  </si>
  <si>
    <t>Bronckhorst/Doetinchem/Oude IJsselstreek -&gt; Oost Gelre/Winterswijk</t>
  </si>
  <si>
    <t>Aalten/Winterswijk -&gt; Doetinchem</t>
  </si>
  <si>
    <t>Aalten/Berkelland/Oost Gelre/Winterswijk -&gt; Winterswijk</t>
  </si>
  <si>
    <t>Berkelland/Bronckhorst/Doetinchem/Oost Gelre/Oude IJsselstreek/Winterswijk -&gt; Aalten</t>
  </si>
  <si>
    <t>Aalten/Bronckhorst/Doetinchem/Oude IJsselstreek -&gt; Oude IJsselstreek</t>
  </si>
  <si>
    <t>Berkelland -&gt; Berkelland West (Beltrum/Borculo/Ruurlo)</t>
  </si>
  <si>
    <t>Regio -&gt; Montferland</t>
  </si>
  <si>
    <t>Regio -&gt; regio Arnhem/Nijmegen</t>
  </si>
  <si>
    <t>Regio -&gt; regio Stedendriehoek</t>
  </si>
  <si>
    <t>Regio -&gt; regio Twente</t>
  </si>
  <si>
    <t>Berkelland/Bronckhorst/Oost Gelre -&gt; Doetinchem
Berkelland/Bronckhorst/Doetinchem/Oost Gelre/ Oude IJsselstreek -&gt; Bronckhorst</t>
  </si>
  <si>
    <t>deelperceel 2b1</t>
  </si>
  <si>
    <t>deelperceel 2b2</t>
  </si>
  <si>
    <t>deelperceel 2b3</t>
  </si>
  <si>
    <t>deelperceel 2b4</t>
  </si>
  <si>
    <t>deelperceel 2b5</t>
  </si>
  <si>
    <t>deelperceel 2b6</t>
  </si>
  <si>
    <t>deelperceel 2b7</t>
  </si>
  <si>
    <t>deelperceel 2b8</t>
  </si>
  <si>
    <t>deelperceel 2b9</t>
  </si>
  <si>
    <t>deelperceel 2b10</t>
  </si>
  <si>
    <t>deelperceel 2b11</t>
  </si>
  <si>
    <t>deelperceel 2b12</t>
  </si>
  <si>
    <t>deelperceel 2b13</t>
  </si>
  <si>
    <t>deelperceel 2b14</t>
  </si>
  <si>
    <t>deelperceel 2b21</t>
  </si>
  <si>
    <t>deelperceel 2b22</t>
  </si>
  <si>
    <t>deelperceel 2b23</t>
  </si>
  <si>
    <t>deelperceel 2b24</t>
  </si>
  <si>
    <t>Bijlage 6 Prijsinvulformulier Vervoercentrale</t>
  </si>
  <si>
    <t>Samenvatting</t>
  </si>
  <si>
    <t>Bedrag</t>
  </si>
  <si>
    <t>Aantal</t>
  </si>
  <si>
    <t>Totaal</t>
  </si>
  <si>
    <t>Kosten</t>
  </si>
  <si>
    <t>Functie/taak</t>
  </si>
  <si>
    <t>Kosten per eenheid</t>
  </si>
  <si>
    <t>Eenheid</t>
  </si>
  <si>
    <t>Projectleider</t>
  </si>
  <si>
    <t>uur</t>
  </si>
  <si>
    <t>Medewerker call center</t>
  </si>
  <si>
    <t>Planner/centralist</t>
  </si>
  <si>
    <t>Administratief medewerker</t>
  </si>
  <si>
    <t>ICT</t>
  </si>
  <si>
    <t>…</t>
  </si>
  <si>
    <t>Coördinator Routevervoer</t>
  </si>
  <si>
    <t>Analist/Adviseur</t>
  </si>
  <si>
    <t>a) Implementatiekosten</t>
  </si>
  <si>
    <t>b) Vaste maandvergoeding ZOOV Op Maat</t>
  </si>
  <si>
    <t>c) Vaste maandvergoeding Routevervoer</t>
  </si>
  <si>
    <t>d) Variabele maandvergoeding ZOOV Op Maat</t>
  </si>
  <si>
    <t>e) Variabele maandvergoeding Routevervoer</t>
  </si>
  <si>
    <t>vergoeding voor uitvoering van taken van de Vervoercentrale voor ZOOV Op Maat</t>
  </si>
  <si>
    <t>vergoeding voor uitvoering van taken van de Vervoercentrale voor het Routevervoer</t>
  </si>
  <si>
    <t>Incasso reizigersbijdragen</t>
  </si>
  <si>
    <t>incasso</t>
  </si>
  <si>
    <t>Overhead</t>
  </si>
  <si>
    <t>Maand</t>
  </si>
  <si>
    <t>Inzeturen</t>
  </si>
  <si>
    <t>Performance Index</t>
  </si>
  <si>
    <t>Reizigers</t>
  </si>
  <si>
    <t>Vmmax</t>
  </si>
  <si>
    <t>Vergoeding</t>
  </si>
  <si>
    <t>Belonings-percentage</t>
  </si>
  <si>
    <t>Reizigers-kilometers</t>
  </si>
  <si>
    <t>d) Variabele maandvergoeding ZOOV Op Maat (gemiddeld over 72 maanden)</t>
  </si>
  <si>
    <t>gemiddelde verwachte variabele maandvergoeding, die afhangt van de verwachte performance van het Routevervoer in de eerste 6 jaar</t>
  </si>
  <si>
    <t>Reizigers-ritten</t>
  </si>
  <si>
    <t>e) Variabele maandvergoeding Routevervoer (gemiddeld over 72 maanden)</t>
  </si>
  <si>
    <t>gemiddelde verwachte variabele maandvergoeding, die afhangt van de verwachte performance van ZOOV Op Maat in de eerste 6 jaar</t>
  </si>
  <si>
    <t>Met invullen van dit formulier doet de Inschrijver een aanbieding voor de Vervoercentrale ZOOV.</t>
  </si>
  <si>
    <t>Naam Inschrijver:</t>
  </si>
  <si>
    <t>Totale vergoeding incl. BTW</t>
  </si>
  <si>
    <t>BTW</t>
  </si>
  <si>
    <t>Totale vergoeding excl. BTW</t>
  </si>
  <si>
    <t>Totaal excl. BTW</t>
  </si>
  <si>
    <t>Totaal netto excl. BTW</t>
  </si>
  <si>
    <t>Kosten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</si>
</sst>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0.0"/>
    <numFmt numFmtId="166" formatCode="[$-413]mmmm/yy;@"/>
    <numFmt numFmtId="167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6"/>
      <color rgb="FF0B79BF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C28"/>
        <bgColor indexed="64"/>
      </patternFill>
    </fill>
    <fill>
      <patternFill patternType="solid">
        <fgColor rgb="FFF3F5C1"/>
        <bgColor indexed="64"/>
      </patternFill>
    </fill>
  </fills>
  <borders count="43">
    <border>
      <left/>
      <right/>
      <top/>
      <bottom/>
      <diagonal/>
    </border>
    <border>
      <left style="thin">
        <color rgb="FF0B79BF"/>
      </left>
      <right style="thin">
        <color rgb="FF0B79BF"/>
      </right>
      <top style="thin">
        <color rgb="FF0B79BF"/>
      </top>
      <bottom style="thin">
        <color rgb="FF0B79BF"/>
      </bottom>
      <diagonal/>
    </border>
    <border>
      <left/>
      <right style="thin">
        <color rgb="FF0B79BF"/>
      </right>
      <top style="thin">
        <color rgb="FF0B79BF"/>
      </top>
      <bottom style="thin">
        <color rgb="FF0B79BF"/>
      </bottom>
      <diagonal/>
    </border>
    <border>
      <left style="thin">
        <color rgb="FF0B79BF"/>
      </left>
      <right style="thin">
        <color rgb="FF0B79BF"/>
      </right>
      <top style="thin">
        <color rgb="FF0B79BF"/>
      </top>
      <bottom style="medium">
        <color rgb="FF0B79BF"/>
      </bottom>
      <diagonal/>
    </border>
    <border>
      <left style="thin">
        <color rgb="FF0B79BF"/>
      </left>
      <right/>
      <top style="thick">
        <color rgb="FF0B79BF"/>
      </top>
      <bottom style="thin">
        <color rgb="FF0B79BF"/>
      </bottom>
      <diagonal/>
    </border>
    <border>
      <left style="thin">
        <color rgb="FF0B79BF"/>
      </left>
      <right/>
      <top style="thin">
        <color rgb="FF0B79BF"/>
      </top>
      <bottom style="thin">
        <color rgb="FF0B79BF"/>
      </bottom>
      <diagonal/>
    </border>
    <border>
      <left style="thin">
        <color rgb="FF0B79BF"/>
      </left>
      <right/>
      <top style="thin">
        <color rgb="FF0B79BF"/>
      </top>
      <bottom/>
      <diagonal/>
    </border>
    <border>
      <left style="thin">
        <color rgb="FF0B79BF"/>
      </left>
      <right/>
      <top/>
      <bottom style="thick">
        <color rgb="FF0B79BF"/>
      </bottom>
      <diagonal/>
    </border>
    <border>
      <left style="thick">
        <color rgb="FFD3DC28"/>
      </left>
      <right/>
      <top style="thin">
        <color rgb="FFD3DC28"/>
      </top>
      <bottom style="thin">
        <color rgb="FFD3DC28"/>
      </bottom>
      <diagonal/>
    </border>
    <border>
      <left/>
      <right/>
      <top style="thin">
        <color rgb="FFD3DC28"/>
      </top>
      <bottom style="thin">
        <color rgb="FFD3DC28"/>
      </bottom>
      <diagonal/>
    </border>
    <border>
      <left/>
      <right style="thin">
        <color rgb="FFD3DC28"/>
      </right>
      <top style="thin">
        <color rgb="FFD3DC28"/>
      </top>
      <bottom style="thin">
        <color rgb="FFD3DC28"/>
      </bottom>
      <diagonal/>
    </border>
    <border>
      <left/>
      <right/>
      <top style="thick">
        <color rgb="FF0B79BF"/>
      </top>
      <bottom style="thin">
        <color rgb="FF0B79BF"/>
      </bottom>
      <diagonal/>
    </border>
    <border>
      <left/>
      <right style="thin">
        <color rgb="FF0B79BF"/>
      </right>
      <top style="thin">
        <color rgb="FF0B79BF"/>
      </top>
      <bottom/>
      <diagonal/>
    </border>
    <border>
      <left/>
      <right style="thin">
        <color rgb="FF0B79BF"/>
      </right>
      <top/>
      <bottom style="thick">
        <color rgb="FF0B79BF"/>
      </bottom>
      <diagonal/>
    </border>
    <border>
      <left style="thin">
        <color rgb="FF0B79BF"/>
      </left>
      <right/>
      <top style="thin">
        <color rgb="FF0B79BF"/>
      </top>
      <bottom style="medium">
        <color rgb="FF0B79BF"/>
      </bottom>
      <diagonal/>
    </border>
    <border>
      <left style="thin">
        <color rgb="FF0B79BF"/>
      </left>
      <right/>
      <top style="medium">
        <color rgb="FF0B79BF"/>
      </top>
      <bottom style="thick">
        <color rgb="FF0B79BF"/>
      </bottom>
      <diagonal/>
    </border>
    <border>
      <left style="thin">
        <color rgb="FF0B79BF"/>
      </left>
      <right style="thin">
        <color rgb="FF0B79BF"/>
      </right>
      <top style="medium">
        <color rgb="FF0B79BF"/>
      </top>
      <bottom style="thick">
        <color rgb="FF0B79BF"/>
      </bottom>
      <diagonal/>
    </border>
    <border>
      <left style="thin">
        <color rgb="FF0B79BF"/>
      </left>
      <right/>
      <top style="thin">
        <color rgb="FF0B79BF"/>
      </top>
      <bottom style="thick">
        <color rgb="FF0B79BF"/>
      </bottom>
      <diagonal/>
    </border>
    <border>
      <left/>
      <right/>
      <top style="thin">
        <color rgb="FF0B79BF"/>
      </top>
      <bottom style="thin">
        <color rgb="FF0B79BF"/>
      </bottom>
      <diagonal/>
    </border>
    <border>
      <left/>
      <right/>
      <top style="medium">
        <color rgb="FF0B79BF"/>
      </top>
      <bottom style="thick">
        <color rgb="FF0B79BF"/>
      </bottom>
      <diagonal/>
    </border>
    <border>
      <left/>
      <right style="thin">
        <color rgb="FF0B79BF"/>
      </right>
      <top style="medium">
        <color rgb="FF0B79BF"/>
      </top>
      <bottom style="thick">
        <color rgb="FF0B79BF"/>
      </bottom>
      <diagonal/>
    </border>
    <border>
      <left style="thin">
        <color rgb="FF0B79BF"/>
      </left>
      <right/>
      <top/>
      <bottom style="thin">
        <color rgb="FF0B79BF"/>
      </bottom>
      <diagonal/>
    </border>
    <border>
      <left/>
      <right/>
      <top/>
      <bottom style="thin">
        <color rgb="FF0B79BF"/>
      </bottom>
      <diagonal/>
    </border>
    <border>
      <left/>
      <right style="thin">
        <color rgb="FF0B79BF"/>
      </right>
      <top/>
      <bottom style="thin">
        <color rgb="FF0B79BF"/>
      </bottom>
      <diagonal/>
    </border>
    <border>
      <left/>
      <right/>
      <top style="thin">
        <color rgb="FF0B79BF"/>
      </top>
      <bottom style="medium">
        <color rgb="FF0B79BF"/>
      </bottom>
      <diagonal/>
    </border>
    <border>
      <left/>
      <right/>
      <top style="thick">
        <color rgb="FF0B79BF"/>
      </top>
      <bottom style="medium">
        <color rgb="FF0B79BF"/>
      </bottom>
      <diagonal/>
    </border>
    <border>
      <left/>
      <right style="thin">
        <color rgb="FF0B79BF"/>
      </right>
      <top style="thick">
        <color rgb="FF0B79BF"/>
      </top>
      <bottom style="medium">
        <color rgb="FF0B79BF"/>
      </bottom>
      <diagonal/>
    </border>
    <border>
      <left style="thin">
        <color rgb="FF0B79BF"/>
      </left>
      <right/>
      <top style="thick">
        <color rgb="FF0B79BF"/>
      </top>
      <bottom style="medium">
        <color rgb="FF0B79BF"/>
      </bottom>
      <diagonal/>
    </border>
    <border>
      <left style="thin">
        <color rgb="FF0B79BF"/>
      </left>
      <right style="thin">
        <color rgb="FF0B79BF"/>
      </right>
      <top style="medium">
        <color rgb="FF0B79BF"/>
      </top>
      <bottom style="medium">
        <color rgb="FF0B79BF"/>
      </bottom>
      <diagonal/>
    </border>
    <border>
      <left style="thin">
        <color rgb="FF0B79BF"/>
      </left>
      <right style="thin">
        <color rgb="FF0B79BF"/>
      </right>
      <top/>
      <bottom/>
      <diagonal/>
    </border>
    <border>
      <left style="thin">
        <color rgb="FF0B79BF"/>
      </left>
      <right/>
      <top style="medium">
        <color rgb="FF0B79BF"/>
      </top>
      <bottom style="medium">
        <color rgb="FF0B79BF"/>
      </bottom>
      <diagonal/>
    </border>
    <border>
      <left/>
      <right/>
      <top style="medium">
        <color rgb="FF0B79BF"/>
      </top>
      <bottom style="medium">
        <color rgb="FF0B79BF"/>
      </bottom>
      <diagonal/>
    </border>
    <border>
      <left/>
      <right style="thin">
        <color rgb="FF0B79BF"/>
      </right>
      <top style="medium">
        <color rgb="FF0B79BF"/>
      </top>
      <bottom style="medium">
        <color rgb="FF0B79BF"/>
      </bottom>
      <diagonal/>
    </border>
    <border>
      <left style="thin">
        <color rgb="FF0B79BF"/>
      </left>
      <right/>
      <top style="thick">
        <color rgb="FF0B79BF"/>
      </top>
      <bottom/>
      <diagonal/>
    </border>
    <border>
      <left/>
      <right/>
      <top style="thick">
        <color rgb="FF0B79BF"/>
      </top>
      <bottom/>
      <diagonal/>
    </border>
    <border>
      <left/>
      <right style="thin">
        <color rgb="FF0B79BF"/>
      </right>
      <top style="thick">
        <color rgb="FF0B79BF"/>
      </top>
      <bottom/>
      <diagonal/>
    </border>
    <border>
      <left style="thin">
        <color rgb="FF0B79BF"/>
      </left>
      <right style="thin">
        <color rgb="FF0B79BF"/>
      </right>
      <top/>
      <bottom style="thin">
        <color rgb="FF0B79BF"/>
      </bottom>
      <diagonal/>
    </border>
    <border>
      <left/>
      <right style="thin">
        <color rgb="FF0B79BF"/>
      </right>
      <top style="thin">
        <color rgb="FF0B79BF"/>
      </top>
      <bottom style="medium">
        <color rgb="FF0B79BF"/>
      </bottom>
      <diagonal/>
    </border>
    <border>
      <left style="thin">
        <color rgb="FF0B79BF"/>
      </left>
      <right/>
      <top style="medium">
        <color rgb="FF0B79BF"/>
      </top>
      <bottom style="thin">
        <color rgb="FF0B79BF"/>
      </bottom>
      <diagonal/>
    </border>
    <border>
      <left/>
      <right/>
      <top style="medium">
        <color rgb="FF0B79BF"/>
      </top>
      <bottom style="thin">
        <color rgb="FF0B79BF"/>
      </bottom>
      <diagonal/>
    </border>
    <border>
      <left/>
      <right style="thin">
        <color rgb="FF0B79BF"/>
      </right>
      <top style="medium">
        <color rgb="FF0B79BF"/>
      </top>
      <bottom style="thin">
        <color rgb="FF0B79BF"/>
      </bottom>
      <diagonal/>
    </border>
    <border>
      <left/>
      <right/>
      <top style="thin">
        <color rgb="FF0B79BF"/>
      </top>
      <bottom style="thick">
        <color rgb="FF0B79BF"/>
      </bottom>
      <diagonal/>
    </border>
    <border>
      <left/>
      <right style="thin">
        <color rgb="FF0B79BF"/>
      </right>
      <top style="thin">
        <color rgb="FF0B79BF"/>
      </top>
      <bottom style="thick">
        <color rgb="FF0B79BF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6">
    <xf numFmtId="0" fontId="0" fillId="0" borderId="0" xfId="0"/>
    <xf numFmtId="9" fontId="0" fillId="0" borderId="0" xfId="2" applyFont="1"/>
    <xf numFmtId="9" fontId="0" fillId="0" borderId="0" xfId="0" applyNumberFormat="1"/>
    <xf numFmtId="0" fontId="0" fillId="0" borderId="0" xfId="0" applyAlignment="1">
      <alignment wrapText="1"/>
    </xf>
    <xf numFmtId="0" fontId="8" fillId="2" borderId="11" xfId="0" applyFont="1" applyFill="1" applyBorder="1" applyAlignment="1">
      <alignment vertical="top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44" fontId="0" fillId="0" borderId="36" xfId="1" applyFont="1" applyBorder="1" applyAlignment="1" applyProtection="1">
      <alignment vertical="center"/>
    </xf>
    <xf numFmtId="0" fontId="0" fillId="0" borderId="36" xfId="0" applyBorder="1" applyAlignment="1">
      <alignment vertical="center"/>
    </xf>
    <xf numFmtId="44" fontId="0" fillId="0" borderId="1" xfId="1" applyFont="1" applyBorder="1" applyAlignment="1" applyProtection="1">
      <alignment vertical="center"/>
    </xf>
    <xf numFmtId="0" fontId="0" fillId="0" borderId="1" xfId="0" applyBorder="1" applyAlignment="1">
      <alignment vertical="center"/>
    </xf>
    <xf numFmtId="0" fontId="6" fillId="3" borderId="19" xfId="0" applyFont="1" applyFill="1" applyBorder="1" applyAlignment="1">
      <alignment horizontal="left" vertical="center" wrapText="1"/>
    </xf>
    <xf numFmtId="0" fontId="10" fillId="3" borderId="19" xfId="0" applyFont="1" applyFill="1" applyBorder="1"/>
    <xf numFmtId="0" fontId="10" fillId="0" borderId="0" xfId="0" applyFont="1"/>
    <xf numFmtId="0" fontId="11" fillId="2" borderId="1" xfId="0" applyFont="1" applyFill="1" applyBorder="1" applyAlignment="1">
      <alignment vertical="top" wrapText="1"/>
    </xf>
    <xf numFmtId="164" fontId="7" fillId="3" borderId="31" xfId="1" applyNumberFormat="1" applyFont="1" applyFill="1" applyBorder="1" applyAlignment="1" applyProtection="1">
      <alignment horizontal="left" vertical="center" wrapText="1"/>
    </xf>
    <xf numFmtId="164" fontId="7" fillId="3" borderId="32" xfId="1" applyNumberFormat="1" applyFont="1" applyFill="1" applyBorder="1" applyAlignment="1" applyProtection="1">
      <alignment horizontal="left" vertical="center" wrapText="1"/>
    </xf>
    <xf numFmtId="164" fontId="7" fillId="3" borderId="28" xfId="1" applyNumberFormat="1" applyFont="1" applyFill="1" applyBorder="1" applyAlignment="1" applyProtection="1">
      <alignment horizontal="left" vertical="center" wrapText="1"/>
    </xf>
    <xf numFmtId="164" fontId="7" fillId="0" borderId="29" xfId="1" applyNumberFormat="1" applyFont="1" applyFill="1" applyBorder="1" applyAlignment="1" applyProtection="1">
      <alignment horizontal="left" vertical="center" wrapText="1"/>
    </xf>
    <xf numFmtId="164" fontId="7" fillId="3" borderId="16" xfId="1" applyNumberFormat="1" applyFont="1" applyFill="1" applyBorder="1" applyAlignment="1" applyProtection="1">
      <alignment horizontal="left" vertical="center" wrapText="1"/>
    </xf>
    <xf numFmtId="166" fontId="5" fillId="0" borderId="5" xfId="0" applyNumberFormat="1" applyFont="1" applyBorder="1" applyAlignment="1">
      <alignment horizontal="left" vertical="center" wrapText="1"/>
    </xf>
    <xf numFmtId="43" fontId="0" fillId="0" borderId="1" xfId="3" applyFont="1" applyBorder="1" applyAlignment="1" applyProtection="1">
      <alignment vertical="center"/>
    </xf>
    <xf numFmtId="9" fontId="0" fillId="0" borderId="1" xfId="2" applyFont="1" applyBorder="1" applyAlignment="1" applyProtection="1">
      <alignment vertical="center"/>
    </xf>
    <xf numFmtId="9" fontId="0" fillId="0" borderId="0" xfId="2" applyFont="1" applyBorder="1" applyAlignment="1" applyProtection="1">
      <alignment vertical="center"/>
    </xf>
    <xf numFmtId="44" fontId="10" fillId="0" borderId="16" xfId="1" applyFont="1" applyFill="1" applyBorder="1" applyAlignment="1" applyProtection="1">
      <alignment vertical="center"/>
      <protection locked="0"/>
    </xf>
    <xf numFmtId="44" fontId="0" fillId="0" borderId="1" xfId="1" applyFont="1" applyBorder="1" applyAlignment="1" applyProtection="1">
      <alignment vertical="center"/>
      <protection locked="0"/>
    </xf>
    <xf numFmtId="0" fontId="0" fillId="0" borderId="1" xfId="1" applyNumberFormat="1" applyFont="1" applyBorder="1" applyAlignment="1" applyProtection="1">
      <alignment vertical="center"/>
      <protection locked="0"/>
    </xf>
    <xf numFmtId="165" fontId="0" fillId="0" borderId="1" xfId="1" applyNumberFormat="1" applyFont="1" applyBorder="1" applyAlignment="1" applyProtection="1">
      <alignment vertical="center"/>
      <protection locked="0"/>
    </xf>
    <xf numFmtId="167" fontId="0" fillId="0" borderId="1" xfId="3" applyNumberFormat="1" applyFont="1" applyBorder="1" applyAlignment="1" applyProtection="1">
      <alignment vertical="center"/>
      <protection locked="0"/>
    </xf>
    <xf numFmtId="0" fontId="8" fillId="2" borderId="11" xfId="0" applyFont="1" applyFill="1" applyBorder="1" applyAlignment="1">
      <alignment vertical="top" wrapText="1"/>
    </xf>
    <xf numFmtId="0" fontId="5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164" fontId="7" fillId="3" borderId="15" xfId="1" applyNumberFormat="1" applyFont="1" applyFill="1" applyBorder="1" applyAlignment="1" applyProtection="1">
      <alignment horizontal="left" vertical="center" wrapText="1"/>
    </xf>
    <xf numFmtId="164" fontId="7" fillId="3" borderId="19" xfId="1" applyNumberFormat="1" applyFont="1" applyFill="1" applyBorder="1" applyAlignment="1" applyProtection="1">
      <alignment horizontal="left" vertical="center" wrapText="1"/>
    </xf>
    <xf numFmtId="164" fontId="7" fillId="3" borderId="20" xfId="1" applyNumberFormat="1" applyFont="1" applyFill="1" applyBorder="1" applyAlignment="1" applyProtection="1">
      <alignment horizontal="left" vertical="center" wrapText="1"/>
    </xf>
    <xf numFmtId="44" fontId="0" fillId="0" borderId="6" xfId="1" applyFont="1" applyBorder="1" applyAlignment="1" applyProtection="1">
      <alignment horizontal="left" vertical="center"/>
    </xf>
    <xf numFmtId="44" fontId="0" fillId="0" borderId="12" xfId="1" applyFont="1" applyBorder="1" applyAlignment="1" applyProtection="1">
      <alignment horizontal="left" vertical="center"/>
    </xf>
    <xf numFmtId="0" fontId="5" fillId="0" borderId="18" xfId="0" applyFont="1" applyBorder="1" applyAlignment="1">
      <alignment horizontal="left" vertical="center" wrapText="1"/>
    </xf>
    <xf numFmtId="9" fontId="0" fillId="0" borderId="27" xfId="2" applyFont="1" applyBorder="1" applyAlignment="1" applyProtection="1">
      <alignment vertical="center"/>
      <protection locked="0"/>
    </xf>
    <xf numFmtId="9" fontId="0" fillId="0" borderId="26" xfId="2" applyFont="1" applyBorder="1" applyAlignment="1" applyProtection="1">
      <alignment vertical="center"/>
      <protection locked="0"/>
    </xf>
    <xf numFmtId="0" fontId="6" fillId="3" borderId="15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vertical="top" wrapText="1"/>
    </xf>
    <xf numFmtId="0" fontId="4" fillId="0" borderId="6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4" fillId="0" borderId="7" xfId="0" applyFont="1" applyBorder="1" applyProtection="1">
      <protection locked="0"/>
    </xf>
    <xf numFmtId="0" fontId="4" fillId="0" borderId="13" xfId="0" applyFont="1" applyBorder="1" applyProtection="1">
      <protection locked="0"/>
    </xf>
    <xf numFmtId="0" fontId="2" fillId="0" borderId="5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41" xfId="0" applyFont="1" applyBorder="1" applyAlignment="1">
      <alignment vertical="top" wrapText="1"/>
    </xf>
    <xf numFmtId="0" fontId="2" fillId="0" borderId="42" xfId="0" applyFont="1" applyBorder="1" applyAlignment="1">
      <alignment vertical="top" wrapText="1"/>
    </xf>
    <xf numFmtId="0" fontId="4" fillId="0" borderId="5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21" xfId="0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8" fillId="2" borderId="27" xfId="0" applyFont="1" applyFill="1" applyBorder="1" applyAlignment="1">
      <alignment horizontal="left" vertical="top" wrapText="1"/>
    </xf>
    <xf numFmtId="0" fontId="8" fillId="2" borderId="25" xfId="0" applyFont="1" applyFill="1" applyBorder="1" applyAlignment="1">
      <alignment horizontal="left" vertical="top" wrapText="1"/>
    </xf>
    <xf numFmtId="0" fontId="8" fillId="2" borderId="26" xfId="0" applyFont="1" applyFill="1" applyBorder="1" applyAlignment="1">
      <alignment horizontal="left" vertical="top" wrapText="1"/>
    </xf>
    <xf numFmtId="0" fontId="2" fillId="0" borderId="38" xfId="0" applyFont="1" applyBorder="1" applyAlignment="1">
      <alignment vertical="top" wrapText="1"/>
    </xf>
    <xf numFmtId="0" fontId="2" fillId="0" borderId="39" xfId="0" applyFont="1" applyBorder="1" applyAlignment="1">
      <alignment vertical="top" wrapText="1"/>
    </xf>
    <xf numFmtId="0" fontId="2" fillId="0" borderId="40" xfId="0" applyFont="1" applyBorder="1" applyAlignment="1">
      <alignment vertical="top" wrapText="1"/>
    </xf>
    <xf numFmtId="164" fontId="7" fillId="3" borderId="30" xfId="1" applyNumberFormat="1" applyFont="1" applyFill="1" applyBorder="1" applyAlignment="1" applyProtection="1">
      <alignment horizontal="left" vertical="center" wrapText="1"/>
    </xf>
    <xf numFmtId="164" fontId="7" fillId="3" borderId="31" xfId="1" applyNumberFormat="1" applyFont="1" applyFill="1" applyBorder="1" applyAlignment="1" applyProtection="1">
      <alignment horizontal="left" vertical="center" wrapText="1"/>
    </xf>
    <xf numFmtId="0" fontId="12" fillId="2" borderId="21" xfId="0" applyFont="1" applyFill="1" applyBorder="1" applyAlignment="1">
      <alignment horizontal="left" vertical="top" wrapText="1"/>
    </xf>
    <xf numFmtId="0" fontId="12" fillId="2" borderId="22" xfId="0" applyFont="1" applyFill="1" applyBorder="1" applyAlignment="1">
      <alignment horizontal="left" vertical="top" wrapText="1"/>
    </xf>
    <xf numFmtId="0" fontId="12" fillId="2" borderId="23" xfId="0" applyFont="1" applyFill="1" applyBorder="1" applyAlignment="1">
      <alignment horizontal="left" vertical="top" wrapText="1"/>
    </xf>
    <xf numFmtId="0" fontId="8" fillId="2" borderId="33" xfId="0" applyFont="1" applyFill="1" applyBorder="1" applyAlignment="1">
      <alignment vertical="top" wrapText="1"/>
    </xf>
    <xf numFmtId="0" fontId="8" fillId="2" borderId="34" xfId="0" applyFont="1" applyFill="1" applyBorder="1" applyAlignment="1">
      <alignment vertical="top" wrapText="1"/>
    </xf>
    <xf numFmtId="0" fontId="8" fillId="2" borderId="35" xfId="0" applyFont="1" applyFill="1" applyBorder="1" applyAlignment="1">
      <alignment vertical="top" wrapText="1"/>
    </xf>
    <xf numFmtId="164" fontId="7" fillId="3" borderId="32" xfId="1" applyNumberFormat="1" applyFont="1" applyFill="1" applyBorder="1" applyAlignment="1" applyProtection="1">
      <alignment horizontal="left" vertical="center" wrapText="1"/>
    </xf>
    <xf numFmtId="164" fontId="4" fillId="0" borderId="30" xfId="1" applyNumberFormat="1" applyFont="1" applyFill="1" applyBorder="1" applyAlignment="1" applyProtection="1">
      <alignment horizontal="left" vertical="center" wrapText="1"/>
    </xf>
    <xf numFmtId="164" fontId="4" fillId="0" borderId="31" xfId="1" applyNumberFormat="1" applyFont="1" applyFill="1" applyBorder="1" applyAlignment="1" applyProtection="1">
      <alignment horizontal="left" vertical="center" wrapText="1"/>
    </xf>
    <xf numFmtId="164" fontId="4" fillId="0" borderId="32" xfId="1" applyNumberFormat="1" applyFont="1" applyFill="1" applyBorder="1" applyAlignment="1" applyProtection="1">
      <alignment horizontal="left" vertical="center" wrapText="1"/>
    </xf>
    <xf numFmtId="0" fontId="12" fillId="2" borderId="21" xfId="0" applyFont="1" applyFill="1" applyBorder="1" applyAlignment="1">
      <alignment vertical="top" wrapText="1"/>
    </xf>
    <xf numFmtId="0" fontId="12" fillId="2" borderId="22" xfId="0" applyFont="1" applyFill="1" applyBorder="1" applyAlignment="1">
      <alignment vertical="top" wrapText="1"/>
    </xf>
    <xf numFmtId="0" fontId="12" fillId="2" borderId="23" xfId="0" applyFont="1" applyFill="1" applyBorder="1" applyAlignment="1">
      <alignment vertical="top" wrapText="1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8" fillId="2" borderId="27" xfId="0" applyFont="1" applyFill="1" applyBorder="1" applyAlignment="1">
      <alignment vertical="top" wrapText="1"/>
    </xf>
    <xf numFmtId="0" fontId="8" fillId="2" borderId="25" xfId="0" applyFont="1" applyFill="1" applyBorder="1" applyAlignment="1">
      <alignment vertical="top" wrapText="1"/>
    </xf>
    <xf numFmtId="0" fontId="8" fillId="2" borderId="26" xfId="0" applyFont="1" applyFill="1" applyBorder="1" applyAlignment="1">
      <alignment vertical="top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37" xfId="0" applyFont="1" applyFill="1" applyBorder="1" applyAlignment="1">
      <alignment horizontal="left" vertical="center" wrapText="1"/>
    </xf>
    <xf numFmtId="44" fontId="0" fillId="0" borderId="21" xfId="1" applyFont="1" applyBorder="1" applyAlignment="1" applyProtection="1">
      <alignment horizontal="left" vertical="center"/>
    </xf>
    <xf numFmtId="44" fontId="0" fillId="0" borderId="23" xfId="1" applyFont="1" applyBorder="1" applyAlignment="1" applyProtection="1">
      <alignment horizontal="left" vertical="center"/>
    </xf>
    <xf numFmtId="44" fontId="0" fillId="0" borderId="5" xfId="1" applyFont="1" applyBorder="1" applyAlignment="1" applyProtection="1">
      <alignment horizontal="left" vertical="center"/>
    </xf>
    <xf numFmtId="44" fontId="0" fillId="0" borderId="2" xfId="1" applyFont="1" applyBorder="1" applyAlignment="1" applyProtection="1">
      <alignment horizontal="left" vertical="center"/>
    </xf>
  </cellXfs>
  <cellStyles count="4">
    <cellStyle name="Komma" xfId="3" builtinId="3"/>
    <cellStyle name="Procent" xfId="2" builtinId="5"/>
    <cellStyle name="Standaard" xfId="0" builtinId="0"/>
    <cellStyle name="Valuta" xfId="1" builtinId="4"/>
  </cellStyles>
  <dxfs count="9"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3F5C1"/>
      <color rgb="FF0B79BF"/>
      <color rgb="FFD3DC28"/>
      <color rgb="FFEEF1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26842</xdr:colOff>
      <xdr:row>0</xdr:row>
      <xdr:rowOff>0</xdr:rowOff>
    </xdr:from>
    <xdr:to>
      <xdr:col>8</xdr:col>
      <xdr:colOff>913013</xdr:colOff>
      <xdr:row>0</xdr:row>
      <xdr:rowOff>379095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592" y="0"/>
          <a:ext cx="886171" cy="3790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17"/>
  <sheetViews>
    <sheetView showGridLines="0" tabSelected="1" topLeftCell="A7" zoomScale="110" zoomScaleNormal="110" workbookViewId="0">
      <selection activeCell="F12" sqref="F12:G12"/>
    </sheetView>
  </sheetViews>
  <sheetFormatPr defaultRowHeight="15" x14ac:dyDescent="0.25"/>
  <cols>
    <col min="1" max="1" width="0.5703125" customWidth="1"/>
    <col min="2" max="2" width="13.5703125" customWidth="1"/>
    <col min="3" max="6" width="14.7109375" customWidth="1"/>
    <col min="7" max="7" width="16.140625" customWidth="1"/>
    <col min="8" max="8" width="12.42578125" customWidth="1"/>
    <col min="9" max="9" width="14.7109375" customWidth="1"/>
    <col min="11" max="11" width="9.140625" hidden="1" customWidth="1"/>
  </cols>
  <sheetData>
    <row r="1" spans="2:9" ht="45.75" customHeight="1" x14ac:dyDescent="0.25"/>
    <row r="2" spans="2:9" ht="21" x14ac:dyDescent="0.25">
      <c r="B2" s="84" t="s">
        <v>49</v>
      </c>
      <c r="C2" s="85"/>
      <c r="D2" s="85"/>
      <c r="E2" s="85"/>
      <c r="F2" s="85"/>
      <c r="G2" s="85"/>
      <c r="H2" s="85"/>
      <c r="I2" s="86"/>
    </row>
    <row r="3" spans="2:9" ht="15.75" thickBot="1" x14ac:dyDescent="0.3"/>
    <row r="4" spans="2:9" ht="30" customHeight="1" thickTop="1" x14ac:dyDescent="0.25">
      <c r="B4" s="48" t="s">
        <v>50</v>
      </c>
      <c r="C4" s="30"/>
      <c r="D4" s="30"/>
      <c r="E4" s="4"/>
      <c r="F4" s="4"/>
      <c r="G4" s="30"/>
      <c r="H4" s="30"/>
      <c r="I4" s="30"/>
    </row>
    <row r="5" spans="2:9" ht="15" customHeight="1" thickBot="1" x14ac:dyDescent="0.3">
      <c r="B5" s="5"/>
      <c r="C5" s="6"/>
      <c r="D5" s="6"/>
      <c r="E5" s="6"/>
      <c r="F5" s="7" t="s">
        <v>51</v>
      </c>
      <c r="G5" s="7" t="s">
        <v>52</v>
      </c>
      <c r="H5" s="90" t="s">
        <v>53</v>
      </c>
      <c r="I5" s="91"/>
    </row>
    <row r="6" spans="2:9" ht="30" customHeight="1" x14ac:dyDescent="0.25">
      <c r="B6" s="45" t="s">
        <v>67</v>
      </c>
      <c r="C6" s="46"/>
      <c r="D6" s="46"/>
      <c r="E6" s="47"/>
      <c r="F6" s="8">
        <f>G16</f>
        <v>0</v>
      </c>
      <c r="G6" s="9">
        <v>1</v>
      </c>
      <c r="H6" s="92">
        <f>G6*F6</f>
        <v>0</v>
      </c>
      <c r="I6" s="93"/>
    </row>
    <row r="7" spans="2:9" ht="30" customHeight="1" x14ac:dyDescent="0.25">
      <c r="B7" s="31" t="s">
        <v>68</v>
      </c>
      <c r="C7" s="40"/>
      <c r="D7" s="40"/>
      <c r="E7" s="32"/>
      <c r="F7" s="10">
        <f>G33</f>
        <v>0</v>
      </c>
      <c r="G7" s="11">
        <v>72</v>
      </c>
      <c r="H7" s="94">
        <f t="shared" ref="H7:H10" si="0">G7*F7</f>
        <v>0</v>
      </c>
      <c r="I7" s="95"/>
    </row>
    <row r="8" spans="2:9" ht="30" customHeight="1" x14ac:dyDescent="0.25">
      <c r="B8" s="31" t="s">
        <v>69</v>
      </c>
      <c r="C8" s="40"/>
      <c r="D8" s="40"/>
      <c r="E8" s="32"/>
      <c r="F8" s="10">
        <f>G51</f>
        <v>0</v>
      </c>
      <c r="G8" s="11">
        <v>72</v>
      </c>
      <c r="H8" s="94">
        <f t="shared" si="0"/>
        <v>0</v>
      </c>
      <c r="I8" s="95"/>
    </row>
    <row r="9" spans="2:9" ht="30" customHeight="1" x14ac:dyDescent="0.25">
      <c r="B9" s="31" t="s">
        <v>70</v>
      </c>
      <c r="C9" s="40"/>
      <c r="D9" s="40"/>
      <c r="E9" s="32"/>
      <c r="F9" s="10">
        <f>G32</f>
        <v>0</v>
      </c>
      <c r="G9" s="11">
        <v>72</v>
      </c>
      <c r="H9" s="94">
        <f t="shared" si="0"/>
        <v>0</v>
      </c>
      <c r="I9" s="95"/>
    </row>
    <row r="10" spans="2:9" ht="30" customHeight="1" thickBot="1" x14ac:dyDescent="0.3">
      <c r="B10" s="31" t="s">
        <v>71</v>
      </c>
      <c r="C10" s="40"/>
      <c r="D10" s="40"/>
      <c r="E10" s="32"/>
      <c r="F10" s="10">
        <f>G50</f>
        <v>0</v>
      </c>
      <c r="G10" s="11">
        <v>72</v>
      </c>
      <c r="H10" s="38">
        <f t="shared" si="0"/>
        <v>0</v>
      </c>
      <c r="I10" s="39"/>
    </row>
    <row r="11" spans="2:9" ht="30" customHeight="1" thickBot="1" x14ac:dyDescent="0.3">
      <c r="B11" s="35" t="s">
        <v>94</v>
      </c>
      <c r="C11" s="36"/>
      <c r="D11" s="36"/>
      <c r="E11" s="36"/>
      <c r="F11" s="36"/>
      <c r="G11" s="37"/>
      <c r="H11" s="35">
        <f>SUM(H6:H10)</f>
        <v>0</v>
      </c>
      <c r="I11" s="37"/>
    </row>
    <row r="12" spans="2:9" ht="30" customHeight="1" thickTop="1" thickBot="1" x14ac:dyDescent="0.3">
      <c r="B12" s="31" t="s">
        <v>93</v>
      </c>
      <c r="C12" s="40"/>
      <c r="D12" s="40"/>
      <c r="E12" s="32"/>
      <c r="F12" s="41">
        <v>0</v>
      </c>
      <c r="G12" s="42"/>
      <c r="H12" s="38">
        <f>H11*F12</f>
        <v>0</v>
      </c>
      <c r="I12" s="39"/>
    </row>
    <row r="13" spans="2:9" ht="30" customHeight="1" thickBot="1" x14ac:dyDescent="0.3">
      <c r="B13" s="35" t="s">
        <v>92</v>
      </c>
      <c r="C13" s="36"/>
      <c r="D13" s="36"/>
      <c r="E13" s="36"/>
      <c r="F13" s="36"/>
      <c r="G13" s="37"/>
      <c r="H13" s="35">
        <f>H12+H11</f>
        <v>0</v>
      </c>
      <c r="I13" s="37"/>
    </row>
    <row r="14" spans="2:9" ht="15" customHeight="1" thickTop="1" thickBot="1" x14ac:dyDescent="0.3"/>
    <row r="15" spans="2:9" ht="17.25" thickTop="1" thickBot="1" x14ac:dyDescent="0.3">
      <c r="B15" s="87" t="str">
        <f>B6</f>
        <v>a) Implementatiekosten</v>
      </c>
      <c r="C15" s="88"/>
      <c r="D15" s="88"/>
      <c r="E15" s="88"/>
      <c r="F15" s="88"/>
      <c r="G15" s="89"/>
    </row>
    <row r="16" spans="2:9" s="14" customFormat="1" ht="30" customHeight="1" thickBot="1" x14ac:dyDescent="0.3">
      <c r="B16" s="43" t="s">
        <v>97</v>
      </c>
      <c r="C16" s="44"/>
      <c r="D16" s="12"/>
      <c r="E16" s="12"/>
      <c r="F16" s="13"/>
      <c r="G16" s="25">
        <v>0</v>
      </c>
    </row>
    <row r="17" spans="2:7" ht="15" customHeight="1" thickTop="1" thickBot="1" x14ac:dyDescent="0.3"/>
    <row r="18" spans="2:7" ht="16.5" thickTop="1" x14ac:dyDescent="0.25">
      <c r="B18" s="74" t="str">
        <f>B7</f>
        <v>b) Vaste maandvergoeding ZOOV Op Maat</v>
      </c>
      <c r="C18" s="75"/>
      <c r="D18" s="75"/>
      <c r="E18" s="75"/>
      <c r="F18" s="75"/>
      <c r="G18" s="76"/>
    </row>
    <row r="19" spans="2:7" ht="15" customHeight="1" x14ac:dyDescent="0.25">
      <c r="B19" s="81" t="s">
        <v>72</v>
      </c>
      <c r="C19" s="82"/>
      <c r="D19" s="82"/>
      <c r="E19" s="82"/>
      <c r="F19" s="82"/>
      <c r="G19" s="83"/>
    </row>
    <row r="20" spans="2:7" ht="31.5" x14ac:dyDescent="0.25">
      <c r="B20" s="33" t="s">
        <v>55</v>
      </c>
      <c r="C20" s="34"/>
      <c r="D20" s="15" t="s">
        <v>56</v>
      </c>
      <c r="E20" s="15" t="s">
        <v>57</v>
      </c>
      <c r="F20" s="15" t="s">
        <v>52</v>
      </c>
      <c r="G20" s="15" t="s">
        <v>54</v>
      </c>
    </row>
    <row r="21" spans="2:7" ht="15" customHeight="1" x14ac:dyDescent="0.25">
      <c r="B21" s="31" t="s">
        <v>58</v>
      </c>
      <c r="C21" s="32"/>
      <c r="D21" s="26">
        <v>0</v>
      </c>
      <c r="E21" s="27" t="s">
        <v>59</v>
      </c>
      <c r="F21" s="28"/>
      <c r="G21" s="10">
        <f>F21*D21</f>
        <v>0</v>
      </c>
    </row>
    <row r="22" spans="2:7" ht="15" customHeight="1" x14ac:dyDescent="0.25">
      <c r="B22" s="31" t="s">
        <v>60</v>
      </c>
      <c r="C22" s="32"/>
      <c r="D22" s="26">
        <v>0</v>
      </c>
      <c r="E22" s="27" t="s">
        <v>59</v>
      </c>
      <c r="F22" s="28"/>
      <c r="G22" s="10">
        <f t="shared" ref="G22:G28" si="1">F22*D22</f>
        <v>0</v>
      </c>
    </row>
    <row r="23" spans="2:7" ht="15" customHeight="1" x14ac:dyDescent="0.25">
      <c r="B23" s="31" t="s">
        <v>61</v>
      </c>
      <c r="C23" s="32"/>
      <c r="D23" s="26">
        <v>0</v>
      </c>
      <c r="E23" s="27" t="s">
        <v>59</v>
      </c>
      <c r="F23" s="28"/>
      <c r="G23" s="10">
        <f t="shared" si="1"/>
        <v>0</v>
      </c>
    </row>
    <row r="24" spans="2:7" ht="15" customHeight="1" x14ac:dyDescent="0.25">
      <c r="B24" s="31" t="s">
        <v>66</v>
      </c>
      <c r="C24" s="32"/>
      <c r="D24" s="26">
        <v>0</v>
      </c>
      <c r="E24" s="27" t="s">
        <v>59</v>
      </c>
      <c r="F24" s="28"/>
      <c r="G24" s="10">
        <f t="shared" ref="G24" si="2">F24*D24</f>
        <v>0</v>
      </c>
    </row>
    <row r="25" spans="2:7" ht="15" customHeight="1" x14ac:dyDescent="0.25">
      <c r="B25" s="31" t="s">
        <v>62</v>
      </c>
      <c r="C25" s="32"/>
      <c r="D25" s="26">
        <v>0</v>
      </c>
      <c r="E25" s="27" t="s">
        <v>59</v>
      </c>
      <c r="F25" s="28"/>
      <c r="G25" s="10">
        <f t="shared" si="1"/>
        <v>0</v>
      </c>
    </row>
    <row r="26" spans="2:7" ht="15" customHeight="1" x14ac:dyDescent="0.25">
      <c r="B26" s="31" t="s">
        <v>76</v>
      </c>
      <c r="C26" s="32"/>
      <c r="D26" s="26">
        <v>0</v>
      </c>
      <c r="E26" s="27"/>
      <c r="F26" s="28"/>
      <c r="G26" s="10">
        <f t="shared" si="1"/>
        <v>0</v>
      </c>
    </row>
    <row r="27" spans="2:7" ht="15" customHeight="1" x14ac:dyDescent="0.25">
      <c r="B27" s="31" t="s">
        <v>63</v>
      </c>
      <c r="C27" s="32"/>
      <c r="D27" s="26">
        <v>0</v>
      </c>
      <c r="E27" s="27"/>
      <c r="F27" s="28"/>
      <c r="G27" s="10">
        <f t="shared" si="1"/>
        <v>0</v>
      </c>
    </row>
    <row r="28" spans="2:7" ht="15" customHeight="1" x14ac:dyDescent="0.25">
      <c r="B28" s="31" t="s">
        <v>74</v>
      </c>
      <c r="C28" s="32"/>
      <c r="D28" s="26">
        <v>0</v>
      </c>
      <c r="E28" s="27" t="s">
        <v>75</v>
      </c>
      <c r="F28" s="28"/>
      <c r="G28" s="10">
        <f t="shared" si="1"/>
        <v>0</v>
      </c>
    </row>
    <row r="29" spans="2:7" ht="15" customHeight="1" x14ac:dyDescent="0.25">
      <c r="B29" s="31" t="s">
        <v>64</v>
      </c>
      <c r="C29" s="32"/>
      <c r="D29" s="26">
        <v>0</v>
      </c>
      <c r="E29" s="27"/>
      <c r="F29" s="28"/>
      <c r="G29" s="10">
        <f t="shared" ref="G29:G30" si="3">F29*D29</f>
        <v>0</v>
      </c>
    </row>
    <row r="30" spans="2:7" ht="15" customHeight="1" thickBot="1" x14ac:dyDescent="0.3">
      <c r="B30" s="31" t="s">
        <v>64</v>
      </c>
      <c r="C30" s="32"/>
      <c r="D30" s="26">
        <v>0</v>
      </c>
      <c r="E30" s="27"/>
      <c r="F30" s="28"/>
      <c r="G30" s="10">
        <f t="shared" si="3"/>
        <v>0</v>
      </c>
    </row>
    <row r="31" spans="2:7" ht="28.5" customHeight="1" thickBot="1" x14ac:dyDescent="0.3">
      <c r="B31" s="69" t="s">
        <v>95</v>
      </c>
      <c r="C31" s="70"/>
      <c r="D31" s="70"/>
      <c r="E31" s="70"/>
      <c r="F31" s="77"/>
      <c r="G31" s="18">
        <f>SUM(G21:G30)</f>
        <v>0</v>
      </c>
    </row>
    <row r="32" spans="2:7" ht="28.5" customHeight="1" thickBot="1" x14ac:dyDescent="0.3">
      <c r="B32" s="78" t="s">
        <v>85</v>
      </c>
      <c r="C32" s="79"/>
      <c r="D32" s="79"/>
      <c r="E32" s="79"/>
      <c r="F32" s="80"/>
      <c r="G32" s="19">
        <f>I128/72</f>
        <v>0</v>
      </c>
    </row>
    <row r="33" spans="2:7" ht="28.5" customHeight="1" thickBot="1" x14ac:dyDescent="0.3">
      <c r="B33" s="35" t="s">
        <v>96</v>
      </c>
      <c r="C33" s="36"/>
      <c r="D33" s="36"/>
      <c r="E33" s="36"/>
      <c r="F33" s="37"/>
      <c r="G33" s="20">
        <f>G31-G32</f>
        <v>0</v>
      </c>
    </row>
    <row r="34" spans="2:7" ht="16.5" thickTop="1" thickBot="1" x14ac:dyDescent="0.3"/>
    <row r="35" spans="2:7" ht="16.5" customHeight="1" thickTop="1" x14ac:dyDescent="0.25">
      <c r="B35" s="74" t="str">
        <f>B8</f>
        <v>c) Vaste maandvergoeding Routevervoer</v>
      </c>
      <c r="C35" s="75"/>
      <c r="D35" s="75"/>
      <c r="E35" s="75"/>
      <c r="F35" s="75"/>
      <c r="G35" s="76"/>
    </row>
    <row r="36" spans="2:7" ht="15" customHeight="1" x14ac:dyDescent="0.25">
      <c r="B36" s="81" t="s">
        <v>73</v>
      </c>
      <c r="C36" s="82"/>
      <c r="D36" s="82"/>
      <c r="E36" s="82"/>
      <c r="F36" s="82"/>
      <c r="G36" s="83"/>
    </row>
    <row r="37" spans="2:7" ht="31.5" x14ac:dyDescent="0.25">
      <c r="B37" s="33" t="s">
        <v>55</v>
      </c>
      <c r="C37" s="34"/>
      <c r="D37" s="15" t="s">
        <v>56</v>
      </c>
      <c r="E37" s="15" t="s">
        <v>57</v>
      </c>
      <c r="F37" s="15" t="s">
        <v>52</v>
      </c>
      <c r="G37" s="15" t="s">
        <v>54</v>
      </c>
    </row>
    <row r="38" spans="2:7" ht="15" customHeight="1" x14ac:dyDescent="0.25">
      <c r="B38" s="31" t="s">
        <v>58</v>
      </c>
      <c r="C38" s="32"/>
      <c r="D38" s="26">
        <v>0</v>
      </c>
      <c r="E38" s="27" t="s">
        <v>59</v>
      </c>
      <c r="F38" s="28"/>
      <c r="G38" s="10">
        <f t="shared" ref="G38:G48" si="4">F38*D38</f>
        <v>0</v>
      </c>
    </row>
    <row r="39" spans="2:7" ht="15" customHeight="1" x14ac:dyDescent="0.25">
      <c r="B39" s="31" t="s">
        <v>65</v>
      </c>
      <c r="C39" s="32"/>
      <c r="D39" s="26">
        <v>0</v>
      </c>
      <c r="E39" s="27" t="s">
        <v>59</v>
      </c>
      <c r="F39" s="28"/>
      <c r="G39" s="10">
        <f t="shared" si="4"/>
        <v>0</v>
      </c>
    </row>
    <row r="40" spans="2:7" ht="15" customHeight="1" x14ac:dyDescent="0.25">
      <c r="B40" s="31" t="s">
        <v>60</v>
      </c>
      <c r="C40" s="32"/>
      <c r="D40" s="26">
        <v>0</v>
      </c>
      <c r="E40" s="27" t="s">
        <v>59</v>
      </c>
      <c r="F40" s="28"/>
      <c r="G40" s="10">
        <f t="shared" si="4"/>
        <v>0</v>
      </c>
    </row>
    <row r="41" spans="2:7" ht="15" customHeight="1" x14ac:dyDescent="0.25">
      <c r="B41" s="31" t="s">
        <v>61</v>
      </c>
      <c r="C41" s="32"/>
      <c r="D41" s="26">
        <v>0</v>
      </c>
      <c r="E41" s="27" t="s">
        <v>59</v>
      </c>
      <c r="F41" s="28"/>
      <c r="G41" s="10">
        <f t="shared" si="4"/>
        <v>0</v>
      </c>
    </row>
    <row r="42" spans="2:7" ht="15" customHeight="1" x14ac:dyDescent="0.25">
      <c r="B42" s="31" t="s">
        <v>66</v>
      </c>
      <c r="C42" s="32"/>
      <c r="D42" s="26">
        <v>0</v>
      </c>
      <c r="E42" s="27" t="s">
        <v>59</v>
      </c>
      <c r="F42" s="28"/>
      <c r="G42" s="10">
        <f t="shared" si="4"/>
        <v>0</v>
      </c>
    </row>
    <row r="43" spans="2:7" ht="15" customHeight="1" x14ac:dyDescent="0.25">
      <c r="B43" s="31" t="s">
        <v>62</v>
      </c>
      <c r="C43" s="32"/>
      <c r="D43" s="26">
        <v>0</v>
      </c>
      <c r="E43" s="27" t="s">
        <v>59</v>
      </c>
      <c r="F43" s="28"/>
      <c r="G43" s="10">
        <f t="shared" si="4"/>
        <v>0</v>
      </c>
    </row>
    <row r="44" spans="2:7" ht="15" customHeight="1" x14ac:dyDescent="0.25">
      <c r="B44" s="31" t="s">
        <v>76</v>
      </c>
      <c r="C44" s="32"/>
      <c r="D44" s="26">
        <v>0</v>
      </c>
      <c r="E44" s="27"/>
      <c r="F44" s="28"/>
      <c r="G44" s="10">
        <f t="shared" si="4"/>
        <v>0</v>
      </c>
    </row>
    <row r="45" spans="2:7" ht="15" customHeight="1" x14ac:dyDescent="0.25">
      <c r="B45" s="31" t="s">
        <v>63</v>
      </c>
      <c r="C45" s="32"/>
      <c r="D45" s="26">
        <v>0</v>
      </c>
      <c r="E45" s="27"/>
      <c r="F45" s="28"/>
      <c r="G45" s="10">
        <f t="shared" si="4"/>
        <v>0</v>
      </c>
    </row>
    <row r="46" spans="2:7" ht="15" customHeight="1" x14ac:dyDescent="0.25">
      <c r="B46" s="31" t="s">
        <v>64</v>
      </c>
      <c r="C46" s="32"/>
      <c r="D46" s="26">
        <v>0</v>
      </c>
      <c r="E46" s="27"/>
      <c r="F46" s="28"/>
      <c r="G46" s="10">
        <f t="shared" si="4"/>
        <v>0</v>
      </c>
    </row>
    <row r="47" spans="2:7" ht="15" customHeight="1" x14ac:dyDescent="0.25">
      <c r="B47" s="31" t="s">
        <v>64</v>
      </c>
      <c r="C47" s="32"/>
      <c r="D47" s="26">
        <v>0</v>
      </c>
      <c r="E47" s="27"/>
      <c r="F47" s="28"/>
      <c r="G47" s="10">
        <f t="shared" si="4"/>
        <v>0</v>
      </c>
    </row>
    <row r="48" spans="2:7" ht="15" customHeight="1" thickBot="1" x14ac:dyDescent="0.3">
      <c r="B48" s="31" t="s">
        <v>64</v>
      </c>
      <c r="C48" s="32"/>
      <c r="D48" s="26">
        <v>0</v>
      </c>
      <c r="E48" s="27"/>
      <c r="F48" s="28"/>
      <c r="G48" s="10">
        <f t="shared" si="4"/>
        <v>0</v>
      </c>
    </row>
    <row r="49" spans="2:11" ht="28.5" customHeight="1" thickBot="1" x14ac:dyDescent="0.3">
      <c r="B49" s="69" t="s">
        <v>95</v>
      </c>
      <c r="C49" s="70"/>
      <c r="D49" s="70"/>
      <c r="E49" s="70"/>
      <c r="F49" s="77"/>
      <c r="G49" s="18">
        <f>SUM(G38:G48)</f>
        <v>0</v>
      </c>
    </row>
    <row r="50" spans="2:11" ht="28.5" customHeight="1" thickBot="1" x14ac:dyDescent="0.3">
      <c r="B50" s="78" t="s">
        <v>88</v>
      </c>
      <c r="C50" s="79"/>
      <c r="D50" s="79"/>
      <c r="E50" s="79"/>
      <c r="F50" s="80"/>
      <c r="G50" s="19">
        <f>I205/72</f>
        <v>0</v>
      </c>
    </row>
    <row r="51" spans="2:11" ht="28.5" customHeight="1" thickBot="1" x14ac:dyDescent="0.3">
      <c r="B51" s="35" t="s">
        <v>96</v>
      </c>
      <c r="C51" s="36"/>
      <c r="D51" s="36"/>
      <c r="E51" s="36"/>
      <c r="F51" s="37"/>
      <c r="G51" s="20">
        <f>G49-G50</f>
        <v>0</v>
      </c>
    </row>
    <row r="52" spans="2:11" ht="16.5" thickTop="1" thickBot="1" x14ac:dyDescent="0.3"/>
    <row r="53" spans="2:11" ht="16.5" thickTop="1" x14ac:dyDescent="0.25">
      <c r="B53" s="74" t="str">
        <f>B9</f>
        <v>d) Variabele maandvergoeding ZOOV Op Maat</v>
      </c>
      <c r="C53" s="75"/>
      <c r="D53" s="75"/>
      <c r="E53" s="75"/>
      <c r="F53" s="75"/>
      <c r="G53" s="75"/>
      <c r="H53" s="75"/>
      <c r="I53" s="76"/>
    </row>
    <row r="54" spans="2:11" x14ac:dyDescent="0.25">
      <c r="B54" s="71" t="s">
        <v>89</v>
      </c>
      <c r="C54" s="72"/>
      <c r="D54" s="72"/>
      <c r="E54" s="72"/>
      <c r="F54" s="72"/>
      <c r="G54" s="72"/>
      <c r="H54" s="72"/>
      <c r="I54" s="73"/>
    </row>
    <row r="55" spans="2:11" ht="31.5" x14ac:dyDescent="0.25">
      <c r="B55" s="15" t="s">
        <v>77</v>
      </c>
      <c r="C55" s="15" t="s">
        <v>84</v>
      </c>
      <c r="D55" s="15" t="s">
        <v>78</v>
      </c>
      <c r="E55" s="15" t="s">
        <v>79</v>
      </c>
      <c r="F55" s="15" t="s">
        <v>80</v>
      </c>
      <c r="G55" s="15" t="s">
        <v>81</v>
      </c>
      <c r="H55" s="15" t="s">
        <v>83</v>
      </c>
      <c r="I55" s="15" t="s">
        <v>82</v>
      </c>
    </row>
    <row r="56" spans="2:11" ht="15" customHeight="1" x14ac:dyDescent="0.25">
      <c r="B56" s="21">
        <v>45292</v>
      </c>
      <c r="C56" s="29"/>
      <c r="D56" s="29"/>
      <c r="E56" s="22">
        <f>IF(D56=0,0,C56/D56)</f>
        <v>0</v>
      </c>
      <c r="F56" s="29"/>
      <c r="G56" s="10">
        <f>13125+0.45*F56</f>
        <v>13125</v>
      </c>
      <c r="H56" s="23">
        <f>IF(K56&lt;0,0,IF(K56&gt;1,1,K56))</f>
        <v>0</v>
      </c>
      <c r="I56" s="10">
        <f>H56*G56</f>
        <v>0</v>
      </c>
      <c r="K56" s="24">
        <f>E56/3.5-F56/14000-2</f>
        <v>-2</v>
      </c>
    </row>
    <row r="57" spans="2:11" ht="15" customHeight="1" x14ac:dyDescent="0.25">
      <c r="B57" s="21">
        <v>45323</v>
      </c>
      <c r="C57" s="29"/>
      <c r="D57" s="29"/>
      <c r="E57" s="22">
        <f t="shared" ref="E57:E120" si="5">IF(D57=0,0,C57/D57)</f>
        <v>0</v>
      </c>
      <c r="F57" s="29"/>
      <c r="G57" s="10">
        <f t="shared" ref="G57:G120" si="6">13125+0.45*F57</f>
        <v>13125</v>
      </c>
      <c r="H57" s="23">
        <f t="shared" ref="H57:H120" si="7">IF(K57&lt;0,0,IF(K57&gt;1,1,K57))</f>
        <v>0</v>
      </c>
      <c r="I57" s="10">
        <f t="shared" ref="I57:I120" si="8">H57*G57</f>
        <v>0</v>
      </c>
      <c r="K57" s="24">
        <f t="shared" ref="K57:K120" si="9">E57/3.5-F57/14000-2</f>
        <v>-2</v>
      </c>
    </row>
    <row r="58" spans="2:11" ht="15" customHeight="1" x14ac:dyDescent="0.25">
      <c r="B58" s="21">
        <v>45352</v>
      </c>
      <c r="C58" s="29"/>
      <c r="D58" s="29"/>
      <c r="E58" s="22">
        <f t="shared" si="5"/>
        <v>0</v>
      </c>
      <c r="F58" s="29"/>
      <c r="G58" s="10">
        <f t="shared" si="6"/>
        <v>13125</v>
      </c>
      <c r="H58" s="23">
        <f t="shared" si="7"/>
        <v>0</v>
      </c>
      <c r="I58" s="10">
        <f t="shared" si="8"/>
        <v>0</v>
      </c>
      <c r="K58" s="24">
        <f t="shared" si="9"/>
        <v>-2</v>
      </c>
    </row>
    <row r="59" spans="2:11" ht="15" customHeight="1" x14ac:dyDescent="0.25">
      <c r="B59" s="21">
        <v>45383</v>
      </c>
      <c r="C59" s="29"/>
      <c r="D59" s="29"/>
      <c r="E59" s="22">
        <f t="shared" si="5"/>
        <v>0</v>
      </c>
      <c r="F59" s="29"/>
      <c r="G59" s="10">
        <f t="shared" si="6"/>
        <v>13125</v>
      </c>
      <c r="H59" s="23">
        <f t="shared" si="7"/>
        <v>0</v>
      </c>
      <c r="I59" s="10">
        <f t="shared" si="8"/>
        <v>0</v>
      </c>
      <c r="K59" s="24">
        <f t="shared" si="9"/>
        <v>-2</v>
      </c>
    </row>
    <row r="60" spans="2:11" ht="15" customHeight="1" x14ac:dyDescent="0.25">
      <c r="B60" s="21">
        <v>45413</v>
      </c>
      <c r="C60" s="29"/>
      <c r="D60" s="29"/>
      <c r="E60" s="22">
        <f t="shared" si="5"/>
        <v>0</v>
      </c>
      <c r="F60" s="29"/>
      <c r="G60" s="10">
        <f t="shared" si="6"/>
        <v>13125</v>
      </c>
      <c r="H60" s="23">
        <f t="shared" si="7"/>
        <v>0</v>
      </c>
      <c r="I60" s="10">
        <f t="shared" si="8"/>
        <v>0</v>
      </c>
      <c r="K60" s="24">
        <f t="shared" si="9"/>
        <v>-2</v>
      </c>
    </row>
    <row r="61" spans="2:11" ht="15" customHeight="1" x14ac:dyDescent="0.25">
      <c r="B61" s="21">
        <v>45444</v>
      </c>
      <c r="C61" s="29"/>
      <c r="D61" s="29"/>
      <c r="E61" s="22">
        <f t="shared" si="5"/>
        <v>0</v>
      </c>
      <c r="F61" s="29"/>
      <c r="G61" s="10">
        <f t="shared" si="6"/>
        <v>13125</v>
      </c>
      <c r="H61" s="23">
        <f t="shared" si="7"/>
        <v>0</v>
      </c>
      <c r="I61" s="10">
        <f t="shared" si="8"/>
        <v>0</v>
      </c>
      <c r="K61" s="24">
        <f t="shared" si="9"/>
        <v>-2</v>
      </c>
    </row>
    <row r="62" spans="2:11" ht="15" customHeight="1" x14ac:dyDescent="0.25">
      <c r="B62" s="21">
        <v>45474</v>
      </c>
      <c r="C62" s="29"/>
      <c r="D62" s="29"/>
      <c r="E62" s="22">
        <f t="shared" si="5"/>
        <v>0</v>
      </c>
      <c r="F62" s="29"/>
      <c r="G62" s="10">
        <f t="shared" si="6"/>
        <v>13125</v>
      </c>
      <c r="H62" s="23">
        <f t="shared" si="7"/>
        <v>0</v>
      </c>
      <c r="I62" s="10">
        <f t="shared" si="8"/>
        <v>0</v>
      </c>
      <c r="K62" s="24">
        <f t="shared" si="9"/>
        <v>-2</v>
      </c>
    </row>
    <row r="63" spans="2:11" ht="15" customHeight="1" x14ac:dyDescent="0.25">
      <c r="B63" s="21">
        <v>45505</v>
      </c>
      <c r="C63" s="29"/>
      <c r="D63" s="29"/>
      <c r="E63" s="22">
        <f t="shared" si="5"/>
        <v>0</v>
      </c>
      <c r="F63" s="29"/>
      <c r="G63" s="10">
        <f t="shared" si="6"/>
        <v>13125</v>
      </c>
      <c r="H63" s="23">
        <f t="shared" si="7"/>
        <v>0</v>
      </c>
      <c r="I63" s="10">
        <f t="shared" si="8"/>
        <v>0</v>
      </c>
      <c r="K63" s="24">
        <f t="shared" si="9"/>
        <v>-2</v>
      </c>
    </row>
    <row r="64" spans="2:11" ht="15" customHeight="1" x14ac:dyDescent="0.25">
      <c r="B64" s="21">
        <v>45536</v>
      </c>
      <c r="C64" s="29"/>
      <c r="D64" s="29"/>
      <c r="E64" s="22">
        <f t="shared" si="5"/>
        <v>0</v>
      </c>
      <c r="F64" s="29"/>
      <c r="G64" s="10">
        <f t="shared" si="6"/>
        <v>13125</v>
      </c>
      <c r="H64" s="23">
        <f t="shared" si="7"/>
        <v>0</v>
      </c>
      <c r="I64" s="10">
        <f t="shared" si="8"/>
        <v>0</v>
      </c>
      <c r="K64" s="24">
        <f t="shared" si="9"/>
        <v>-2</v>
      </c>
    </row>
    <row r="65" spans="2:11" ht="15" customHeight="1" x14ac:dyDescent="0.25">
      <c r="B65" s="21">
        <v>45566</v>
      </c>
      <c r="C65" s="29"/>
      <c r="D65" s="29"/>
      <c r="E65" s="22">
        <f t="shared" si="5"/>
        <v>0</v>
      </c>
      <c r="F65" s="29"/>
      <c r="G65" s="10">
        <f t="shared" si="6"/>
        <v>13125</v>
      </c>
      <c r="H65" s="23">
        <f t="shared" si="7"/>
        <v>0</v>
      </c>
      <c r="I65" s="10">
        <f t="shared" si="8"/>
        <v>0</v>
      </c>
      <c r="K65" s="24">
        <f t="shared" si="9"/>
        <v>-2</v>
      </c>
    </row>
    <row r="66" spans="2:11" ht="15" customHeight="1" x14ac:dyDescent="0.25">
      <c r="B66" s="21">
        <v>45597</v>
      </c>
      <c r="C66" s="29"/>
      <c r="D66" s="29"/>
      <c r="E66" s="22">
        <f t="shared" si="5"/>
        <v>0</v>
      </c>
      <c r="F66" s="29"/>
      <c r="G66" s="10">
        <f t="shared" si="6"/>
        <v>13125</v>
      </c>
      <c r="H66" s="23">
        <f t="shared" si="7"/>
        <v>0</v>
      </c>
      <c r="I66" s="10">
        <f t="shared" si="8"/>
        <v>0</v>
      </c>
      <c r="K66" s="24">
        <f t="shared" si="9"/>
        <v>-2</v>
      </c>
    </row>
    <row r="67" spans="2:11" ht="15" customHeight="1" x14ac:dyDescent="0.25">
      <c r="B67" s="21">
        <v>45627</v>
      </c>
      <c r="C67" s="29"/>
      <c r="D67" s="29"/>
      <c r="E67" s="22">
        <f t="shared" si="5"/>
        <v>0</v>
      </c>
      <c r="F67" s="29"/>
      <c r="G67" s="10">
        <f t="shared" si="6"/>
        <v>13125</v>
      </c>
      <c r="H67" s="23">
        <f t="shared" si="7"/>
        <v>0</v>
      </c>
      <c r="I67" s="10">
        <f t="shared" si="8"/>
        <v>0</v>
      </c>
      <c r="K67" s="24">
        <f t="shared" si="9"/>
        <v>-2</v>
      </c>
    </row>
    <row r="68" spans="2:11" ht="15" customHeight="1" x14ac:dyDescent="0.25">
      <c r="B68" s="21">
        <v>45658</v>
      </c>
      <c r="C68" s="29"/>
      <c r="D68" s="29"/>
      <c r="E68" s="22">
        <f t="shared" si="5"/>
        <v>0</v>
      </c>
      <c r="F68" s="29"/>
      <c r="G68" s="10">
        <f t="shared" si="6"/>
        <v>13125</v>
      </c>
      <c r="H68" s="23">
        <f t="shared" si="7"/>
        <v>0</v>
      </c>
      <c r="I68" s="10">
        <f t="shared" si="8"/>
        <v>0</v>
      </c>
      <c r="K68" s="24">
        <f t="shared" si="9"/>
        <v>-2</v>
      </c>
    </row>
    <row r="69" spans="2:11" ht="15" customHeight="1" x14ac:dyDescent="0.25">
      <c r="B69" s="21">
        <v>45689</v>
      </c>
      <c r="C69" s="29"/>
      <c r="D69" s="29"/>
      <c r="E69" s="22">
        <f t="shared" si="5"/>
        <v>0</v>
      </c>
      <c r="F69" s="29"/>
      <c r="G69" s="10">
        <f t="shared" si="6"/>
        <v>13125</v>
      </c>
      <c r="H69" s="23">
        <f t="shared" si="7"/>
        <v>0</v>
      </c>
      <c r="I69" s="10">
        <f t="shared" si="8"/>
        <v>0</v>
      </c>
      <c r="K69" s="24">
        <f t="shared" si="9"/>
        <v>-2</v>
      </c>
    </row>
    <row r="70" spans="2:11" ht="15" customHeight="1" x14ac:dyDescent="0.25">
      <c r="B70" s="21">
        <v>45717</v>
      </c>
      <c r="C70" s="29"/>
      <c r="D70" s="29"/>
      <c r="E70" s="22">
        <f t="shared" si="5"/>
        <v>0</v>
      </c>
      <c r="F70" s="29"/>
      <c r="G70" s="10">
        <f t="shared" si="6"/>
        <v>13125</v>
      </c>
      <c r="H70" s="23">
        <f t="shared" si="7"/>
        <v>0</v>
      </c>
      <c r="I70" s="10">
        <f t="shared" si="8"/>
        <v>0</v>
      </c>
      <c r="K70" s="24">
        <f t="shared" si="9"/>
        <v>-2</v>
      </c>
    </row>
    <row r="71" spans="2:11" ht="15" customHeight="1" x14ac:dyDescent="0.25">
      <c r="B71" s="21">
        <v>45748</v>
      </c>
      <c r="C71" s="29"/>
      <c r="D71" s="29"/>
      <c r="E71" s="22">
        <f t="shared" si="5"/>
        <v>0</v>
      </c>
      <c r="F71" s="29"/>
      <c r="G71" s="10">
        <f t="shared" si="6"/>
        <v>13125</v>
      </c>
      <c r="H71" s="23">
        <f t="shared" si="7"/>
        <v>0</v>
      </c>
      <c r="I71" s="10">
        <f t="shared" si="8"/>
        <v>0</v>
      </c>
      <c r="K71" s="24">
        <f t="shared" si="9"/>
        <v>-2</v>
      </c>
    </row>
    <row r="72" spans="2:11" ht="15" customHeight="1" x14ac:dyDescent="0.25">
      <c r="B72" s="21">
        <v>45778</v>
      </c>
      <c r="C72" s="29"/>
      <c r="D72" s="29"/>
      <c r="E72" s="22">
        <f t="shared" si="5"/>
        <v>0</v>
      </c>
      <c r="F72" s="29"/>
      <c r="G72" s="10">
        <f t="shared" si="6"/>
        <v>13125</v>
      </c>
      <c r="H72" s="23">
        <f t="shared" si="7"/>
        <v>0</v>
      </c>
      <c r="I72" s="10">
        <f t="shared" si="8"/>
        <v>0</v>
      </c>
      <c r="K72" s="24">
        <f t="shared" si="9"/>
        <v>-2</v>
      </c>
    </row>
    <row r="73" spans="2:11" ht="15" customHeight="1" x14ac:dyDescent="0.25">
      <c r="B73" s="21">
        <v>45809</v>
      </c>
      <c r="C73" s="29"/>
      <c r="D73" s="29"/>
      <c r="E73" s="22">
        <f t="shared" si="5"/>
        <v>0</v>
      </c>
      <c r="F73" s="29"/>
      <c r="G73" s="10">
        <f t="shared" si="6"/>
        <v>13125</v>
      </c>
      <c r="H73" s="23">
        <f t="shared" si="7"/>
        <v>0</v>
      </c>
      <c r="I73" s="10">
        <f t="shared" si="8"/>
        <v>0</v>
      </c>
      <c r="K73" s="24">
        <f t="shared" si="9"/>
        <v>-2</v>
      </c>
    </row>
    <row r="74" spans="2:11" ht="15" customHeight="1" x14ac:dyDescent="0.25">
      <c r="B74" s="21">
        <v>45839</v>
      </c>
      <c r="C74" s="29"/>
      <c r="D74" s="29"/>
      <c r="E74" s="22">
        <f t="shared" si="5"/>
        <v>0</v>
      </c>
      <c r="F74" s="29"/>
      <c r="G74" s="10">
        <f t="shared" si="6"/>
        <v>13125</v>
      </c>
      <c r="H74" s="23">
        <f t="shared" si="7"/>
        <v>0</v>
      </c>
      <c r="I74" s="10">
        <f t="shared" si="8"/>
        <v>0</v>
      </c>
      <c r="K74" s="24">
        <f t="shared" si="9"/>
        <v>-2</v>
      </c>
    </row>
    <row r="75" spans="2:11" ht="15" customHeight="1" x14ac:dyDescent="0.25">
      <c r="B75" s="21">
        <v>45870</v>
      </c>
      <c r="C75" s="29"/>
      <c r="D75" s="29"/>
      <c r="E75" s="22">
        <f t="shared" si="5"/>
        <v>0</v>
      </c>
      <c r="F75" s="29"/>
      <c r="G75" s="10">
        <f t="shared" si="6"/>
        <v>13125</v>
      </c>
      <c r="H75" s="23">
        <f t="shared" si="7"/>
        <v>0</v>
      </c>
      <c r="I75" s="10">
        <f t="shared" si="8"/>
        <v>0</v>
      </c>
      <c r="K75" s="24">
        <f t="shared" si="9"/>
        <v>-2</v>
      </c>
    </row>
    <row r="76" spans="2:11" ht="15" customHeight="1" x14ac:dyDescent="0.25">
      <c r="B76" s="21">
        <v>45901</v>
      </c>
      <c r="C76" s="29"/>
      <c r="D76" s="29"/>
      <c r="E76" s="22">
        <f t="shared" si="5"/>
        <v>0</v>
      </c>
      <c r="F76" s="29"/>
      <c r="G76" s="10">
        <f t="shared" si="6"/>
        <v>13125</v>
      </c>
      <c r="H76" s="23">
        <f t="shared" si="7"/>
        <v>0</v>
      </c>
      <c r="I76" s="10">
        <f t="shared" si="8"/>
        <v>0</v>
      </c>
      <c r="K76" s="24">
        <f t="shared" si="9"/>
        <v>-2</v>
      </c>
    </row>
    <row r="77" spans="2:11" ht="15" customHeight="1" x14ac:dyDescent="0.25">
      <c r="B77" s="21">
        <v>45931</v>
      </c>
      <c r="C77" s="29"/>
      <c r="D77" s="29"/>
      <c r="E77" s="22">
        <f t="shared" si="5"/>
        <v>0</v>
      </c>
      <c r="F77" s="29"/>
      <c r="G77" s="10">
        <f t="shared" si="6"/>
        <v>13125</v>
      </c>
      <c r="H77" s="23">
        <f t="shared" si="7"/>
        <v>0</v>
      </c>
      <c r="I77" s="10">
        <f t="shared" si="8"/>
        <v>0</v>
      </c>
      <c r="K77" s="24">
        <f t="shared" si="9"/>
        <v>-2</v>
      </c>
    </row>
    <row r="78" spans="2:11" ht="15" customHeight="1" x14ac:dyDescent="0.25">
      <c r="B78" s="21">
        <v>45962</v>
      </c>
      <c r="C78" s="29"/>
      <c r="D78" s="29"/>
      <c r="E78" s="22">
        <f t="shared" si="5"/>
        <v>0</v>
      </c>
      <c r="F78" s="29"/>
      <c r="G78" s="10">
        <f t="shared" si="6"/>
        <v>13125</v>
      </c>
      <c r="H78" s="23">
        <f t="shared" si="7"/>
        <v>0</v>
      </c>
      <c r="I78" s="10">
        <f t="shared" si="8"/>
        <v>0</v>
      </c>
      <c r="K78" s="24">
        <f t="shared" si="9"/>
        <v>-2</v>
      </c>
    </row>
    <row r="79" spans="2:11" ht="15" customHeight="1" x14ac:dyDescent="0.25">
      <c r="B79" s="21">
        <v>45992</v>
      </c>
      <c r="C79" s="29"/>
      <c r="D79" s="29"/>
      <c r="E79" s="22">
        <f t="shared" si="5"/>
        <v>0</v>
      </c>
      <c r="F79" s="29"/>
      <c r="G79" s="10">
        <f t="shared" si="6"/>
        <v>13125</v>
      </c>
      <c r="H79" s="23">
        <f t="shared" si="7"/>
        <v>0</v>
      </c>
      <c r="I79" s="10">
        <f t="shared" si="8"/>
        <v>0</v>
      </c>
      <c r="K79" s="24">
        <f t="shared" si="9"/>
        <v>-2</v>
      </c>
    </row>
    <row r="80" spans="2:11" ht="15" customHeight="1" x14ac:dyDescent="0.25">
      <c r="B80" s="21">
        <v>46023</v>
      </c>
      <c r="C80" s="29"/>
      <c r="D80" s="29"/>
      <c r="E80" s="22">
        <f t="shared" si="5"/>
        <v>0</v>
      </c>
      <c r="F80" s="29"/>
      <c r="G80" s="10">
        <f t="shared" si="6"/>
        <v>13125</v>
      </c>
      <c r="H80" s="23">
        <f t="shared" si="7"/>
        <v>0</v>
      </c>
      <c r="I80" s="10">
        <f t="shared" si="8"/>
        <v>0</v>
      </c>
      <c r="K80" s="24">
        <f t="shared" si="9"/>
        <v>-2</v>
      </c>
    </row>
    <row r="81" spans="2:11" ht="15" customHeight="1" x14ac:dyDescent="0.25">
      <c r="B81" s="21">
        <v>46054</v>
      </c>
      <c r="C81" s="29"/>
      <c r="D81" s="29"/>
      <c r="E81" s="22">
        <f t="shared" si="5"/>
        <v>0</v>
      </c>
      <c r="F81" s="29"/>
      <c r="G81" s="10">
        <f t="shared" si="6"/>
        <v>13125</v>
      </c>
      <c r="H81" s="23">
        <f t="shared" si="7"/>
        <v>0</v>
      </c>
      <c r="I81" s="10">
        <f t="shared" si="8"/>
        <v>0</v>
      </c>
      <c r="K81" s="24">
        <f t="shared" si="9"/>
        <v>-2</v>
      </c>
    </row>
    <row r="82" spans="2:11" ht="15" customHeight="1" x14ac:dyDescent="0.25">
      <c r="B82" s="21">
        <v>46082</v>
      </c>
      <c r="C82" s="29"/>
      <c r="D82" s="29"/>
      <c r="E82" s="22">
        <f t="shared" si="5"/>
        <v>0</v>
      </c>
      <c r="F82" s="29"/>
      <c r="G82" s="10">
        <f t="shared" si="6"/>
        <v>13125</v>
      </c>
      <c r="H82" s="23">
        <f t="shared" si="7"/>
        <v>0</v>
      </c>
      <c r="I82" s="10">
        <f t="shared" si="8"/>
        <v>0</v>
      </c>
      <c r="K82" s="24">
        <f t="shared" si="9"/>
        <v>-2</v>
      </c>
    </row>
    <row r="83" spans="2:11" ht="15" customHeight="1" x14ac:dyDescent="0.25">
      <c r="B83" s="21">
        <v>46113</v>
      </c>
      <c r="C83" s="29"/>
      <c r="D83" s="29"/>
      <c r="E83" s="22">
        <f t="shared" si="5"/>
        <v>0</v>
      </c>
      <c r="F83" s="29"/>
      <c r="G83" s="10">
        <f t="shared" si="6"/>
        <v>13125</v>
      </c>
      <c r="H83" s="23">
        <f t="shared" si="7"/>
        <v>0</v>
      </c>
      <c r="I83" s="10">
        <f t="shared" si="8"/>
        <v>0</v>
      </c>
      <c r="K83" s="24">
        <f t="shared" si="9"/>
        <v>-2</v>
      </c>
    </row>
    <row r="84" spans="2:11" ht="15" customHeight="1" x14ac:dyDescent="0.25">
      <c r="B84" s="21">
        <v>46143</v>
      </c>
      <c r="C84" s="29"/>
      <c r="D84" s="29"/>
      <c r="E84" s="22">
        <f t="shared" si="5"/>
        <v>0</v>
      </c>
      <c r="F84" s="29"/>
      <c r="G84" s="10">
        <f t="shared" si="6"/>
        <v>13125</v>
      </c>
      <c r="H84" s="23">
        <f t="shared" si="7"/>
        <v>0</v>
      </c>
      <c r="I84" s="10">
        <f t="shared" si="8"/>
        <v>0</v>
      </c>
      <c r="K84" s="24">
        <f t="shared" si="9"/>
        <v>-2</v>
      </c>
    </row>
    <row r="85" spans="2:11" ht="15" customHeight="1" x14ac:dyDescent="0.25">
      <c r="B85" s="21">
        <v>46174</v>
      </c>
      <c r="C85" s="29"/>
      <c r="D85" s="29"/>
      <c r="E85" s="22">
        <f t="shared" si="5"/>
        <v>0</v>
      </c>
      <c r="F85" s="29"/>
      <c r="G85" s="10">
        <f t="shared" si="6"/>
        <v>13125</v>
      </c>
      <c r="H85" s="23">
        <f t="shared" si="7"/>
        <v>0</v>
      </c>
      <c r="I85" s="10">
        <f t="shared" si="8"/>
        <v>0</v>
      </c>
      <c r="K85" s="24">
        <f t="shared" si="9"/>
        <v>-2</v>
      </c>
    </row>
    <row r="86" spans="2:11" ht="15" customHeight="1" x14ac:dyDescent="0.25">
      <c r="B86" s="21">
        <v>46204</v>
      </c>
      <c r="C86" s="29"/>
      <c r="D86" s="29"/>
      <c r="E86" s="22">
        <f t="shared" si="5"/>
        <v>0</v>
      </c>
      <c r="F86" s="29"/>
      <c r="G86" s="10">
        <f t="shared" si="6"/>
        <v>13125</v>
      </c>
      <c r="H86" s="23">
        <f t="shared" si="7"/>
        <v>0</v>
      </c>
      <c r="I86" s="10">
        <f t="shared" si="8"/>
        <v>0</v>
      </c>
      <c r="K86" s="24">
        <f t="shared" si="9"/>
        <v>-2</v>
      </c>
    </row>
    <row r="87" spans="2:11" ht="15" customHeight="1" x14ac:dyDescent="0.25">
      <c r="B87" s="21">
        <v>46235</v>
      </c>
      <c r="C87" s="29"/>
      <c r="D87" s="29"/>
      <c r="E87" s="22">
        <f t="shared" si="5"/>
        <v>0</v>
      </c>
      <c r="F87" s="29"/>
      <c r="G87" s="10">
        <f t="shared" si="6"/>
        <v>13125</v>
      </c>
      <c r="H87" s="23">
        <f t="shared" si="7"/>
        <v>0</v>
      </c>
      <c r="I87" s="10">
        <f t="shared" si="8"/>
        <v>0</v>
      </c>
      <c r="K87" s="24">
        <f t="shared" si="9"/>
        <v>-2</v>
      </c>
    </row>
    <row r="88" spans="2:11" ht="15" customHeight="1" x14ac:dyDescent="0.25">
      <c r="B88" s="21">
        <v>46266</v>
      </c>
      <c r="C88" s="29"/>
      <c r="D88" s="29"/>
      <c r="E88" s="22">
        <f t="shared" si="5"/>
        <v>0</v>
      </c>
      <c r="F88" s="29"/>
      <c r="G88" s="10">
        <f t="shared" si="6"/>
        <v>13125</v>
      </c>
      <c r="H88" s="23">
        <f t="shared" si="7"/>
        <v>0</v>
      </c>
      <c r="I88" s="10">
        <f t="shared" si="8"/>
        <v>0</v>
      </c>
      <c r="K88" s="24">
        <f t="shared" si="9"/>
        <v>-2</v>
      </c>
    </row>
    <row r="89" spans="2:11" ht="15" customHeight="1" x14ac:dyDescent="0.25">
      <c r="B89" s="21">
        <v>46296</v>
      </c>
      <c r="C89" s="29"/>
      <c r="D89" s="29"/>
      <c r="E89" s="22">
        <f t="shared" si="5"/>
        <v>0</v>
      </c>
      <c r="F89" s="29"/>
      <c r="G89" s="10">
        <f t="shared" si="6"/>
        <v>13125</v>
      </c>
      <c r="H89" s="23">
        <f t="shared" si="7"/>
        <v>0</v>
      </c>
      <c r="I89" s="10">
        <f t="shared" si="8"/>
        <v>0</v>
      </c>
      <c r="K89" s="24">
        <f t="shared" si="9"/>
        <v>-2</v>
      </c>
    </row>
    <row r="90" spans="2:11" ht="15" customHeight="1" x14ac:dyDescent="0.25">
      <c r="B90" s="21">
        <v>46327</v>
      </c>
      <c r="C90" s="29"/>
      <c r="D90" s="29"/>
      <c r="E90" s="22">
        <f t="shared" si="5"/>
        <v>0</v>
      </c>
      <c r="F90" s="29"/>
      <c r="G90" s="10">
        <f t="shared" si="6"/>
        <v>13125</v>
      </c>
      <c r="H90" s="23">
        <f t="shared" si="7"/>
        <v>0</v>
      </c>
      <c r="I90" s="10">
        <f t="shared" si="8"/>
        <v>0</v>
      </c>
      <c r="K90" s="24">
        <f t="shared" si="9"/>
        <v>-2</v>
      </c>
    </row>
    <row r="91" spans="2:11" ht="15" customHeight="1" x14ac:dyDescent="0.25">
      <c r="B91" s="21">
        <v>46357</v>
      </c>
      <c r="C91" s="29"/>
      <c r="D91" s="29"/>
      <c r="E91" s="22">
        <f t="shared" si="5"/>
        <v>0</v>
      </c>
      <c r="F91" s="29"/>
      <c r="G91" s="10">
        <f t="shared" si="6"/>
        <v>13125</v>
      </c>
      <c r="H91" s="23">
        <f t="shared" si="7"/>
        <v>0</v>
      </c>
      <c r="I91" s="10">
        <f t="shared" si="8"/>
        <v>0</v>
      </c>
      <c r="K91" s="24">
        <f t="shared" si="9"/>
        <v>-2</v>
      </c>
    </row>
    <row r="92" spans="2:11" ht="15" customHeight="1" x14ac:dyDescent="0.25">
      <c r="B92" s="21">
        <v>46388</v>
      </c>
      <c r="C92" s="29"/>
      <c r="D92" s="29"/>
      <c r="E92" s="22">
        <f t="shared" si="5"/>
        <v>0</v>
      </c>
      <c r="F92" s="29"/>
      <c r="G92" s="10">
        <f t="shared" si="6"/>
        <v>13125</v>
      </c>
      <c r="H92" s="23">
        <f t="shared" si="7"/>
        <v>0</v>
      </c>
      <c r="I92" s="10">
        <f t="shared" si="8"/>
        <v>0</v>
      </c>
      <c r="K92" s="24">
        <f t="shared" si="9"/>
        <v>-2</v>
      </c>
    </row>
    <row r="93" spans="2:11" ht="15" customHeight="1" x14ac:dyDescent="0.25">
      <c r="B93" s="21">
        <v>46419</v>
      </c>
      <c r="C93" s="29"/>
      <c r="D93" s="29"/>
      <c r="E93" s="22">
        <f t="shared" si="5"/>
        <v>0</v>
      </c>
      <c r="F93" s="29"/>
      <c r="G93" s="10">
        <f t="shared" si="6"/>
        <v>13125</v>
      </c>
      <c r="H93" s="23">
        <f t="shared" si="7"/>
        <v>0</v>
      </c>
      <c r="I93" s="10">
        <f t="shared" si="8"/>
        <v>0</v>
      </c>
      <c r="K93" s="24">
        <f t="shared" si="9"/>
        <v>-2</v>
      </c>
    </row>
    <row r="94" spans="2:11" ht="15" customHeight="1" x14ac:dyDescent="0.25">
      <c r="B94" s="21">
        <v>46447</v>
      </c>
      <c r="C94" s="29"/>
      <c r="D94" s="29"/>
      <c r="E94" s="22">
        <f t="shared" si="5"/>
        <v>0</v>
      </c>
      <c r="F94" s="29"/>
      <c r="G94" s="10">
        <f t="shared" si="6"/>
        <v>13125</v>
      </c>
      <c r="H94" s="23">
        <f t="shared" si="7"/>
        <v>0</v>
      </c>
      <c r="I94" s="10">
        <f t="shared" si="8"/>
        <v>0</v>
      </c>
      <c r="K94" s="24">
        <f t="shared" si="9"/>
        <v>-2</v>
      </c>
    </row>
    <row r="95" spans="2:11" ht="15" customHeight="1" x14ac:dyDescent="0.25">
      <c r="B95" s="21">
        <v>46478</v>
      </c>
      <c r="C95" s="29"/>
      <c r="D95" s="29"/>
      <c r="E95" s="22">
        <f t="shared" si="5"/>
        <v>0</v>
      </c>
      <c r="F95" s="29"/>
      <c r="G95" s="10">
        <f t="shared" si="6"/>
        <v>13125</v>
      </c>
      <c r="H95" s="23">
        <f t="shared" si="7"/>
        <v>0</v>
      </c>
      <c r="I95" s="10">
        <f t="shared" si="8"/>
        <v>0</v>
      </c>
      <c r="K95" s="24">
        <f t="shared" si="9"/>
        <v>-2</v>
      </c>
    </row>
    <row r="96" spans="2:11" ht="15" customHeight="1" x14ac:dyDescent="0.25">
      <c r="B96" s="21">
        <v>46508</v>
      </c>
      <c r="C96" s="29"/>
      <c r="D96" s="29"/>
      <c r="E96" s="22">
        <f t="shared" si="5"/>
        <v>0</v>
      </c>
      <c r="F96" s="29"/>
      <c r="G96" s="10">
        <f t="shared" si="6"/>
        <v>13125</v>
      </c>
      <c r="H96" s="23">
        <f t="shared" si="7"/>
        <v>0</v>
      </c>
      <c r="I96" s="10">
        <f t="shared" si="8"/>
        <v>0</v>
      </c>
      <c r="K96" s="24">
        <f t="shared" si="9"/>
        <v>-2</v>
      </c>
    </row>
    <row r="97" spans="2:11" ht="15" customHeight="1" x14ac:dyDescent="0.25">
      <c r="B97" s="21">
        <v>46539</v>
      </c>
      <c r="C97" s="29"/>
      <c r="D97" s="29"/>
      <c r="E97" s="22">
        <f t="shared" si="5"/>
        <v>0</v>
      </c>
      <c r="F97" s="29"/>
      <c r="G97" s="10">
        <f t="shared" si="6"/>
        <v>13125</v>
      </c>
      <c r="H97" s="23">
        <f t="shared" si="7"/>
        <v>0</v>
      </c>
      <c r="I97" s="10">
        <f t="shared" si="8"/>
        <v>0</v>
      </c>
      <c r="K97" s="24">
        <f t="shared" si="9"/>
        <v>-2</v>
      </c>
    </row>
    <row r="98" spans="2:11" ht="15" customHeight="1" x14ac:dyDescent="0.25">
      <c r="B98" s="21">
        <v>46569</v>
      </c>
      <c r="C98" s="29"/>
      <c r="D98" s="29"/>
      <c r="E98" s="22">
        <f t="shared" si="5"/>
        <v>0</v>
      </c>
      <c r="F98" s="29"/>
      <c r="G98" s="10">
        <f t="shared" si="6"/>
        <v>13125</v>
      </c>
      <c r="H98" s="23">
        <f t="shared" si="7"/>
        <v>0</v>
      </c>
      <c r="I98" s="10">
        <f t="shared" si="8"/>
        <v>0</v>
      </c>
      <c r="K98" s="24">
        <f t="shared" si="9"/>
        <v>-2</v>
      </c>
    </row>
    <row r="99" spans="2:11" ht="15" customHeight="1" x14ac:dyDescent="0.25">
      <c r="B99" s="21">
        <v>46600</v>
      </c>
      <c r="C99" s="29"/>
      <c r="D99" s="29"/>
      <c r="E99" s="22">
        <f t="shared" si="5"/>
        <v>0</v>
      </c>
      <c r="F99" s="29"/>
      <c r="G99" s="10">
        <f t="shared" si="6"/>
        <v>13125</v>
      </c>
      <c r="H99" s="23">
        <f t="shared" si="7"/>
        <v>0</v>
      </c>
      <c r="I99" s="10">
        <f t="shared" si="8"/>
        <v>0</v>
      </c>
      <c r="K99" s="24">
        <f t="shared" si="9"/>
        <v>-2</v>
      </c>
    </row>
    <row r="100" spans="2:11" ht="15" customHeight="1" x14ac:dyDescent="0.25">
      <c r="B100" s="21">
        <v>46631</v>
      </c>
      <c r="C100" s="29"/>
      <c r="D100" s="29"/>
      <c r="E100" s="22">
        <f t="shared" si="5"/>
        <v>0</v>
      </c>
      <c r="F100" s="29"/>
      <c r="G100" s="10">
        <f t="shared" si="6"/>
        <v>13125</v>
      </c>
      <c r="H100" s="23">
        <f t="shared" si="7"/>
        <v>0</v>
      </c>
      <c r="I100" s="10">
        <f t="shared" si="8"/>
        <v>0</v>
      </c>
      <c r="K100" s="24">
        <f t="shared" si="9"/>
        <v>-2</v>
      </c>
    </row>
    <row r="101" spans="2:11" ht="15" customHeight="1" x14ac:dyDescent="0.25">
      <c r="B101" s="21">
        <v>46661</v>
      </c>
      <c r="C101" s="29"/>
      <c r="D101" s="29"/>
      <c r="E101" s="22">
        <f t="shared" si="5"/>
        <v>0</v>
      </c>
      <c r="F101" s="29"/>
      <c r="G101" s="10">
        <f t="shared" si="6"/>
        <v>13125</v>
      </c>
      <c r="H101" s="23">
        <f t="shared" si="7"/>
        <v>0</v>
      </c>
      <c r="I101" s="10">
        <f t="shared" si="8"/>
        <v>0</v>
      </c>
      <c r="K101" s="24">
        <f t="shared" si="9"/>
        <v>-2</v>
      </c>
    </row>
    <row r="102" spans="2:11" ht="15" customHeight="1" x14ac:dyDescent="0.25">
      <c r="B102" s="21">
        <v>46692</v>
      </c>
      <c r="C102" s="29"/>
      <c r="D102" s="29"/>
      <c r="E102" s="22">
        <f t="shared" si="5"/>
        <v>0</v>
      </c>
      <c r="F102" s="29"/>
      <c r="G102" s="10">
        <f t="shared" si="6"/>
        <v>13125</v>
      </c>
      <c r="H102" s="23">
        <f t="shared" si="7"/>
        <v>0</v>
      </c>
      <c r="I102" s="10">
        <f t="shared" si="8"/>
        <v>0</v>
      </c>
      <c r="K102" s="24">
        <f t="shared" si="9"/>
        <v>-2</v>
      </c>
    </row>
    <row r="103" spans="2:11" ht="15" customHeight="1" x14ac:dyDescent="0.25">
      <c r="B103" s="21">
        <v>46722</v>
      </c>
      <c r="C103" s="29"/>
      <c r="D103" s="29"/>
      <c r="E103" s="22">
        <f t="shared" si="5"/>
        <v>0</v>
      </c>
      <c r="F103" s="29"/>
      <c r="G103" s="10">
        <f t="shared" si="6"/>
        <v>13125</v>
      </c>
      <c r="H103" s="23">
        <f t="shared" si="7"/>
        <v>0</v>
      </c>
      <c r="I103" s="10">
        <f t="shared" si="8"/>
        <v>0</v>
      </c>
      <c r="K103" s="24">
        <f t="shared" si="9"/>
        <v>-2</v>
      </c>
    </row>
    <row r="104" spans="2:11" ht="15" customHeight="1" x14ac:dyDescent="0.25">
      <c r="B104" s="21">
        <v>46753</v>
      </c>
      <c r="C104" s="29"/>
      <c r="D104" s="29"/>
      <c r="E104" s="22">
        <f t="shared" si="5"/>
        <v>0</v>
      </c>
      <c r="F104" s="29"/>
      <c r="G104" s="10">
        <f t="shared" si="6"/>
        <v>13125</v>
      </c>
      <c r="H104" s="23">
        <f t="shared" si="7"/>
        <v>0</v>
      </c>
      <c r="I104" s="10">
        <f t="shared" si="8"/>
        <v>0</v>
      </c>
      <c r="K104" s="24">
        <f t="shared" si="9"/>
        <v>-2</v>
      </c>
    </row>
    <row r="105" spans="2:11" ht="15" customHeight="1" x14ac:dyDescent="0.25">
      <c r="B105" s="21">
        <v>46784</v>
      </c>
      <c r="C105" s="29"/>
      <c r="D105" s="29"/>
      <c r="E105" s="22">
        <f t="shared" si="5"/>
        <v>0</v>
      </c>
      <c r="F105" s="29"/>
      <c r="G105" s="10">
        <f t="shared" si="6"/>
        <v>13125</v>
      </c>
      <c r="H105" s="23">
        <f t="shared" si="7"/>
        <v>0</v>
      </c>
      <c r="I105" s="10">
        <f t="shared" si="8"/>
        <v>0</v>
      </c>
      <c r="K105" s="24">
        <f t="shared" si="9"/>
        <v>-2</v>
      </c>
    </row>
    <row r="106" spans="2:11" ht="15" customHeight="1" x14ac:dyDescent="0.25">
      <c r="B106" s="21">
        <v>46813</v>
      </c>
      <c r="C106" s="29"/>
      <c r="D106" s="29"/>
      <c r="E106" s="22">
        <f t="shared" si="5"/>
        <v>0</v>
      </c>
      <c r="F106" s="29"/>
      <c r="G106" s="10">
        <f t="shared" si="6"/>
        <v>13125</v>
      </c>
      <c r="H106" s="23">
        <f t="shared" si="7"/>
        <v>0</v>
      </c>
      <c r="I106" s="10">
        <f t="shared" si="8"/>
        <v>0</v>
      </c>
      <c r="K106" s="24">
        <f t="shared" si="9"/>
        <v>-2</v>
      </c>
    </row>
    <row r="107" spans="2:11" ht="15" customHeight="1" x14ac:dyDescent="0.25">
      <c r="B107" s="21">
        <v>46844</v>
      </c>
      <c r="C107" s="29"/>
      <c r="D107" s="29"/>
      <c r="E107" s="22">
        <f t="shared" si="5"/>
        <v>0</v>
      </c>
      <c r="F107" s="29"/>
      <c r="G107" s="10">
        <f t="shared" si="6"/>
        <v>13125</v>
      </c>
      <c r="H107" s="23">
        <f t="shared" si="7"/>
        <v>0</v>
      </c>
      <c r="I107" s="10">
        <f t="shared" si="8"/>
        <v>0</v>
      </c>
      <c r="K107" s="24">
        <f t="shared" si="9"/>
        <v>-2</v>
      </c>
    </row>
    <row r="108" spans="2:11" ht="15" customHeight="1" x14ac:dyDescent="0.25">
      <c r="B108" s="21">
        <v>46874</v>
      </c>
      <c r="C108" s="29"/>
      <c r="D108" s="29"/>
      <c r="E108" s="22">
        <f t="shared" si="5"/>
        <v>0</v>
      </c>
      <c r="F108" s="29"/>
      <c r="G108" s="10">
        <f t="shared" si="6"/>
        <v>13125</v>
      </c>
      <c r="H108" s="23">
        <f t="shared" si="7"/>
        <v>0</v>
      </c>
      <c r="I108" s="10">
        <f t="shared" si="8"/>
        <v>0</v>
      </c>
      <c r="K108" s="24">
        <f t="shared" si="9"/>
        <v>-2</v>
      </c>
    </row>
    <row r="109" spans="2:11" ht="15" customHeight="1" x14ac:dyDescent="0.25">
      <c r="B109" s="21">
        <v>46905</v>
      </c>
      <c r="C109" s="29"/>
      <c r="D109" s="29"/>
      <c r="E109" s="22">
        <f t="shared" si="5"/>
        <v>0</v>
      </c>
      <c r="F109" s="29"/>
      <c r="G109" s="10">
        <f t="shared" si="6"/>
        <v>13125</v>
      </c>
      <c r="H109" s="23">
        <f t="shared" si="7"/>
        <v>0</v>
      </c>
      <c r="I109" s="10">
        <f t="shared" si="8"/>
        <v>0</v>
      </c>
      <c r="K109" s="24">
        <f t="shared" si="9"/>
        <v>-2</v>
      </c>
    </row>
    <row r="110" spans="2:11" ht="15" customHeight="1" x14ac:dyDescent="0.25">
      <c r="B110" s="21">
        <v>46935</v>
      </c>
      <c r="C110" s="29"/>
      <c r="D110" s="29"/>
      <c r="E110" s="22">
        <f t="shared" si="5"/>
        <v>0</v>
      </c>
      <c r="F110" s="29"/>
      <c r="G110" s="10">
        <f t="shared" si="6"/>
        <v>13125</v>
      </c>
      <c r="H110" s="23">
        <f t="shared" si="7"/>
        <v>0</v>
      </c>
      <c r="I110" s="10">
        <f t="shared" si="8"/>
        <v>0</v>
      </c>
      <c r="K110" s="24">
        <f t="shared" si="9"/>
        <v>-2</v>
      </c>
    </row>
    <row r="111" spans="2:11" ht="15" customHeight="1" x14ac:dyDescent="0.25">
      <c r="B111" s="21">
        <v>46966</v>
      </c>
      <c r="C111" s="29"/>
      <c r="D111" s="29"/>
      <c r="E111" s="22">
        <f t="shared" si="5"/>
        <v>0</v>
      </c>
      <c r="F111" s="29"/>
      <c r="G111" s="10">
        <f t="shared" si="6"/>
        <v>13125</v>
      </c>
      <c r="H111" s="23">
        <f t="shared" si="7"/>
        <v>0</v>
      </c>
      <c r="I111" s="10">
        <f t="shared" si="8"/>
        <v>0</v>
      </c>
      <c r="K111" s="24">
        <f t="shared" si="9"/>
        <v>-2</v>
      </c>
    </row>
    <row r="112" spans="2:11" ht="15" customHeight="1" x14ac:dyDescent="0.25">
      <c r="B112" s="21">
        <v>46997</v>
      </c>
      <c r="C112" s="29"/>
      <c r="D112" s="29"/>
      <c r="E112" s="22">
        <f t="shared" si="5"/>
        <v>0</v>
      </c>
      <c r="F112" s="29"/>
      <c r="G112" s="10">
        <f t="shared" si="6"/>
        <v>13125</v>
      </c>
      <c r="H112" s="23">
        <f t="shared" si="7"/>
        <v>0</v>
      </c>
      <c r="I112" s="10">
        <f t="shared" si="8"/>
        <v>0</v>
      </c>
      <c r="K112" s="24">
        <f t="shared" si="9"/>
        <v>-2</v>
      </c>
    </row>
    <row r="113" spans="2:11" ht="15" customHeight="1" x14ac:dyDescent="0.25">
      <c r="B113" s="21">
        <v>47027</v>
      </c>
      <c r="C113" s="29"/>
      <c r="D113" s="29"/>
      <c r="E113" s="22">
        <f t="shared" si="5"/>
        <v>0</v>
      </c>
      <c r="F113" s="29"/>
      <c r="G113" s="10">
        <f t="shared" si="6"/>
        <v>13125</v>
      </c>
      <c r="H113" s="23">
        <f t="shared" si="7"/>
        <v>0</v>
      </c>
      <c r="I113" s="10">
        <f t="shared" si="8"/>
        <v>0</v>
      </c>
      <c r="K113" s="24">
        <f t="shared" si="9"/>
        <v>-2</v>
      </c>
    </row>
    <row r="114" spans="2:11" ht="15" customHeight="1" x14ac:dyDescent="0.25">
      <c r="B114" s="21">
        <v>47058</v>
      </c>
      <c r="C114" s="29"/>
      <c r="D114" s="29"/>
      <c r="E114" s="22">
        <f t="shared" si="5"/>
        <v>0</v>
      </c>
      <c r="F114" s="29"/>
      <c r="G114" s="10">
        <f t="shared" si="6"/>
        <v>13125</v>
      </c>
      <c r="H114" s="23">
        <f t="shared" si="7"/>
        <v>0</v>
      </c>
      <c r="I114" s="10">
        <f t="shared" si="8"/>
        <v>0</v>
      </c>
      <c r="K114" s="24">
        <f t="shared" si="9"/>
        <v>-2</v>
      </c>
    </row>
    <row r="115" spans="2:11" ht="15" customHeight="1" x14ac:dyDescent="0.25">
      <c r="B115" s="21">
        <v>47088</v>
      </c>
      <c r="C115" s="29"/>
      <c r="D115" s="29"/>
      <c r="E115" s="22">
        <f t="shared" si="5"/>
        <v>0</v>
      </c>
      <c r="F115" s="29"/>
      <c r="G115" s="10">
        <f t="shared" si="6"/>
        <v>13125</v>
      </c>
      <c r="H115" s="23">
        <f t="shared" si="7"/>
        <v>0</v>
      </c>
      <c r="I115" s="10">
        <f t="shared" si="8"/>
        <v>0</v>
      </c>
      <c r="K115" s="24">
        <f t="shared" si="9"/>
        <v>-2</v>
      </c>
    </row>
    <row r="116" spans="2:11" ht="15" customHeight="1" x14ac:dyDescent="0.25">
      <c r="B116" s="21">
        <v>47119</v>
      </c>
      <c r="C116" s="29"/>
      <c r="D116" s="29"/>
      <c r="E116" s="22">
        <f t="shared" si="5"/>
        <v>0</v>
      </c>
      <c r="F116" s="29"/>
      <c r="G116" s="10">
        <f t="shared" si="6"/>
        <v>13125</v>
      </c>
      <c r="H116" s="23">
        <f t="shared" si="7"/>
        <v>0</v>
      </c>
      <c r="I116" s="10">
        <f t="shared" si="8"/>
        <v>0</v>
      </c>
      <c r="K116" s="24">
        <f t="shared" si="9"/>
        <v>-2</v>
      </c>
    </row>
    <row r="117" spans="2:11" ht="15" customHeight="1" x14ac:dyDescent="0.25">
      <c r="B117" s="21">
        <v>47150</v>
      </c>
      <c r="C117" s="29"/>
      <c r="D117" s="29"/>
      <c r="E117" s="22">
        <f t="shared" si="5"/>
        <v>0</v>
      </c>
      <c r="F117" s="29"/>
      <c r="G117" s="10">
        <f t="shared" si="6"/>
        <v>13125</v>
      </c>
      <c r="H117" s="23">
        <f t="shared" si="7"/>
        <v>0</v>
      </c>
      <c r="I117" s="10">
        <f t="shared" si="8"/>
        <v>0</v>
      </c>
      <c r="K117" s="24">
        <f t="shared" si="9"/>
        <v>-2</v>
      </c>
    </row>
    <row r="118" spans="2:11" ht="15" customHeight="1" x14ac:dyDescent="0.25">
      <c r="B118" s="21">
        <v>47178</v>
      </c>
      <c r="C118" s="29"/>
      <c r="D118" s="29"/>
      <c r="E118" s="22">
        <f t="shared" si="5"/>
        <v>0</v>
      </c>
      <c r="F118" s="29"/>
      <c r="G118" s="10">
        <f t="shared" si="6"/>
        <v>13125</v>
      </c>
      <c r="H118" s="23">
        <f t="shared" si="7"/>
        <v>0</v>
      </c>
      <c r="I118" s="10">
        <f t="shared" si="8"/>
        <v>0</v>
      </c>
      <c r="K118" s="24">
        <f t="shared" si="9"/>
        <v>-2</v>
      </c>
    </row>
    <row r="119" spans="2:11" ht="15" customHeight="1" x14ac:dyDescent="0.25">
      <c r="B119" s="21">
        <v>47209</v>
      </c>
      <c r="C119" s="29"/>
      <c r="D119" s="29"/>
      <c r="E119" s="22">
        <f t="shared" si="5"/>
        <v>0</v>
      </c>
      <c r="F119" s="29"/>
      <c r="G119" s="10">
        <f t="shared" si="6"/>
        <v>13125</v>
      </c>
      <c r="H119" s="23">
        <f t="shared" si="7"/>
        <v>0</v>
      </c>
      <c r="I119" s="10">
        <f t="shared" si="8"/>
        <v>0</v>
      </c>
      <c r="K119" s="24">
        <f t="shared" si="9"/>
        <v>-2</v>
      </c>
    </row>
    <row r="120" spans="2:11" ht="15" customHeight="1" x14ac:dyDescent="0.25">
      <c r="B120" s="21">
        <v>47239</v>
      </c>
      <c r="C120" s="29"/>
      <c r="D120" s="29"/>
      <c r="E120" s="22">
        <f t="shared" si="5"/>
        <v>0</v>
      </c>
      <c r="F120" s="29"/>
      <c r="G120" s="10">
        <f t="shared" si="6"/>
        <v>13125</v>
      </c>
      <c r="H120" s="23">
        <f t="shared" si="7"/>
        <v>0</v>
      </c>
      <c r="I120" s="10">
        <f t="shared" si="8"/>
        <v>0</v>
      </c>
      <c r="K120" s="24">
        <f t="shared" si="9"/>
        <v>-2</v>
      </c>
    </row>
    <row r="121" spans="2:11" ht="15" customHeight="1" x14ac:dyDescent="0.25">
      <c r="B121" s="21">
        <v>47270</v>
      </c>
      <c r="C121" s="29"/>
      <c r="D121" s="29"/>
      <c r="E121" s="22">
        <f t="shared" ref="E121:E127" si="10">IF(D121=0,0,C121/D121)</f>
        <v>0</v>
      </c>
      <c r="F121" s="29"/>
      <c r="G121" s="10">
        <f t="shared" ref="G121:G127" si="11">13125+0.45*F121</f>
        <v>13125</v>
      </c>
      <c r="H121" s="23">
        <f t="shared" ref="H121:H127" si="12">IF(K121&lt;0,0,IF(K121&gt;1,1,K121))</f>
        <v>0</v>
      </c>
      <c r="I121" s="10">
        <f t="shared" ref="I121:I127" si="13">H121*G121</f>
        <v>0</v>
      </c>
      <c r="K121" s="24">
        <f t="shared" ref="K121:K127" si="14">E121/3.5-F121/14000-2</f>
        <v>-2</v>
      </c>
    </row>
    <row r="122" spans="2:11" ht="15" customHeight="1" x14ac:dyDescent="0.25">
      <c r="B122" s="21">
        <v>47300</v>
      </c>
      <c r="C122" s="29"/>
      <c r="D122" s="29"/>
      <c r="E122" s="22">
        <f t="shared" si="10"/>
        <v>0</v>
      </c>
      <c r="F122" s="29"/>
      <c r="G122" s="10">
        <f t="shared" si="11"/>
        <v>13125</v>
      </c>
      <c r="H122" s="23">
        <f t="shared" si="12"/>
        <v>0</v>
      </c>
      <c r="I122" s="10">
        <f t="shared" si="13"/>
        <v>0</v>
      </c>
      <c r="K122" s="24">
        <f t="shared" si="14"/>
        <v>-2</v>
      </c>
    </row>
    <row r="123" spans="2:11" ht="15" customHeight="1" x14ac:dyDescent="0.25">
      <c r="B123" s="21">
        <v>47331</v>
      </c>
      <c r="C123" s="29"/>
      <c r="D123" s="29"/>
      <c r="E123" s="22">
        <f t="shared" si="10"/>
        <v>0</v>
      </c>
      <c r="F123" s="29"/>
      <c r="G123" s="10">
        <f t="shared" si="11"/>
        <v>13125</v>
      </c>
      <c r="H123" s="23">
        <f t="shared" si="12"/>
        <v>0</v>
      </c>
      <c r="I123" s="10">
        <f t="shared" si="13"/>
        <v>0</v>
      </c>
      <c r="K123" s="24">
        <f t="shared" si="14"/>
        <v>-2</v>
      </c>
    </row>
    <row r="124" spans="2:11" ht="15" customHeight="1" x14ac:dyDescent="0.25">
      <c r="B124" s="21">
        <v>47362</v>
      </c>
      <c r="C124" s="29"/>
      <c r="D124" s="29"/>
      <c r="E124" s="22">
        <f t="shared" si="10"/>
        <v>0</v>
      </c>
      <c r="F124" s="29"/>
      <c r="G124" s="10">
        <f t="shared" si="11"/>
        <v>13125</v>
      </c>
      <c r="H124" s="23">
        <f t="shared" si="12"/>
        <v>0</v>
      </c>
      <c r="I124" s="10">
        <f t="shared" si="13"/>
        <v>0</v>
      </c>
      <c r="K124" s="24">
        <f t="shared" si="14"/>
        <v>-2</v>
      </c>
    </row>
    <row r="125" spans="2:11" ht="15" customHeight="1" x14ac:dyDescent="0.25">
      <c r="B125" s="21">
        <v>47392</v>
      </c>
      <c r="C125" s="29"/>
      <c r="D125" s="29"/>
      <c r="E125" s="22">
        <f t="shared" si="10"/>
        <v>0</v>
      </c>
      <c r="F125" s="29"/>
      <c r="G125" s="10">
        <f t="shared" si="11"/>
        <v>13125</v>
      </c>
      <c r="H125" s="23">
        <f t="shared" si="12"/>
        <v>0</v>
      </c>
      <c r="I125" s="10">
        <f t="shared" si="13"/>
        <v>0</v>
      </c>
      <c r="K125" s="24">
        <f t="shared" si="14"/>
        <v>-2</v>
      </c>
    </row>
    <row r="126" spans="2:11" ht="15" customHeight="1" x14ac:dyDescent="0.25">
      <c r="B126" s="21">
        <v>47423</v>
      </c>
      <c r="C126" s="29"/>
      <c r="D126" s="29"/>
      <c r="E126" s="22">
        <f t="shared" si="10"/>
        <v>0</v>
      </c>
      <c r="F126" s="29"/>
      <c r="G126" s="10">
        <f t="shared" si="11"/>
        <v>13125</v>
      </c>
      <c r="H126" s="23">
        <f t="shared" si="12"/>
        <v>0</v>
      </c>
      <c r="I126" s="10">
        <f t="shared" si="13"/>
        <v>0</v>
      </c>
      <c r="K126" s="24">
        <f t="shared" si="14"/>
        <v>-2</v>
      </c>
    </row>
    <row r="127" spans="2:11" ht="15" customHeight="1" thickBot="1" x14ac:dyDescent="0.3">
      <c r="B127" s="21">
        <v>47453</v>
      </c>
      <c r="C127" s="29"/>
      <c r="D127" s="29"/>
      <c r="E127" s="22">
        <f t="shared" si="10"/>
        <v>0</v>
      </c>
      <c r="F127" s="29"/>
      <c r="G127" s="10">
        <f t="shared" si="11"/>
        <v>13125</v>
      </c>
      <c r="H127" s="23">
        <f t="shared" si="12"/>
        <v>0</v>
      </c>
      <c r="I127" s="10">
        <f t="shared" si="13"/>
        <v>0</v>
      </c>
      <c r="K127" s="24">
        <f t="shared" si="14"/>
        <v>-2</v>
      </c>
    </row>
    <row r="128" spans="2:11" ht="28.5" customHeight="1" thickBot="1" x14ac:dyDescent="0.3">
      <c r="B128" s="69" t="s">
        <v>95</v>
      </c>
      <c r="C128" s="70"/>
      <c r="D128" s="70"/>
      <c r="E128" s="70"/>
      <c r="F128" s="16"/>
      <c r="G128" s="16"/>
      <c r="H128" s="17"/>
      <c r="I128" s="18">
        <f>SUM(I56:I127)</f>
        <v>0</v>
      </c>
    </row>
    <row r="129" spans="2:11" ht="15.75" thickBot="1" x14ac:dyDescent="0.3"/>
    <row r="130" spans="2:11" ht="16.5" thickTop="1" x14ac:dyDescent="0.25">
      <c r="B130" s="74" t="str">
        <f>B10</f>
        <v>e) Variabele maandvergoeding Routevervoer</v>
      </c>
      <c r="C130" s="75"/>
      <c r="D130" s="75"/>
      <c r="E130" s="75"/>
      <c r="F130" s="75"/>
      <c r="G130" s="75"/>
      <c r="H130" s="75"/>
      <c r="I130" s="76"/>
    </row>
    <row r="131" spans="2:11" x14ac:dyDescent="0.25">
      <c r="B131" s="71" t="s">
        <v>86</v>
      </c>
      <c r="C131" s="72"/>
      <c r="D131" s="72"/>
      <c r="E131" s="72"/>
      <c r="F131" s="72"/>
      <c r="G131" s="72"/>
      <c r="H131" s="72"/>
      <c r="I131" s="73"/>
    </row>
    <row r="132" spans="2:11" ht="31.5" x14ac:dyDescent="0.25">
      <c r="B132" s="15" t="s">
        <v>77</v>
      </c>
      <c r="C132" s="15" t="s">
        <v>84</v>
      </c>
      <c r="D132" s="15" t="s">
        <v>78</v>
      </c>
      <c r="E132" s="15" t="s">
        <v>79</v>
      </c>
      <c r="F132" s="15" t="s">
        <v>87</v>
      </c>
      <c r="G132" s="15" t="s">
        <v>81</v>
      </c>
      <c r="H132" s="15" t="s">
        <v>83</v>
      </c>
      <c r="I132" s="15" t="s">
        <v>82</v>
      </c>
    </row>
    <row r="133" spans="2:11" ht="15" customHeight="1" x14ac:dyDescent="0.25">
      <c r="B133" s="21">
        <v>45292</v>
      </c>
      <c r="C133" s="29"/>
      <c r="D133" s="29"/>
      <c r="E133" s="22">
        <f>IF(D133=0,0,C133/D133)</f>
        <v>0</v>
      </c>
      <c r="F133" s="29"/>
      <c r="G133" s="10">
        <f>0.85*F133</f>
        <v>0</v>
      </c>
      <c r="H133" s="23">
        <f>IF(K133&lt;0,0,IF(K133&gt;1,1,K133))</f>
        <v>0</v>
      </c>
      <c r="I133" s="10">
        <f>H133*G133</f>
        <v>0</v>
      </c>
      <c r="K133" s="24">
        <f>E133/30-1.83</f>
        <v>-1.83</v>
      </c>
    </row>
    <row r="134" spans="2:11" ht="15" customHeight="1" x14ac:dyDescent="0.25">
      <c r="B134" s="21">
        <v>45323</v>
      </c>
      <c r="C134" s="29"/>
      <c r="D134" s="29"/>
      <c r="E134" s="22">
        <f t="shared" ref="E134:E197" si="15">IF(D134=0,0,C134/D134)</f>
        <v>0</v>
      </c>
      <c r="F134" s="29"/>
      <c r="G134" s="10">
        <f t="shared" ref="G134:G197" si="16">0.85*F134</f>
        <v>0</v>
      </c>
      <c r="H134" s="23">
        <f t="shared" ref="H134:H197" si="17">IF(K134&lt;0,0,IF(K134&gt;1,1,K134))</f>
        <v>0</v>
      </c>
      <c r="I134" s="10">
        <f t="shared" ref="I134:I197" si="18">H134*G134</f>
        <v>0</v>
      </c>
      <c r="K134" s="24">
        <f t="shared" ref="K134:K197" si="19">E134/30-1.83</f>
        <v>-1.83</v>
      </c>
    </row>
    <row r="135" spans="2:11" ht="15" customHeight="1" x14ac:dyDescent="0.25">
      <c r="B135" s="21">
        <v>45352</v>
      </c>
      <c r="C135" s="29"/>
      <c r="D135" s="29"/>
      <c r="E135" s="22">
        <f t="shared" si="15"/>
        <v>0</v>
      </c>
      <c r="F135" s="29"/>
      <c r="G135" s="10">
        <f t="shared" si="16"/>
        <v>0</v>
      </c>
      <c r="H135" s="23">
        <f t="shared" si="17"/>
        <v>0</v>
      </c>
      <c r="I135" s="10">
        <f t="shared" si="18"/>
        <v>0</v>
      </c>
      <c r="K135" s="24">
        <f t="shared" si="19"/>
        <v>-1.83</v>
      </c>
    </row>
    <row r="136" spans="2:11" ht="15" customHeight="1" x14ac:dyDescent="0.25">
      <c r="B136" s="21">
        <v>45383</v>
      </c>
      <c r="C136" s="29"/>
      <c r="D136" s="29"/>
      <c r="E136" s="22">
        <f t="shared" si="15"/>
        <v>0</v>
      </c>
      <c r="F136" s="29"/>
      <c r="G136" s="10">
        <f t="shared" si="16"/>
        <v>0</v>
      </c>
      <c r="H136" s="23">
        <f t="shared" si="17"/>
        <v>0</v>
      </c>
      <c r="I136" s="10">
        <f t="shared" si="18"/>
        <v>0</v>
      </c>
      <c r="K136" s="24">
        <f t="shared" si="19"/>
        <v>-1.83</v>
      </c>
    </row>
    <row r="137" spans="2:11" ht="15" customHeight="1" x14ac:dyDescent="0.25">
      <c r="B137" s="21">
        <v>45413</v>
      </c>
      <c r="C137" s="29"/>
      <c r="D137" s="29"/>
      <c r="E137" s="22">
        <f t="shared" si="15"/>
        <v>0</v>
      </c>
      <c r="F137" s="29"/>
      <c r="G137" s="10">
        <f t="shared" si="16"/>
        <v>0</v>
      </c>
      <c r="H137" s="23">
        <f t="shared" si="17"/>
        <v>0</v>
      </c>
      <c r="I137" s="10">
        <f t="shared" si="18"/>
        <v>0</v>
      </c>
      <c r="K137" s="24">
        <f t="shared" si="19"/>
        <v>-1.83</v>
      </c>
    </row>
    <row r="138" spans="2:11" ht="15" customHeight="1" x14ac:dyDescent="0.25">
      <c r="B138" s="21">
        <v>45444</v>
      </c>
      <c r="C138" s="29"/>
      <c r="D138" s="29"/>
      <c r="E138" s="22">
        <f t="shared" si="15"/>
        <v>0</v>
      </c>
      <c r="F138" s="29"/>
      <c r="G138" s="10">
        <f t="shared" si="16"/>
        <v>0</v>
      </c>
      <c r="H138" s="23">
        <f t="shared" si="17"/>
        <v>0</v>
      </c>
      <c r="I138" s="10">
        <f t="shared" si="18"/>
        <v>0</v>
      </c>
      <c r="K138" s="24">
        <f t="shared" si="19"/>
        <v>-1.83</v>
      </c>
    </row>
    <row r="139" spans="2:11" ht="15" customHeight="1" x14ac:dyDescent="0.25">
      <c r="B139" s="21">
        <v>45474</v>
      </c>
      <c r="C139" s="29"/>
      <c r="D139" s="29"/>
      <c r="E139" s="22">
        <f t="shared" si="15"/>
        <v>0</v>
      </c>
      <c r="F139" s="29"/>
      <c r="G139" s="10">
        <f t="shared" si="16"/>
        <v>0</v>
      </c>
      <c r="H139" s="23">
        <f t="shared" si="17"/>
        <v>0</v>
      </c>
      <c r="I139" s="10">
        <f t="shared" si="18"/>
        <v>0</v>
      </c>
      <c r="K139" s="24">
        <f t="shared" si="19"/>
        <v>-1.83</v>
      </c>
    </row>
    <row r="140" spans="2:11" ht="15" customHeight="1" x14ac:dyDescent="0.25">
      <c r="B140" s="21">
        <v>45505</v>
      </c>
      <c r="C140" s="29"/>
      <c r="D140" s="29"/>
      <c r="E140" s="22">
        <f t="shared" si="15"/>
        <v>0</v>
      </c>
      <c r="F140" s="29"/>
      <c r="G140" s="10">
        <f t="shared" si="16"/>
        <v>0</v>
      </c>
      <c r="H140" s="23">
        <f t="shared" si="17"/>
        <v>0</v>
      </c>
      <c r="I140" s="10">
        <f t="shared" si="18"/>
        <v>0</v>
      </c>
      <c r="K140" s="24">
        <f t="shared" si="19"/>
        <v>-1.83</v>
      </c>
    </row>
    <row r="141" spans="2:11" ht="15" customHeight="1" x14ac:dyDescent="0.25">
      <c r="B141" s="21">
        <v>45536</v>
      </c>
      <c r="C141" s="29"/>
      <c r="D141" s="29"/>
      <c r="E141" s="22">
        <f t="shared" si="15"/>
        <v>0</v>
      </c>
      <c r="F141" s="29"/>
      <c r="G141" s="10">
        <f t="shared" si="16"/>
        <v>0</v>
      </c>
      <c r="H141" s="23">
        <f t="shared" si="17"/>
        <v>0</v>
      </c>
      <c r="I141" s="10">
        <f t="shared" si="18"/>
        <v>0</v>
      </c>
      <c r="K141" s="24">
        <f t="shared" si="19"/>
        <v>-1.83</v>
      </c>
    </row>
    <row r="142" spans="2:11" ht="15" customHeight="1" x14ac:dyDescent="0.25">
      <c r="B142" s="21">
        <v>45566</v>
      </c>
      <c r="C142" s="29"/>
      <c r="D142" s="29"/>
      <c r="E142" s="22">
        <f t="shared" si="15"/>
        <v>0</v>
      </c>
      <c r="F142" s="29"/>
      <c r="G142" s="10">
        <f t="shared" si="16"/>
        <v>0</v>
      </c>
      <c r="H142" s="23">
        <f t="shared" si="17"/>
        <v>0</v>
      </c>
      <c r="I142" s="10">
        <f t="shared" si="18"/>
        <v>0</v>
      </c>
      <c r="K142" s="24">
        <f t="shared" si="19"/>
        <v>-1.83</v>
      </c>
    </row>
    <row r="143" spans="2:11" ht="15" customHeight="1" x14ac:dyDescent="0.25">
      <c r="B143" s="21">
        <v>45597</v>
      </c>
      <c r="C143" s="29"/>
      <c r="D143" s="29"/>
      <c r="E143" s="22">
        <f t="shared" si="15"/>
        <v>0</v>
      </c>
      <c r="F143" s="29"/>
      <c r="G143" s="10">
        <f t="shared" si="16"/>
        <v>0</v>
      </c>
      <c r="H143" s="23">
        <f t="shared" si="17"/>
        <v>0</v>
      </c>
      <c r="I143" s="10">
        <f t="shared" si="18"/>
        <v>0</v>
      </c>
      <c r="K143" s="24">
        <f t="shared" si="19"/>
        <v>-1.83</v>
      </c>
    </row>
    <row r="144" spans="2:11" ht="15" customHeight="1" x14ac:dyDescent="0.25">
      <c r="B144" s="21">
        <v>45627</v>
      </c>
      <c r="C144" s="29"/>
      <c r="D144" s="29"/>
      <c r="E144" s="22">
        <f t="shared" si="15"/>
        <v>0</v>
      </c>
      <c r="F144" s="29"/>
      <c r="G144" s="10">
        <f t="shared" si="16"/>
        <v>0</v>
      </c>
      <c r="H144" s="23">
        <f t="shared" si="17"/>
        <v>0</v>
      </c>
      <c r="I144" s="10">
        <f t="shared" si="18"/>
        <v>0</v>
      </c>
      <c r="K144" s="24">
        <f t="shared" si="19"/>
        <v>-1.83</v>
      </c>
    </row>
    <row r="145" spans="2:11" ht="15" customHeight="1" x14ac:dyDescent="0.25">
      <c r="B145" s="21">
        <v>45658</v>
      </c>
      <c r="C145" s="29"/>
      <c r="D145" s="29"/>
      <c r="E145" s="22">
        <f t="shared" si="15"/>
        <v>0</v>
      </c>
      <c r="F145" s="29"/>
      <c r="G145" s="10">
        <f t="shared" si="16"/>
        <v>0</v>
      </c>
      <c r="H145" s="23">
        <f t="shared" si="17"/>
        <v>0</v>
      </c>
      <c r="I145" s="10">
        <f t="shared" si="18"/>
        <v>0</v>
      </c>
      <c r="K145" s="24">
        <f t="shared" si="19"/>
        <v>-1.83</v>
      </c>
    </row>
    <row r="146" spans="2:11" ht="15" customHeight="1" x14ac:dyDescent="0.25">
      <c r="B146" s="21">
        <v>45689</v>
      </c>
      <c r="C146" s="29"/>
      <c r="D146" s="29"/>
      <c r="E146" s="22">
        <f t="shared" si="15"/>
        <v>0</v>
      </c>
      <c r="F146" s="29"/>
      <c r="G146" s="10">
        <f t="shared" si="16"/>
        <v>0</v>
      </c>
      <c r="H146" s="23">
        <f t="shared" si="17"/>
        <v>0</v>
      </c>
      <c r="I146" s="10">
        <f t="shared" si="18"/>
        <v>0</v>
      </c>
      <c r="K146" s="24">
        <f t="shared" si="19"/>
        <v>-1.83</v>
      </c>
    </row>
    <row r="147" spans="2:11" ht="15" customHeight="1" x14ac:dyDescent="0.25">
      <c r="B147" s="21">
        <v>45717</v>
      </c>
      <c r="C147" s="29"/>
      <c r="D147" s="29"/>
      <c r="E147" s="22">
        <f t="shared" si="15"/>
        <v>0</v>
      </c>
      <c r="F147" s="29"/>
      <c r="G147" s="10">
        <f t="shared" si="16"/>
        <v>0</v>
      </c>
      <c r="H147" s="23">
        <f t="shared" si="17"/>
        <v>0</v>
      </c>
      <c r="I147" s="10">
        <f t="shared" si="18"/>
        <v>0</v>
      </c>
      <c r="K147" s="24">
        <f t="shared" si="19"/>
        <v>-1.83</v>
      </c>
    </row>
    <row r="148" spans="2:11" ht="15" customHeight="1" x14ac:dyDescent="0.25">
      <c r="B148" s="21">
        <v>45748</v>
      </c>
      <c r="C148" s="29"/>
      <c r="D148" s="29"/>
      <c r="E148" s="22">
        <f t="shared" si="15"/>
        <v>0</v>
      </c>
      <c r="F148" s="29"/>
      <c r="G148" s="10">
        <f t="shared" si="16"/>
        <v>0</v>
      </c>
      <c r="H148" s="23">
        <f t="shared" si="17"/>
        <v>0</v>
      </c>
      <c r="I148" s="10">
        <f t="shared" si="18"/>
        <v>0</v>
      </c>
      <c r="K148" s="24">
        <f t="shared" si="19"/>
        <v>-1.83</v>
      </c>
    </row>
    <row r="149" spans="2:11" ht="15" customHeight="1" x14ac:dyDescent="0.25">
      <c r="B149" s="21">
        <v>45778</v>
      </c>
      <c r="C149" s="29"/>
      <c r="D149" s="29"/>
      <c r="E149" s="22">
        <f t="shared" si="15"/>
        <v>0</v>
      </c>
      <c r="F149" s="29"/>
      <c r="G149" s="10">
        <f t="shared" si="16"/>
        <v>0</v>
      </c>
      <c r="H149" s="23">
        <f t="shared" si="17"/>
        <v>0</v>
      </c>
      <c r="I149" s="10">
        <f t="shared" si="18"/>
        <v>0</v>
      </c>
      <c r="K149" s="24">
        <f t="shared" si="19"/>
        <v>-1.83</v>
      </c>
    </row>
    <row r="150" spans="2:11" ht="15" customHeight="1" x14ac:dyDescent="0.25">
      <c r="B150" s="21">
        <v>45809</v>
      </c>
      <c r="C150" s="29"/>
      <c r="D150" s="29"/>
      <c r="E150" s="22">
        <f t="shared" si="15"/>
        <v>0</v>
      </c>
      <c r="F150" s="29"/>
      <c r="G150" s="10">
        <f t="shared" si="16"/>
        <v>0</v>
      </c>
      <c r="H150" s="23">
        <f t="shared" si="17"/>
        <v>0</v>
      </c>
      <c r="I150" s="10">
        <f t="shared" si="18"/>
        <v>0</v>
      </c>
      <c r="K150" s="24">
        <f t="shared" si="19"/>
        <v>-1.83</v>
      </c>
    </row>
    <row r="151" spans="2:11" ht="15" customHeight="1" x14ac:dyDescent="0.25">
      <c r="B151" s="21">
        <v>45839</v>
      </c>
      <c r="C151" s="29"/>
      <c r="D151" s="29"/>
      <c r="E151" s="22">
        <f t="shared" si="15"/>
        <v>0</v>
      </c>
      <c r="F151" s="29"/>
      <c r="G151" s="10">
        <f t="shared" si="16"/>
        <v>0</v>
      </c>
      <c r="H151" s="23">
        <f t="shared" si="17"/>
        <v>0</v>
      </c>
      <c r="I151" s="10">
        <f t="shared" si="18"/>
        <v>0</v>
      </c>
      <c r="K151" s="24">
        <f t="shared" si="19"/>
        <v>-1.83</v>
      </c>
    </row>
    <row r="152" spans="2:11" ht="15" customHeight="1" x14ac:dyDescent="0.25">
      <c r="B152" s="21">
        <v>45870</v>
      </c>
      <c r="C152" s="29"/>
      <c r="D152" s="29"/>
      <c r="E152" s="22">
        <f t="shared" si="15"/>
        <v>0</v>
      </c>
      <c r="F152" s="29"/>
      <c r="G152" s="10">
        <f t="shared" si="16"/>
        <v>0</v>
      </c>
      <c r="H152" s="23">
        <f t="shared" si="17"/>
        <v>0</v>
      </c>
      <c r="I152" s="10">
        <f t="shared" si="18"/>
        <v>0</v>
      </c>
      <c r="K152" s="24">
        <f t="shared" si="19"/>
        <v>-1.83</v>
      </c>
    </row>
    <row r="153" spans="2:11" ht="15" customHeight="1" x14ac:dyDescent="0.25">
      <c r="B153" s="21">
        <v>45901</v>
      </c>
      <c r="C153" s="29"/>
      <c r="D153" s="29"/>
      <c r="E153" s="22">
        <f t="shared" si="15"/>
        <v>0</v>
      </c>
      <c r="F153" s="29"/>
      <c r="G153" s="10">
        <f t="shared" si="16"/>
        <v>0</v>
      </c>
      <c r="H153" s="23">
        <f t="shared" si="17"/>
        <v>0</v>
      </c>
      <c r="I153" s="10">
        <f t="shared" si="18"/>
        <v>0</v>
      </c>
      <c r="K153" s="24">
        <f t="shared" si="19"/>
        <v>-1.83</v>
      </c>
    </row>
    <row r="154" spans="2:11" ht="15" customHeight="1" x14ac:dyDescent="0.25">
      <c r="B154" s="21">
        <v>45931</v>
      </c>
      <c r="C154" s="29"/>
      <c r="D154" s="29"/>
      <c r="E154" s="22">
        <f t="shared" si="15"/>
        <v>0</v>
      </c>
      <c r="F154" s="29"/>
      <c r="G154" s="10">
        <f t="shared" si="16"/>
        <v>0</v>
      </c>
      <c r="H154" s="23">
        <f t="shared" si="17"/>
        <v>0</v>
      </c>
      <c r="I154" s="10">
        <f t="shared" si="18"/>
        <v>0</v>
      </c>
      <c r="K154" s="24">
        <f t="shared" si="19"/>
        <v>-1.83</v>
      </c>
    </row>
    <row r="155" spans="2:11" ht="15" customHeight="1" x14ac:dyDescent="0.25">
      <c r="B155" s="21">
        <v>45962</v>
      </c>
      <c r="C155" s="29"/>
      <c r="D155" s="29"/>
      <c r="E155" s="22">
        <f t="shared" si="15"/>
        <v>0</v>
      </c>
      <c r="F155" s="29"/>
      <c r="G155" s="10">
        <f t="shared" si="16"/>
        <v>0</v>
      </c>
      <c r="H155" s="23">
        <f t="shared" si="17"/>
        <v>0</v>
      </c>
      <c r="I155" s="10">
        <f t="shared" si="18"/>
        <v>0</v>
      </c>
      <c r="K155" s="24">
        <f t="shared" si="19"/>
        <v>-1.83</v>
      </c>
    </row>
    <row r="156" spans="2:11" ht="15" customHeight="1" x14ac:dyDescent="0.25">
      <c r="B156" s="21">
        <v>45992</v>
      </c>
      <c r="C156" s="29"/>
      <c r="D156" s="29"/>
      <c r="E156" s="22">
        <f t="shared" si="15"/>
        <v>0</v>
      </c>
      <c r="F156" s="29"/>
      <c r="G156" s="10">
        <f t="shared" si="16"/>
        <v>0</v>
      </c>
      <c r="H156" s="23">
        <f t="shared" si="17"/>
        <v>0</v>
      </c>
      <c r="I156" s="10">
        <f t="shared" si="18"/>
        <v>0</v>
      </c>
      <c r="K156" s="24">
        <f t="shared" si="19"/>
        <v>-1.83</v>
      </c>
    </row>
    <row r="157" spans="2:11" ht="15" customHeight="1" x14ac:dyDescent="0.25">
      <c r="B157" s="21">
        <v>46023</v>
      </c>
      <c r="C157" s="29"/>
      <c r="D157" s="29"/>
      <c r="E157" s="22">
        <f t="shared" si="15"/>
        <v>0</v>
      </c>
      <c r="F157" s="29"/>
      <c r="G157" s="10">
        <f t="shared" si="16"/>
        <v>0</v>
      </c>
      <c r="H157" s="23">
        <f t="shared" si="17"/>
        <v>0</v>
      </c>
      <c r="I157" s="10">
        <f t="shared" si="18"/>
        <v>0</v>
      </c>
      <c r="K157" s="24">
        <f t="shared" si="19"/>
        <v>-1.83</v>
      </c>
    </row>
    <row r="158" spans="2:11" ht="15" customHeight="1" x14ac:dyDescent="0.25">
      <c r="B158" s="21">
        <v>46054</v>
      </c>
      <c r="C158" s="29"/>
      <c r="D158" s="29"/>
      <c r="E158" s="22">
        <f t="shared" si="15"/>
        <v>0</v>
      </c>
      <c r="F158" s="29"/>
      <c r="G158" s="10">
        <f t="shared" si="16"/>
        <v>0</v>
      </c>
      <c r="H158" s="23">
        <f t="shared" si="17"/>
        <v>0</v>
      </c>
      <c r="I158" s="10">
        <f t="shared" si="18"/>
        <v>0</v>
      </c>
      <c r="K158" s="24">
        <f t="shared" si="19"/>
        <v>-1.83</v>
      </c>
    </row>
    <row r="159" spans="2:11" ht="15" customHeight="1" x14ac:dyDescent="0.25">
      <c r="B159" s="21">
        <v>46082</v>
      </c>
      <c r="C159" s="29"/>
      <c r="D159" s="29"/>
      <c r="E159" s="22">
        <f t="shared" si="15"/>
        <v>0</v>
      </c>
      <c r="F159" s="29"/>
      <c r="G159" s="10">
        <f t="shared" si="16"/>
        <v>0</v>
      </c>
      <c r="H159" s="23">
        <f t="shared" si="17"/>
        <v>0</v>
      </c>
      <c r="I159" s="10">
        <f t="shared" si="18"/>
        <v>0</v>
      </c>
      <c r="K159" s="24">
        <f t="shared" si="19"/>
        <v>-1.83</v>
      </c>
    </row>
    <row r="160" spans="2:11" ht="15" customHeight="1" x14ac:dyDescent="0.25">
      <c r="B160" s="21">
        <v>46113</v>
      </c>
      <c r="C160" s="29"/>
      <c r="D160" s="29"/>
      <c r="E160" s="22">
        <f t="shared" si="15"/>
        <v>0</v>
      </c>
      <c r="F160" s="29"/>
      <c r="G160" s="10">
        <f t="shared" si="16"/>
        <v>0</v>
      </c>
      <c r="H160" s="23">
        <f t="shared" si="17"/>
        <v>0</v>
      </c>
      <c r="I160" s="10">
        <f t="shared" si="18"/>
        <v>0</v>
      </c>
      <c r="K160" s="24">
        <f t="shared" si="19"/>
        <v>-1.83</v>
      </c>
    </row>
    <row r="161" spans="2:11" ht="15" customHeight="1" x14ac:dyDescent="0.25">
      <c r="B161" s="21">
        <v>46143</v>
      </c>
      <c r="C161" s="29"/>
      <c r="D161" s="29"/>
      <c r="E161" s="22">
        <f t="shared" si="15"/>
        <v>0</v>
      </c>
      <c r="F161" s="29"/>
      <c r="G161" s="10">
        <f t="shared" si="16"/>
        <v>0</v>
      </c>
      <c r="H161" s="23">
        <f t="shared" si="17"/>
        <v>0</v>
      </c>
      <c r="I161" s="10">
        <f t="shared" si="18"/>
        <v>0</v>
      </c>
      <c r="K161" s="24">
        <f t="shared" si="19"/>
        <v>-1.83</v>
      </c>
    </row>
    <row r="162" spans="2:11" ht="15" customHeight="1" x14ac:dyDescent="0.25">
      <c r="B162" s="21">
        <v>46174</v>
      </c>
      <c r="C162" s="29"/>
      <c r="D162" s="29"/>
      <c r="E162" s="22">
        <f t="shared" si="15"/>
        <v>0</v>
      </c>
      <c r="F162" s="29"/>
      <c r="G162" s="10">
        <f t="shared" si="16"/>
        <v>0</v>
      </c>
      <c r="H162" s="23">
        <f t="shared" si="17"/>
        <v>0</v>
      </c>
      <c r="I162" s="10">
        <f t="shared" si="18"/>
        <v>0</v>
      </c>
      <c r="K162" s="24">
        <f t="shared" si="19"/>
        <v>-1.83</v>
      </c>
    </row>
    <row r="163" spans="2:11" ht="15" customHeight="1" x14ac:dyDescent="0.25">
      <c r="B163" s="21">
        <v>46204</v>
      </c>
      <c r="C163" s="29"/>
      <c r="D163" s="29"/>
      <c r="E163" s="22">
        <f t="shared" si="15"/>
        <v>0</v>
      </c>
      <c r="F163" s="29"/>
      <c r="G163" s="10">
        <f t="shared" si="16"/>
        <v>0</v>
      </c>
      <c r="H163" s="23">
        <f t="shared" si="17"/>
        <v>0</v>
      </c>
      <c r="I163" s="10">
        <f t="shared" si="18"/>
        <v>0</v>
      </c>
      <c r="K163" s="24">
        <f t="shared" si="19"/>
        <v>-1.83</v>
      </c>
    </row>
    <row r="164" spans="2:11" ht="15" customHeight="1" x14ac:dyDescent="0.25">
      <c r="B164" s="21">
        <v>46235</v>
      </c>
      <c r="C164" s="29"/>
      <c r="D164" s="29"/>
      <c r="E164" s="22">
        <f t="shared" si="15"/>
        <v>0</v>
      </c>
      <c r="F164" s="29"/>
      <c r="G164" s="10">
        <f t="shared" si="16"/>
        <v>0</v>
      </c>
      <c r="H164" s="23">
        <f t="shared" si="17"/>
        <v>0</v>
      </c>
      <c r="I164" s="10">
        <f t="shared" si="18"/>
        <v>0</v>
      </c>
      <c r="K164" s="24">
        <f t="shared" si="19"/>
        <v>-1.83</v>
      </c>
    </row>
    <row r="165" spans="2:11" ht="15" customHeight="1" x14ac:dyDescent="0.25">
      <c r="B165" s="21">
        <v>46266</v>
      </c>
      <c r="C165" s="29"/>
      <c r="D165" s="29"/>
      <c r="E165" s="22">
        <f t="shared" si="15"/>
        <v>0</v>
      </c>
      <c r="F165" s="29"/>
      <c r="G165" s="10">
        <f t="shared" si="16"/>
        <v>0</v>
      </c>
      <c r="H165" s="23">
        <f t="shared" si="17"/>
        <v>0</v>
      </c>
      <c r="I165" s="10">
        <f t="shared" si="18"/>
        <v>0</v>
      </c>
      <c r="K165" s="24">
        <f t="shared" si="19"/>
        <v>-1.83</v>
      </c>
    </row>
    <row r="166" spans="2:11" ht="15" customHeight="1" x14ac:dyDescent="0.25">
      <c r="B166" s="21">
        <v>46296</v>
      </c>
      <c r="C166" s="29"/>
      <c r="D166" s="29"/>
      <c r="E166" s="22">
        <f t="shared" si="15"/>
        <v>0</v>
      </c>
      <c r="F166" s="29"/>
      <c r="G166" s="10">
        <f t="shared" si="16"/>
        <v>0</v>
      </c>
      <c r="H166" s="23">
        <f t="shared" si="17"/>
        <v>0</v>
      </c>
      <c r="I166" s="10">
        <f t="shared" si="18"/>
        <v>0</v>
      </c>
      <c r="K166" s="24">
        <f t="shared" si="19"/>
        <v>-1.83</v>
      </c>
    </row>
    <row r="167" spans="2:11" ht="15" customHeight="1" x14ac:dyDescent="0.25">
      <c r="B167" s="21">
        <v>46327</v>
      </c>
      <c r="C167" s="29"/>
      <c r="D167" s="29"/>
      <c r="E167" s="22">
        <f t="shared" si="15"/>
        <v>0</v>
      </c>
      <c r="F167" s="29"/>
      <c r="G167" s="10">
        <f t="shared" si="16"/>
        <v>0</v>
      </c>
      <c r="H167" s="23">
        <f t="shared" si="17"/>
        <v>0</v>
      </c>
      <c r="I167" s="10">
        <f t="shared" si="18"/>
        <v>0</v>
      </c>
      <c r="K167" s="24">
        <f t="shared" si="19"/>
        <v>-1.83</v>
      </c>
    </row>
    <row r="168" spans="2:11" ht="15" customHeight="1" x14ac:dyDescent="0.25">
      <c r="B168" s="21">
        <v>46357</v>
      </c>
      <c r="C168" s="29"/>
      <c r="D168" s="29"/>
      <c r="E168" s="22">
        <f t="shared" si="15"/>
        <v>0</v>
      </c>
      <c r="F168" s="29"/>
      <c r="G168" s="10">
        <f t="shared" si="16"/>
        <v>0</v>
      </c>
      <c r="H168" s="23">
        <f t="shared" si="17"/>
        <v>0</v>
      </c>
      <c r="I168" s="10">
        <f t="shared" si="18"/>
        <v>0</v>
      </c>
      <c r="K168" s="24">
        <f t="shared" si="19"/>
        <v>-1.83</v>
      </c>
    </row>
    <row r="169" spans="2:11" ht="15" customHeight="1" x14ac:dyDescent="0.25">
      <c r="B169" s="21">
        <v>46388</v>
      </c>
      <c r="C169" s="29"/>
      <c r="D169" s="29"/>
      <c r="E169" s="22">
        <f t="shared" si="15"/>
        <v>0</v>
      </c>
      <c r="F169" s="29"/>
      <c r="G169" s="10">
        <f t="shared" si="16"/>
        <v>0</v>
      </c>
      <c r="H169" s="23">
        <f t="shared" si="17"/>
        <v>0</v>
      </c>
      <c r="I169" s="10">
        <f t="shared" si="18"/>
        <v>0</v>
      </c>
      <c r="K169" s="24">
        <f t="shared" si="19"/>
        <v>-1.83</v>
      </c>
    </row>
    <row r="170" spans="2:11" ht="15" customHeight="1" x14ac:dyDescent="0.25">
      <c r="B170" s="21">
        <v>46419</v>
      </c>
      <c r="C170" s="29"/>
      <c r="D170" s="29"/>
      <c r="E170" s="22">
        <f t="shared" si="15"/>
        <v>0</v>
      </c>
      <c r="F170" s="29"/>
      <c r="G170" s="10">
        <f t="shared" si="16"/>
        <v>0</v>
      </c>
      <c r="H170" s="23">
        <f t="shared" si="17"/>
        <v>0</v>
      </c>
      <c r="I170" s="10">
        <f t="shared" si="18"/>
        <v>0</v>
      </c>
      <c r="K170" s="24">
        <f t="shared" si="19"/>
        <v>-1.83</v>
      </c>
    </row>
    <row r="171" spans="2:11" ht="15" customHeight="1" x14ac:dyDescent="0.25">
      <c r="B171" s="21">
        <v>46447</v>
      </c>
      <c r="C171" s="29"/>
      <c r="D171" s="29"/>
      <c r="E171" s="22">
        <f t="shared" si="15"/>
        <v>0</v>
      </c>
      <c r="F171" s="29"/>
      <c r="G171" s="10">
        <f t="shared" si="16"/>
        <v>0</v>
      </c>
      <c r="H171" s="23">
        <f t="shared" si="17"/>
        <v>0</v>
      </c>
      <c r="I171" s="10">
        <f t="shared" si="18"/>
        <v>0</v>
      </c>
      <c r="K171" s="24">
        <f t="shared" si="19"/>
        <v>-1.83</v>
      </c>
    </row>
    <row r="172" spans="2:11" ht="15" customHeight="1" x14ac:dyDescent="0.25">
      <c r="B172" s="21">
        <v>46478</v>
      </c>
      <c r="C172" s="29"/>
      <c r="D172" s="29"/>
      <c r="E172" s="22">
        <f t="shared" si="15"/>
        <v>0</v>
      </c>
      <c r="F172" s="29"/>
      <c r="G172" s="10">
        <f t="shared" si="16"/>
        <v>0</v>
      </c>
      <c r="H172" s="23">
        <f t="shared" si="17"/>
        <v>0</v>
      </c>
      <c r="I172" s="10">
        <f t="shared" si="18"/>
        <v>0</v>
      </c>
      <c r="K172" s="24">
        <f t="shared" si="19"/>
        <v>-1.83</v>
      </c>
    </row>
    <row r="173" spans="2:11" ht="15" customHeight="1" x14ac:dyDescent="0.25">
      <c r="B173" s="21">
        <v>46508</v>
      </c>
      <c r="C173" s="29"/>
      <c r="D173" s="29"/>
      <c r="E173" s="22">
        <f t="shared" si="15"/>
        <v>0</v>
      </c>
      <c r="F173" s="29"/>
      <c r="G173" s="10">
        <f t="shared" si="16"/>
        <v>0</v>
      </c>
      <c r="H173" s="23">
        <f t="shared" si="17"/>
        <v>0</v>
      </c>
      <c r="I173" s="10">
        <f t="shared" si="18"/>
        <v>0</v>
      </c>
      <c r="K173" s="24">
        <f t="shared" si="19"/>
        <v>-1.83</v>
      </c>
    </row>
    <row r="174" spans="2:11" ht="15" customHeight="1" x14ac:dyDescent="0.25">
      <c r="B174" s="21">
        <v>46539</v>
      </c>
      <c r="C174" s="29"/>
      <c r="D174" s="29"/>
      <c r="E174" s="22">
        <f t="shared" si="15"/>
        <v>0</v>
      </c>
      <c r="F174" s="29"/>
      <c r="G174" s="10">
        <f t="shared" si="16"/>
        <v>0</v>
      </c>
      <c r="H174" s="23">
        <f t="shared" si="17"/>
        <v>0</v>
      </c>
      <c r="I174" s="10">
        <f t="shared" si="18"/>
        <v>0</v>
      </c>
      <c r="K174" s="24">
        <f t="shared" si="19"/>
        <v>-1.83</v>
      </c>
    </row>
    <row r="175" spans="2:11" ht="15" customHeight="1" x14ac:dyDescent="0.25">
      <c r="B175" s="21">
        <v>46569</v>
      </c>
      <c r="C175" s="29"/>
      <c r="D175" s="29"/>
      <c r="E175" s="22">
        <f t="shared" si="15"/>
        <v>0</v>
      </c>
      <c r="F175" s="29"/>
      <c r="G175" s="10">
        <f t="shared" si="16"/>
        <v>0</v>
      </c>
      <c r="H175" s="23">
        <f t="shared" si="17"/>
        <v>0</v>
      </c>
      <c r="I175" s="10">
        <f t="shared" si="18"/>
        <v>0</v>
      </c>
      <c r="K175" s="24">
        <f t="shared" si="19"/>
        <v>-1.83</v>
      </c>
    </row>
    <row r="176" spans="2:11" ht="15" customHeight="1" x14ac:dyDescent="0.25">
      <c r="B176" s="21">
        <v>46600</v>
      </c>
      <c r="C176" s="29"/>
      <c r="D176" s="29"/>
      <c r="E176" s="22">
        <f t="shared" si="15"/>
        <v>0</v>
      </c>
      <c r="F176" s="29"/>
      <c r="G176" s="10">
        <f t="shared" si="16"/>
        <v>0</v>
      </c>
      <c r="H176" s="23">
        <f t="shared" si="17"/>
        <v>0</v>
      </c>
      <c r="I176" s="10">
        <f t="shared" si="18"/>
        <v>0</v>
      </c>
      <c r="K176" s="24">
        <f t="shared" si="19"/>
        <v>-1.83</v>
      </c>
    </row>
    <row r="177" spans="2:11" ht="15" customHeight="1" x14ac:dyDescent="0.25">
      <c r="B177" s="21">
        <v>46631</v>
      </c>
      <c r="C177" s="29"/>
      <c r="D177" s="29"/>
      <c r="E177" s="22">
        <f t="shared" si="15"/>
        <v>0</v>
      </c>
      <c r="F177" s="29"/>
      <c r="G177" s="10">
        <f t="shared" si="16"/>
        <v>0</v>
      </c>
      <c r="H177" s="23">
        <f t="shared" si="17"/>
        <v>0</v>
      </c>
      <c r="I177" s="10">
        <f t="shared" si="18"/>
        <v>0</v>
      </c>
      <c r="K177" s="24">
        <f t="shared" si="19"/>
        <v>-1.83</v>
      </c>
    </row>
    <row r="178" spans="2:11" ht="15" customHeight="1" x14ac:dyDescent="0.25">
      <c r="B178" s="21">
        <v>46661</v>
      </c>
      <c r="C178" s="29"/>
      <c r="D178" s="29"/>
      <c r="E178" s="22">
        <f t="shared" si="15"/>
        <v>0</v>
      </c>
      <c r="F178" s="29"/>
      <c r="G178" s="10">
        <f t="shared" si="16"/>
        <v>0</v>
      </c>
      <c r="H178" s="23">
        <f t="shared" si="17"/>
        <v>0</v>
      </c>
      <c r="I178" s="10">
        <f t="shared" si="18"/>
        <v>0</v>
      </c>
      <c r="K178" s="24">
        <f t="shared" si="19"/>
        <v>-1.83</v>
      </c>
    </row>
    <row r="179" spans="2:11" ht="15" customHeight="1" x14ac:dyDescent="0.25">
      <c r="B179" s="21">
        <v>46692</v>
      </c>
      <c r="C179" s="29"/>
      <c r="D179" s="29"/>
      <c r="E179" s="22">
        <f t="shared" si="15"/>
        <v>0</v>
      </c>
      <c r="F179" s="29"/>
      <c r="G179" s="10">
        <f t="shared" si="16"/>
        <v>0</v>
      </c>
      <c r="H179" s="23">
        <f t="shared" si="17"/>
        <v>0</v>
      </c>
      <c r="I179" s="10">
        <f t="shared" si="18"/>
        <v>0</v>
      </c>
      <c r="K179" s="24">
        <f t="shared" si="19"/>
        <v>-1.83</v>
      </c>
    </row>
    <row r="180" spans="2:11" ht="15" customHeight="1" x14ac:dyDescent="0.25">
      <c r="B180" s="21">
        <v>46722</v>
      </c>
      <c r="C180" s="29"/>
      <c r="D180" s="29"/>
      <c r="E180" s="22">
        <f t="shared" si="15"/>
        <v>0</v>
      </c>
      <c r="F180" s="29"/>
      <c r="G180" s="10">
        <f t="shared" si="16"/>
        <v>0</v>
      </c>
      <c r="H180" s="23">
        <f t="shared" si="17"/>
        <v>0</v>
      </c>
      <c r="I180" s="10">
        <f t="shared" si="18"/>
        <v>0</v>
      </c>
      <c r="K180" s="24">
        <f t="shared" si="19"/>
        <v>-1.83</v>
      </c>
    </row>
    <row r="181" spans="2:11" ht="15" customHeight="1" x14ac:dyDescent="0.25">
      <c r="B181" s="21">
        <v>46753</v>
      </c>
      <c r="C181" s="29"/>
      <c r="D181" s="29"/>
      <c r="E181" s="22">
        <f t="shared" si="15"/>
        <v>0</v>
      </c>
      <c r="F181" s="29"/>
      <c r="G181" s="10">
        <f t="shared" si="16"/>
        <v>0</v>
      </c>
      <c r="H181" s="23">
        <f t="shared" si="17"/>
        <v>0</v>
      </c>
      <c r="I181" s="10">
        <f t="shared" si="18"/>
        <v>0</v>
      </c>
      <c r="K181" s="24">
        <f t="shared" si="19"/>
        <v>-1.83</v>
      </c>
    </row>
    <row r="182" spans="2:11" ht="15" customHeight="1" x14ac:dyDescent="0.25">
      <c r="B182" s="21">
        <v>46784</v>
      </c>
      <c r="C182" s="29"/>
      <c r="D182" s="29"/>
      <c r="E182" s="22">
        <f t="shared" si="15"/>
        <v>0</v>
      </c>
      <c r="F182" s="29"/>
      <c r="G182" s="10">
        <f t="shared" si="16"/>
        <v>0</v>
      </c>
      <c r="H182" s="23">
        <f t="shared" si="17"/>
        <v>0</v>
      </c>
      <c r="I182" s="10">
        <f t="shared" si="18"/>
        <v>0</v>
      </c>
      <c r="K182" s="24">
        <f t="shared" si="19"/>
        <v>-1.83</v>
      </c>
    </row>
    <row r="183" spans="2:11" ht="15" customHeight="1" x14ac:dyDescent="0.25">
      <c r="B183" s="21">
        <v>46813</v>
      </c>
      <c r="C183" s="29"/>
      <c r="D183" s="29"/>
      <c r="E183" s="22">
        <f t="shared" si="15"/>
        <v>0</v>
      </c>
      <c r="F183" s="29"/>
      <c r="G183" s="10">
        <f t="shared" si="16"/>
        <v>0</v>
      </c>
      <c r="H183" s="23">
        <f t="shared" si="17"/>
        <v>0</v>
      </c>
      <c r="I183" s="10">
        <f t="shared" si="18"/>
        <v>0</v>
      </c>
      <c r="K183" s="24">
        <f t="shared" si="19"/>
        <v>-1.83</v>
      </c>
    </row>
    <row r="184" spans="2:11" ht="15" customHeight="1" x14ac:dyDescent="0.25">
      <c r="B184" s="21">
        <v>46844</v>
      </c>
      <c r="C184" s="29"/>
      <c r="D184" s="29"/>
      <c r="E184" s="22">
        <f t="shared" si="15"/>
        <v>0</v>
      </c>
      <c r="F184" s="29"/>
      <c r="G184" s="10">
        <f t="shared" si="16"/>
        <v>0</v>
      </c>
      <c r="H184" s="23">
        <f t="shared" si="17"/>
        <v>0</v>
      </c>
      <c r="I184" s="10">
        <f t="shared" si="18"/>
        <v>0</v>
      </c>
      <c r="K184" s="24">
        <f t="shared" si="19"/>
        <v>-1.83</v>
      </c>
    </row>
    <row r="185" spans="2:11" ht="15" customHeight="1" x14ac:dyDescent="0.25">
      <c r="B185" s="21">
        <v>46874</v>
      </c>
      <c r="C185" s="29"/>
      <c r="D185" s="29"/>
      <c r="E185" s="22">
        <f t="shared" si="15"/>
        <v>0</v>
      </c>
      <c r="F185" s="29"/>
      <c r="G185" s="10">
        <f t="shared" si="16"/>
        <v>0</v>
      </c>
      <c r="H185" s="23">
        <f t="shared" si="17"/>
        <v>0</v>
      </c>
      <c r="I185" s="10">
        <f t="shared" si="18"/>
        <v>0</v>
      </c>
      <c r="K185" s="24">
        <f t="shared" si="19"/>
        <v>-1.83</v>
      </c>
    </row>
    <row r="186" spans="2:11" ht="15" customHeight="1" x14ac:dyDescent="0.25">
      <c r="B186" s="21">
        <v>46905</v>
      </c>
      <c r="C186" s="29"/>
      <c r="D186" s="29"/>
      <c r="E186" s="22">
        <f t="shared" si="15"/>
        <v>0</v>
      </c>
      <c r="F186" s="29"/>
      <c r="G186" s="10">
        <f t="shared" si="16"/>
        <v>0</v>
      </c>
      <c r="H186" s="23">
        <f t="shared" si="17"/>
        <v>0</v>
      </c>
      <c r="I186" s="10">
        <f t="shared" si="18"/>
        <v>0</v>
      </c>
      <c r="K186" s="24">
        <f t="shared" si="19"/>
        <v>-1.83</v>
      </c>
    </row>
    <row r="187" spans="2:11" ht="15" customHeight="1" x14ac:dyDescent="0.25">
      <c r="B187" s="21">
        <v>46935</v>
      </c>
      <c r="C187" s="29"/>
      <c r="D187" s="29"/>
      <c r="E187" s="22">
        <f t="shared" si="15"/>
        <v>0</v>
      </c>
      <c r="F187" s="29"/>
      <c r="G187" s="10">
        <f t="shared" si="16"/>
        <v>0</v>
      </c>
      <c r="H187" s="23">
        <f t="shared" si="17"/>
        <v>0</v>
      </c>
      <c r="I187" s="10">
        <f t="shared" si="18"/>
        <v>0</v>
      </c>
      <c r="K187" s="24">
        <f t="shared" si="19"/>
        <v>-1.83</v>
      </c>
    </row>
    <row r="188" spans="2:11" ht="15" customHeight="1" x14ac:dyDescent="0.25">
      <c r="B188" s="21">
        <v>46966</v>
      </c>
      <c r="C188" s="29"/>
      <c r="D188" s="29"/>
      <c r="E188" s="22">
        <f t="shared" si="15"/>
        <v>0</v>
      </c>
      <c r="F188" s="29"/>
      <c r="G188" s="10">
        <f t="shared" si="16"/>
        <v>0</v>
      </c>
      <c r="H188" s="23">
        <f t="shared" si="17"/>
        <v>0</v>
      </c>
      <c r="I188" s="10">
        <f t="shared" si="18"/>
        <v>0</v>
      </c>
      <c r="K188" s="24">
        <f t="shared" si="19"/>
        <v>-1.83</v>
      </c>
    </row>
    <row r="189" spans="2:11" ht="15" customHeight="1" x14ac:dyDescent="0.25">
      <c r="B189" s="21">
        <v>46997</v>
      </c>
      <c r="C189" s="29"/>
      <c r="D189" s="29"/>
      <c r="E189" s="22">
        <f t="shared" si="15"/>
        <v>0</v>
      </c>
      <c r="F189" s="29"/>
      <c r="G189" s="10">
        <f t="shared" si="16"/>
        <v>0</v>
      </c>
      <c r="H189" s="23">
        <f t="shared" si="17"/>
        <v>0</v>
      </c>
      <c r="I189" s="10">
        <f t="shared" si="18"/>
        <v>0</v>
      </c>
      <c r="K189" s="24">
        <f t="shared" si="19"/>
        <v>-1.83</v>
      </c>
    </row>
    <row r="190" spans="2:11" ht="15" customHeight="1" x14ac:dyDescent="0.25">
      <c r="B190" s="21">
        <v>47027</v>
      </c>
      <c r="C190" s="29"/>
      <c r="D190" s="29"/>
      <c r="E190" s="22">
        <f t="shared" si="15"/>
        <v>0</v>
      </c>
      <c r="F190" s="29"/>
      <c r="G190" s="10">
        <f t="shared" si="16"/>
        <v>0</v>
      </c>
      <c r="H190" s="23">
        <f t="shared" si="17"/>
        <v>0</v>
      </c>
      <c r="I190" s="10">
        <f t="shared" si="18"/>
        <v>0</v>
      </c>
      <c r="K190" s="24">
        <f t="shared" si="19"/>
        <v>-1.83</v>
      </c>
    </row>
    <row r="191" spans="2:11" ht="15" customHeight="1" x14ac:dyDescent="0.25">
      <c r="B191" s="21">
        <v>47058</v>
      </c>
      <c r="C191" s="29"/>
      <c r="D191" s="29"/>
      <c r="E191" s="22">
        <f t="shared" si="15"/>
        <v>0</v>
      </c>
      <c r="F191" s="29"/>
      <c r="G191" s="10">
        <f t="shared" si="16"/>
        <v>0</v>
      </c>
      <c r="H191" s="23">
        <f t="shared" si="17"/>
        <v>0</v>
      </c>
      <c r="I191" s="10">
        <f t="shared" si="18"/>
        <v>0</v>
      </c>
      <c r="K191" s="24">
        <f t="shared" si="19"/>
        <v>-1.83</v>
      </c>
    </row>
    <row r="192" spans="2:11" ht="15" customHeight="1" x14ac:dyDescent="0.25">
      <c r="B192" s="21">
        <v>47088</v>
      </c>
      <c r="C192" s="29"/>
      <c r="D192" s="29"/>
      <c r="E192" s="22">
        <f t="shared" si="15"/>
        <v>0</v>
      </c>
      <c r="F192" s="29"/>
      <c r="G192" s="10">
        <f t="shared" si="16"/>
        <v>0</v>
      </c>
      <c r="H192" s="23">
        <f t="shared" si="17"/>
        <v>0</v>
      </c>
      <c r="I192" s="10">
        <f t="shared" si="18"/>
        <v>0</v>
      </c>
      <c r="K192" s="24">
        <f t="shared" si="19"/>
        <v>-1.83</v>
      </c>
    </row>
    <row r="193" spans="2:11" ht="15" customHeight="1" x14ac:dyDescent="0.25">
      <c r="B193" s="21">
        <v>47119</v>
      </c>
      <c r="C193" s="29"/>
      <c r="D193" s="29"/>
      <c r="E193" s="22">
        <f t="shared" si="15"/>
        <v>0</v>
      </c>
      <c r="F193" s="29"/>
      <c r="G193" s="10">
        <f t="shared" si="16"/>
        <v>0</v>
      </c>
      <c r="H193" s="23">
        <f t="shared" si="17"/>
        <v>0</v>
      </c>
      <c r="I193" s="10">
        <f t="shared" si="18"/>
        <v>0</v>
      </c>
      <c r="K193" s="24">
        <f t="shared" si="19"/>
        <v>-1.83</v>
      </c>
    </row>
    <row r="194" spans="2:11" ht="15" customHeight="1" x14ac:dyDescent="0.25">
      <c r="B194" s="21">
        <v>47150</v>
      </c>
      <c r="C194" s="29"/>
      <c r="D194" s="29"/>
      <c r="E194" s="22">
        <f t="shared" si="15"/>
        <v>0</v>
      </c>
      <c r="F194" s="29"/>
      <c r="G194" s="10">
        <f t="shared" si="16"/>
        <v>0</v>
      </c>
      <c r="H194" s="23">
        <f t="shared" si="17"/>
        <v>0</v>
      </c>
      <c r="I194" s="10">
        <f t="shared" si="18"/>
        <v>0</v>
      </c>
      <c r="K194" s="24">
        <f t="shared" si="19"/>
        <v>-1.83</v>
      </c>
    </row>
    <row r="195" spans="2:11" ht="15" customHeight="1" x14ac:dyDescent="0.25">
      <c r="B195" s="21">
        <v>47178</v>
      </c>
      <c r="C195" s="29"/>
      <c r="D195" s="29"/>
      <c r="E195" s="22">
        <f t="shared" si="15"/>
        <v>0</v>
      </c>
      <c r="F195" s="29"/>
      <c r="G195" s="10">
        <f t="shared" si="16"/>
        <v>0</v>
      </c>
      <c r="H195" s="23">
        <f t="shared" si="17"/>
        <v>0</v>
      </c>
      <c r="I195" s="10">
        <f t="shared" si="18"/>
        <v>0</v>
      </c>
      <c r="K195" s="24">
        <f t="shared" si="19"/>
        <v>-1.83</v>
      </c>
    </row>
    <row r="196" spans="2:11" ht="15" customHeight="1" x14ac:dyDescent="0.25">
      <c r="B196" s="21">
        <v>47209</v>
      </c>
      <c r="C196" s="29"/>
      <c r="D196" s="29"/>
      <c r="E196" s="22">
        <f t="shared" si="15"/>
        <v>0</v>
      </c>
      <c r="F196" s="29"/>
      <c r="G196" s="10">
        <f t="shared" si="16"/>
        <v>0</v>
      </c>
      <c r="H196" s="23">
        <f t="shared" si="17"/>
        <v>0</v>
      </c>
      <c r="I196" s="10">
        <f t="shared" si="18"/>
        <v>0</v>
      </c>
      <c r="K196" s="24">
        <f t="shared" si="19"/>
        <v>-1.83</v>
      </c>
    </row>
    <row r="197" spans="2:11" ht="15" customHeight="1" x14ac:dyDescent="0.25">
      <c r="B197" s="21">
        <v>47239</v>
      </c>
      <c r="C197" s="29"/>
      <c r="D197" s="29"/>
      <c r="E197" s="22">
        <f t="shared" si="15"/>
        <v>0</v>
      </c>
      <c r="F197" s="29"/>
      <c r="G197" s="10">
        <f t="shared" si="16"/>
        <v>0</v>
      </c>
      <c r="H197" s="23">
        <f t="shared" si="17"/>
        <v>0</v>
      </c>
      <c r="I197" s="10">
        <f t="shared" si="18"/>
        <v>0</v>
      </c>
      <c r="K197" s="24">
        <f t="shared" si="19"/>
        <v>-1.83</v>
      </c>
    </row>
    <row r="198" spans="2:11" ht="15" customHeight="1" x14ac:dyDescent="0.25">
      <c r="B198" s="21">
        <v>47270</v>
      </c>
      <c r="C198" s="29"/>
      <c r="D198" s="29"/>
      <c r="E198" s="22">
        <f t="shared" ref="E198:E204" si="20">IF(D198=0,0,C198/D198)</f>
        <v>0</v>
      </c>
      <c r="F198" s="29"/>
      <c r="G198" s="10">
        <f t="shared" ref="G198:G204" si="21">0.85*F198</f>
        <v>0</v>
      </c>
      <c r="H198" s="23">
        <f t="shared" ref="H198:H204" si="22">IF(K198&lt;0,0,IF(K198&gt;1,1,K198))</f>
        <v>0</v>
      </c>
      <c r="I198" s="10">
        <f t="shared" ref="I198:I204" si="23">H198*G198</f>
        <v>0</v>
      </c>
      <c r="K198" s="24">
        <f t="shared" ref="K198:K204" si="24">E198/30-1.83</f>
        <v>-1.83</v>
      </c>
    </row>
    <row r="199" spans="2:11" ht="15" customHeight="1" x14ac:dyDescent="0.25">
      <c r="B199" s="21">
        <v>47300</v>
      </c>
      <c r="C199" s="29"/>
      <c r="D199" s="29"/>
      <c r="E199" s="22">
        <f t="shared" si="20"/>
        <v>0</v>
      </c>
      <c r="F199" s="29"/>
      <c r="G199" s="10">
        <f t="shared" si="21"/>
        <v>0</v>
      </c>
      <c r="H199" s="23">
        <f t="shared" si="22"/>
        <v>0</v>
      </c>
      <c r="I199" s="10">
        <f t="shared" si="23"/>
        <v>0</v>
      </c>
      <c r="K199" s="24">
        <f t="shared" si="24"/>
        <v>-1.83</v>
      </c>
    </row>
    <row r="200" spans="2:11" ht="15" customHeight="1" x14ac:dyDescent="0.25">
      <c r="B200" s="21">
        <v>47331</v>
      </c>
      <c r="C200" s="29"/>
      <c r="D200" s="29"/>
      <c r="E200" s="22">
        <f t="shared" si="20"/>
        <v>0</v>
      </c>
      <c r="F200" s="29"/>
      <c r="G200" s="10">
        <f t="shared" si="21"/>
        <v>0</v>
      </c>
      <c r="H200" s="23">
        <f t="shared" si="22"/>
        <v>0</v>
      </c>
      <c r="I200" s="10">
        <f t="shared" si="23"/>
        <v>0</v>
      </c>
      <c r="K200" s="24">
        <f t="shared" si="24"/>
        <v>-1.83</v>
      </c>
    </row>
    <row r="201" spans="2:11" ht="15" customHeight="1" x14ac:dyDescent="0.25">
      <c r="B201" s="21">
        <v>47362</v>
      </c>
      <c r="C201" s="29"/>
      <c r="D201" s="29"/>
      <c r="E201" s="22">
        <f t="shared" si="20"/>
        <v>0</v>
      </c>
      <c r="F201" s="29"/>
      <c r="G201" s="10">
        <f t="shared" si="21"/>
        <v>0</v>
      </c>
      <c r="H201" s="23">
        <f t="shared" si="22"/>
        <v>0</v>
      </c>
      <c r="I201" s="10">
        <f t="shared" si="23"/>
        <v>0</v>
      </c>
      <c r="K201" s="24">
        <f t="shared" si="24"/>
        <v>-1.83</v>
      </c>
    </row>
    <row r="202" spans="2:11" ht="15" customHeight="1" x14ac:dyDescent="0.25">
      <c r="B202" s="21">
        <v>47392</v>
      </c>
      <c r="C202" s="29"/>
      <c r="D202" s="29"/>
      <c r="E202" s="22">
        <f t="shared" si="20"/>
        <v>0</v>
      </c>
      <c r="F202" s="29"/>
      <c r="G202" s="10">
        <f t="shared" si="21"/>
        <v>0</v>
      </c>
      <c r="H202" s="23">
        <f t="shared" si="22"/>
        <v>0</v>
      </c>
      <c r="I202" s="10">
        <f t="shared" si="23"/>
        <v>0</v>
      </c>
      <c r="K202" s="24">
        <f t="shared" si="24"/>
        <v>-1.83</v>
      </c>
    </row>
    <row r="203" spans="2:11" ht="15" customHeight="1" x14ac:dyDescent="0.25">
      <c r="B203" s="21">
        <v>47423</v>
      </c>
      <c r="C203" s="29"/>
      <c r="D203" s="29"/>
      <c r="E203" s="22">
        <f t="shared" si="20"/>
        <v>0</v>
      </c>
      <c r="F203" s="29"/>
      <c r="G203" s="10">
        <f t="shared" si="21"/>
        <v>0</v>
      </c>
      <c r="H203" s="23">
        <f t="shared" si="22"/>
        <v>0</v>
      </c>
      <c r="I203" s="10">
        <f t="shared" si="23"/>
        <v>0</v>
      </c>
      <c r="K203" s="24">
        <f t="shared" si="24"/>
        <v>-1.83</v>
      </c>
    </row>
    <row r="204" spans="2:11" ht="15" customHeight="1" thickBot="1" x14ac:dyDescent="0.3">
      <c r="B204" s="21">
        <v>47453</v>
      </c>
      <c r="C204" s="29"/>
      <c r="D204" s="29"/>
      <c r="E204" s="22">
        <f t="shared" si="20"/>
        <v>0</v>
      </c>
      <c r="F204" s="29"/>
      <c r="G204" s="10">
        <f t="shared" si="21"/>
        <v>0</v>
      </c>
      <c r="H204" s="23">
        <f t="shared" si="22"/>
        <v>0</v>
      </c>
      <c r="I204" s="10">
        <f t="shared" si="23"/>
        <v>0</v>
      </c>
      <c r="K204" s="24">
        <f t="shared" si="24"/>
        <v>-1.83</v>
      </c>
    </row>
    <row r="205" spans="2:11" ht="28.5" customHeight="1" thickBot="1" x14ac:dyDescent="0.3">
      <c r="B205" s="69" t="s">
        <v>95</v>
      </c>
      <c r="C205" s="70"/>
      <c r="D205" s="70"/>
      <c r="E205" s="70"/>
      <c r="F205" s="16"/>
      <c r="G205" s="16"/>
      <c r="H205" s="17"/>
      <c r="I205" s="18">
        <f>SUM(I133:I204)</f>
        <v>0</v>
      </c>
    </row>
    <row r="207" spans="2:11" x14ac:dyDescent="0.25">
      <c r="B207" t="s">
        <v>90</v>
      </c>
    </row>
    <row r="208" spans="2:11" ht="15.75" thickBot="1" x14ac:dyDescent="0.3"/>
    <row r="209" spans="2:6" ht="30.75" customHeight="1" thickTop="1" thickBot="1" x14ac:dyDescent="0.3">
      <c r="B209" s="63" t="s">
        <v>5</v>
      </c>
      <c r="C209" s="64"/>
      <c r="D209" s="64"/>
      <c r="E209" s="64"/>
      <c r="F209" s="65"/>
    </row>
    <row r="210" spans="2:6" ht="30" customHeight="1" x14ac:dyDescent="0.25">
      <c r="B210" s="66" t="s">
        <v>91</v>
      </c>
      <c r="C210" s="67"/>
      <c r="D210" s="68"/>
      <c r="E210" s="61"/>
      <c r="F210" s="62"/>
    </row>
    <row r="211" spans="2:6" ht="30" customHeight="1" x14ac:dyDescent="0.25">
      <c r="B211" s="53" t="s">
        <v>0</v>
      </c>
      <c r="C211" s="54"/>
      <c r="D211" s="55"/>
      <c r="E211" s="59"/>
      <c r="F211" s="60"/>
    </row>
    <row r="212" spans="2:6" ht="30" customHeight="1" x14ac:dyDescent="0.25">
      <c r="B212" s="53" t="s">
        <v>1</v>
      </c>
      <c r="C212" s="54"/>
      <c r="D212" s="55"/>
      <c r="E212" s="59"/>
      <c r="F212" s="60"/>
    </row>
    <row r="213" spans="2:6" ht="30" customHeight="1" x14ac:dyDescent="0.25">
      <c r="B213" s="53" t="s">
        <v>2</v>
      </c>
      <c r="C213" s="54"/>
      <c r="D213" s="55"/>
      <c r="E213" s="59"/>
      <c r="F213" s="60"/>
    </row>
    <row r="214" spans="2:6" ht="30" customHeight="1" x14ac:dyDescent="0.25">
      <c r="B214" s="53" t="s">
        <v>3</v>
      </c>
      <c r="C214" s="54"/>
      <c r="D214" s="55"/>
      <c r="E214" s="59"/>
      <c r="F214" s="60"/>
    </row>
    <row r="215" spans="2:6" ht="30" customHeight="1" x14ac:dyDescent="0.25">
      <c r="B215" s="53" t="s">
        <v>4</v>
      </c>
      <c r="C215" s="54"/>
      <c r="D215" s="55"/>
      <c r="E215" s="49"/>
      <c r="F215" s="50"/>
    </row>
    <row r="216" spans="2:6" ht="30" customHeight="1" thickBot="1" x14ac:dyDescent="0.3">
      <c r="B216" s="56"/>
      <c r="C216" s="57"/>
      <c r="D216" s="58"/>
      <c r="E216" s="51"/>
      <c r="F216" s="52"/>
    </row>
    <row r="217" spans="2:6" ht="15.75" thickTop="1" x14ac:dyDescent="0.25"/>
  </sheetData>
  <sheetProtection sheet="1" formatRows="0" selectLockedCells="1"/>
  <mergeCells count="75">
    <mergeCell ref="B130:I130"/>
    <mergeCell ref="B131:I131"/>
    <mergeCell ref="B205:E205"/>
    <mergeCell ref="B11:G11"/>
    <mergeCell ref="B2:I2"/>
    <mergeCell ref="H10:I10"/>
    <mergeCell ref="H11:I11"/>
    <mergeCell ref="B15:G15"/>
    <mergeCell ref="B18:G18"/>
    <mergeCell ref="B19:G19"/>
    <mergeCell ref="B10:E10"/>
    <mergeCell ref="H5:I5"/>
    <mergeCell ref="H6:I6"/>
    <mergeCell ref="H7:I7"/>
    <mergeCell ref="H8:I8"/>
    <mergeCell ref="H9:I9"/>
    <mergeCell ref="B48:C48"/>
    <mergeCell ref="B51:F51"/>
    <mergeCell ref="B54:I54"/>
    <mergeCell ref="B53:I53"/>
    <mergeCell ref="B31:F31"/>
    <mergeCell ref="B32:F32"/>
    <mergeCell ref="B33:F33"/>
    <mergeCell ref="B49:F49"/>
    <mergeCell ref="B50:F50"/>
    <mergeCell ref="B35:G35"/>
    <mergeCell ref="B36:G36"/>
    <mergeCell ref="B37:C37"/>
    <mergeCell ref="B43:C43"/>
    <mergeCell ref="B44:C44"/>
    <mergeCell ref="B45:C45"/>
    <mergeCell ref="B46:C46"/>
    <mergeCell ref="B47:C47"/>
    <mergeCell ref="B21:C21"/>
    <mergeCell ref="B22:C22"/>
    <mergeCell ref="B23:C23"/>
    <mergeCell ref="B24:C24"/>
    <mergeCell ref="B25:C25"/>
    <mergeCell ref="B26:C26"/>
    <mergeCell ref="B27:C27"/>
    <mergeCell ref="E212:F212"/>
    <mergeCell ref="E213:F213"/>
    <mergeCell ref="E214:F214"/>
    <mergeCell ref="E210:F210"/>
    <mergeCell ref="E211:F211"/>
    <mergeCell ref="B209:F209"/>
    <mergeCell ref="B210:D210"/>
    <mergeCell ref="B211:D211"/>
    <mergeCell ref="B128:E128"/>
    <mergeCell ref="B38:C38"/>
    <mergeCell ref="B39:C39"/>
    <mergeCell ref="B40:C40"/>
    <mergeCell ref="B41:C41"/>
    <mergeCell ref="B42:C42"/>
    <mergeCell ref="E215:F216"/>
    <mergeCell ref="B212:D212"/>
    <mergeCell ref="B213:D213"/>
    <mergeCell ref="B214:D214"/>
    <mergeCell ref="B215:D216"/>
    <mergeCell ref="G4:I4"/>
    <mergeCell ref="B28:C28"/>
    <mergeCell ref="B29:C29"/>
    <mergeCell ref="B30:C30"/>
    <mergeCell ref="B20:C20"/>
    <mergeCell ref="B13:G13"/>
    <mergeCell ref="H13:I13"/>
    <mergeCell ref="H12:I12"/>
    <mergeCell ref="B12:E12"/>
    <mergeCell ref="F12:G12"/>
    <mergeCell ref="B16:C16"/>
    <mergeCell ref="B6:E6"/>
    <mergeCell ref="B7:E7"/>
    <mergeCell ref="B8:E8"/>
    <mergeCell ref="B9:E9"/>
    <mergeCell ref="B4:D4"/>
  </mergeCells>
  <conditionalFormatting sqref="B11 H11 H13 B13">
    <cfRule type="expression" dxfId="8" priority="13">
      <formula>IF(#REF!=0,1)</formula>
    </cfRule>
  </conditionalFormatting>
  <conditionalFormatting sqref="G31:G33">
    <cfRule type="expression" dxfId="7" priority="11">
      <formula>IF(#REF!=0,1)</formula>
    </cfRule>
  </conditionalFormatting>
  <conditionalFormatting sqref="G49:G51">
    <cfRule type="expression" dxfId="6" priority="7">
      <formula>IF(#REF!=0,1)</formula>
    </cfRule>
  </conditionalFormatting>
  <conditionalFormatting sqref="B128">
    <cfRule type="expression" dxfId="5" priority="6">
      <formula>IF(#REF!=0,1)</formula>
    </cfRule>
  </conditionalFormatting>
  <conditionalFormatting sqref="I128">
    <cfRule type="expression" dxfId="4" priority="5">
      <formula>IF(#REF!=0,1)</formula>
    </cfRule>
  </conditionalFormatting>
  <conditionalFormatting sqref="B31:B33">
    <cfRule type="expression" dxfId="3" priority="4">
      <formula>IF(#REF!=0,1)</formula>
    </cfRule>
  </conditionalFormatting>
  <conditionalFormatting sqref="B49:B51">
    <cfRule type="expression" dxfId="2" priority="3">
      <formula>IF(#REF!=0,1)</formula>
    </cfRule>
  </conditionalFormatting>
  <conditionalFormatting sqref="B205">
    <cfRule type="expression" dxfId="1" priority="2">
      <formula>IF(#REF!=0,1)</formula>
    </cfRule>
  </conditionalFormatting>
  <conditionalFormatting sqref="I205">
    <cfRule type="expression" dxfId="0" priority="1">
      <formula>IF(#REF!=0,1)</formula>
    </cfRule>
  </conditionalFormatting>
  <pageMargins left="0.70866141732283472" right="0.70866141732283472" top="0.39370078740157483" bottom="0.74803149606299213" header="0.31496062992125984" footer="0.31496062992125984"/>
  <pageSetup paperSize="9" scale="75" fitToHeight="0" orientation="portrait" r:id="rId1"/>
  <headerFooter>
    <oddFooter>&amp;L&amp;"Arial,Standaard"&amp;8&amp;F&amp;R&amp;"Arial,Standaard"&amp;8pagina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04AFB-AAC7-4B35-9CB5-A8993C59C306}">
  <dimension ref="A1:E20"/>
  <sheetViews>
    <sheetView workbookViewId="0">
      <selection activeCell="B17" sqref="B17:B20"/>
    </sheetView>
  </sheetViews>
  <sheetFormatPr defaultRowHeight="15" x14ac:dyDescent="0.25"/>
  <cols>
    <col min="1" max="1" width="58.7109375" customWidth="1"/>
    <col min="2" max="2" width="15.5703125" bestFit="1" customWidth="1"/>
    <col min="3" max="3" width="110.5703125" bestFit="1" customWidth="1"/>
  </cols>
  <sheetData>
    <row r="1" spans="1:5" x14ac:dyDescent="0.25">
      <c r="A1" t="s">
        <v>15</v>
      </c>
      <c r="B1" t="s">
        <v>7</v>
      </c>
      <c r="C1" t="s">
        <v>8</v>
      </c>
      <c r="D1" t="s">
        <v>14</v>
      </c>
      <c r="E1" t="s">
        <v>13</v>
      </c>
    </row>
    <row r="2" spans="1:5" x14ac:dyDescent="0.25">
      <c r="A2" t="s">
        <v>12</v>
      </c>
      <c r="D2" t="s">
        <v>6</v>
      </c>
      <c r="E2" s="2">
        <v>0.5</v>
      </c>
    </row>
    <row r="3" spans="1:5" x14ac:dyDescent="0.25">
      <c r="A3" t="str">
        <f t="shared" ref="A3:A20" si="0">_xlfn.CONCAT(B3," - ",C3)</f>
        <v>deelperceel 2b1 - Oude IJsselstreek &lt;-&gt; Doetinchem</v>
      </c>
      <c r="B3" t="s">
        <v>31</v>
      </c>
      <c r="C3" t="s">
        <v>9</v>
      </c>
      <c r="E3" s="1"/>
    </row>
    <row r="4" spans="1:5" ht="30" x14ac:dyDescent="0.25">
      <c r="A4" t="str">
        <f t="shared" si="0"/>
        <v>deelperceel 2b2 - Berkelland/Bronckhorst/Oost Gelre -&gt; Doetinchem
Berkelland/Bronckhorst/Doetinchem/Oost Gelre/ Oude IJsselstreek -&gt; Bronckhorst</v>
      </c>
      <c r="B4" t="s">
        <v>32</v>
      </c>
      <c r="C4" s="3" t="s">
        <v>30</v>
      </c>
      <c r="E4" s="1"/>
    </row>
    <row r="5" spans="1:5" x14ac:dyDescent="0.25">
      <c r="A5" t="str">
        <f t="shared" si="0"/>
        <v>deelperceel 2b3 - Aalten/Berkelland/Oost Gelre/Winterswijk -&gt; Oost Gelre</v>
      </c>
      <c r="B5" t="s">
        <v>33</v>
      </c>
      <c r="C5" t="s">
        <v>16</v>
      </c>
      <c r="E5" s="1"/>
    </row>
    <row r="6" spans="1:5" x14ac:dyDescent="0.25">
      <c r="A6" t="str">
        <f t="shared" si="0"/>
        <v>deelperceel 2b4 - Aalten/Berkelland/Bronckhorst/Doetinchem/Oost Gelre/Oude IJsselstreek/Winterswijk -&gt; Berkelland Oost (Neede e.o.)</v>
      </c>
      <c r="B6" t="s">
        <v>34</v>
      </c>
      <c r="C6" t="s">
        <v>17</v>
      </c>
      <c r="D6" t="s">
        <v>6</v>
      </c>
      <c r="E6" s="1">
        <v>0.05</v>
      </c>
    </row>
    <row r="7" spans="1:5" x14ac:dyDescent="0.25">
      <c r="A7" t="str">
        <f t="shared" si="0"/>
        <v>deelperceel 2b5 - Aalten/Oost Gelre/Winterswijk -&gt; Berkelland West (Beltrum/Borculo/Ruurlo)</v>
      </c>
      <c r="B7" t="s">
        <v>35</v>
      </c>
      <c r="C7" t="s">
        <v>18</v>
      </c>
      <c r="E7" s="1"/>
    </row>
    <row r="8" spans="1:5" x14ac:dyDescent="0.25">
      <c r="A8" t="str">
        <f t="shared" si="0"/>
        <v>deelperceel 2b6 - Bronckhorst/Doetinchem/Oude IJsselstreek -&gt; Berkelland West (Beltrum/Borculo/Ruurlo)</v>
      </c>
      <c r="B8" t="s">
        <v>36</v>
      </c>
      <c r="C8" t="s">
        <v>19</v>
      </c>
      <c r="E8" s="1"/>
    </row>
    <row r="9" spans="1:5" x14ac:dyDescent="0.25">
      <c r="A9" t="str">
        <f t="shared" si="0"/>
        <v>deelperceel 2b7 - Bronckhorst/Doetinchem/Oude IJsselstreek -&gt; Oost Gelre/Winterswijk</v>
      </c>
      <c r="B9" t="s">
        <v>37</v>
      </c>
      <c r="C9" t="s">
        <v>20</v>
      </c>
      <c r="E9" s="1"/>
    </row>
    <row r="10" spans="1:5" x14ac:dyDescent="0.25">
      <c r="A10" t="str">
        <f t="shared" si="0"/>
        <v>deelperceel 2b8 - Doetinchem</v>
      </c>
      <c r="B10" t="s">
        <v>38</v>
      </c>
      <c r="C10" t="s">
        <v>10</v>
      </c>
      <c r="E10" s="1"/>
    </row>
    <row r="11" spans="1:5" x14ac:dyDescent="0.25">
      <c r="A11" t="str">
        <f t="shared" si="0"/>
        <v>deelperceel 2b9 - Aalten/Winterswijk -&gt; Doetinchem</v>
      </c>
      <c r="B11" t="s">
        <v>39</v>
      </c>
      <c r="C11" t="s">
        <v>21</v>
      </c>
      <c r="E11" s="1"/>
    </row>
    <row r="12" spans="1:5" x14ac:dyDescent="0.25">
      <c r="A12" t="str">
        <f t="shared" si="0"/>
        <v>deelperceel 2b10 - Aalten/Berkelland/Oost Gelre/Winterswijk -&gt; Winterswijk</v>
      </c>
      <c r="B12" t="s">
        <v>40</v>
      </c>
      <c r="C12" t="s">
        <v>22</v>
      </c>
      <c r="E12" s="1"/>
    </row>
    <row r="13" spans="1:5" x14ac:dyDescent="0.25">
      <c r="A13" t="str">
        <f t="shared" si="0"/>
        <v>deelperceel 2b11 - Berkelland/Bronckhorst/Doetinchem/Oost Gelre/Oude IJsselstreek/Winterswijk -&gt; Aalten</v>
      </c>
      <c r="B13" t="s">
        <v>41</v>
      </c>
      <c r="C13" t="s">
        <v>23</v>
      </c>
      <c r="E13" s="1"/>
    </row>
    <row r="14" spans="1:5" x14ac:dyDescent="0.25">
      <c r="A14" t="str">
        <f t="shared" si="0"/>
        <v>deelperceel 2b12 - Aalten</v>
      </c>
      <c r="B14" t="s">
        <v>42</v>
      </c>
      <c r="C14" t="s">
        <v>11</v>
      </c>
      <c r="D14" t="s">
        <v>6</v>
      </c>
      <c r="E14" s="1">
        <v>0.3</v>
      </c>
    </row>
    <row r="15" spans="1:5" x14ac:dyDescent="0.25">
      <c r="A15" t="str">
        <f t="shared" si="0"/>
        <v>deelperceel 2b13 - Aalten/Bronckhorst/Doetinchem/Oude IJsselstreek -&gt; Oude IJsselstreek</v>
      </c>
      <c r="B15" t="s">
        <v>43</v>
      </c>
      <c r="C15" t="s">
        <v>24</v>
      </c>
      <c r="E15" s="1"/>
    </row>
    <row r="16" spans="1:5" x14ac:dyDescent="0.25">
      <c r="A16" t="str">
        <f t="shared" si="0"/>
        <v>deelperceel 2b14 - Berkelland -&gt; Berkelland West (Beltrum/Borculo/Ruurlo)</v>
      </c>
      <c r="B16" t="s">
        <v>44</v>
      </c>
      <c r="C16" t="s">
        <v>25</v>
      </c>
      <c r="E16" s="1"/>
    </row>
    <row r="17" spans="1:5" x14ac:dyDescent="0.25">
      <c r="A17" t="str">
        <f t="shared" si="0"/>
        <v>deelperceel 2b21 - Regio -&gt; Montferland</v>
      </c>
      <c r="B17" t="s">
        <v>45</v>
      </c>
      <c r="C17" t="s">
        <v>26</v>
      </c>
      <c r="E17" s="1"/>
    </row>
    <row r="18" spans="1:5" x14ac:dyDescent="0.25">
      <c r="A18" t="str">
        <f t="shared" si="0"/>
        <v>deelperceel 2b22 - Regio -&gt; regio Arnhem/Nijmegen</v>
      </c>
      <c r="B18" t="s">
        <v>46</v>
      </c>
      <c r="C18" t="s">
        <v>27</v>
      </c>
      <c r="E18" s="1"/>
    </row>
    <row r="19" spans="1:5" x14ac:dyDescent="0.25">
      <c r="A19" t="str">
        <f t="shared" si="0"/>
        <v>deelperceel 2b23 - Regio -&gt; regio Stedendriehoek</v>
      </c>
      <c r="B19" t="s">
        <v>47</v>
      </c>
      <c r="C19" t="s">
        <v>28</v>
      </c>
      <c r="E19" s="1"/>
    </row>
    <row r="20" spans="1:5" x14ac:dyDescent="0.25">
      <c r="A20" t="str">
        <f t="shared" si="0"/>
        <v>deelperceel 2b24 - Regio -&gt; regio Twente</v>
      </c>
      <c r="B20" t="s">
        <v>48</v>
      </c>
      <c r="C20" t="s">
        <v>29</v>
      </c>
      <c r="E20" s="1"/>
    </row>
  </sheetData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Prijsinvulformulier</vt:lpstr>
      <vt:lpstr>Deelpercelen</vt:lpstr>
    </vt:vector>
  </TitlesOfParts>
  <Company>Gemeente Winterswijk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Geert-Jan Verzijden</dc:creator>
  <cp:lastModifiedBy>Geert-Jan Verzijden</cp:lastModifiedBy>
  <cp:lastPrinted>2023-01-05T14:44:25Z</cp:lastPrinted>
  <dcterms:created xsi:type="dcterms:W3CDTF">2016-07-04T13:00:21Z</dcterms:created>
  <dcterms:modified xsi:type="dcterms:W3CDTF">2023-02-09T12:02:27Z</dcterms:modified>
</cp:coreProperties>
</file>