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rinterSettings/printerSettings1.bin" ContentType="application/vnd.openxmlformats-officedocument.spreadsheetml.printerSettings"/>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Desktop\EUA's\000- KNMI - EUA MET ANVS-OPMET\Documenten aanbesteding\Gepubliceerde documenten 2\Aangepast\"/>
    </mc:Choice>
  </mc:AlternateContent>
  <xr:revisionPtr revIDLastSave="0" documentId="8_{4C344971-6E3B-4F28-A058-768E0AEE18C3}" xr6:coauthVersionLast="47" xr6:coauthVersionMax="47" xr10:uidLastSave="{00000000-0000-0000-0000-000000000000}"/>
  <bookViews>
    <workbookView xWindow="-108" yWindow="-108" windowWidth="23256" windowHeight="12576" activeTab="1" xr2:uid="{00000000-000D-0000-FFFF-FFFF00000000}"/>
  </bookViews>
  <sheets>
    <sheet name="Instructions and use Annex" sheetId="1" r:id="rId1"/>
    <sheet name="Pricing sheet" sheetId="2" r:id="rId2"/>
  </sheets>
  <definedNames>
    <definedName name="_xlnm.Print_Area" localSheetId="1">'Pricing sheet'!$A$1:$H$39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1" i="2" l="1"/>
  <c r="F17" i="2"/>
  <c r="F10" i="2" l="1"/>
  <c r="F8" i="2" l="1"/>
  <c r="F16" i="2"/>
  <c r="F18" i="2" s="1"/>
  <c r="G18" i="2" s="1" a="1"/>
  <c r="G18" i="2" s="1"/>
  <c r="F22" i="2"/>
  <c r="G22" i="2" s="1" a="1"/>
  <c r="G22" i="2" s="1"/>
  <c r="F9" i="2"/>
  <c r="F11" i="2"/>
  <c r="F12" i="2" l="1"/>
  <c r="G12" i="2" s="1" a="1"/>
  <c r="G12" i="2" s="1"/>
  <c r="G23" i="2" s="1" a="1"/>
  <c r="G23" i="2" s="1"/>
  <c r="F24" i="2" l="1"/>
  <c r="F25"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<sst xmlns="http://schemas.openxmlformats.org/spreadsheetml/2006/main" count="91" uniqueCount="70">
  <si>
    <t>General</t>
  </si>
  <si>
    <t>1. The Tenderer must enter the requested information in the yellow shaded cells in all tabs.</t>
  </si>
  <si>
    <t>3. The Tenderer will be held responsible for any misinterpretation of this Pricing sheet. It is possible to submit questions about this Pricing sheet, in accordance with the options described in the invitation to tender.</t>
  </si>
  <si>
    <t xml:space="preserve">4. Any modifications made to the Pricing sheet by the Tenderer at places other than those indicated may result in the invalidation of your tender and, as a result, in exclusion. </t>
  </si>
  <si>
    <t>5. All prices are in euros, and are excluding VAT.</t>
  </si>
  <si>
    <t>6. The rates offered by the Tenderer are all-in rates. That is to say, including salary costs, overhead costs (for inspections, certificates, insurance policies), costs for the use of equipment, testing costs, costs, administrative costs, consultation costs, etc.</t>
  </si>
  <si>
    <t>Prices</t>
  </si>
  <si>
    <t xml:space="preserve">8. Strategic tendering is prohibited. In the event of abnormal pricing, the Ministry of Infrastructure and Water Management has the right to request further details, or to declare the tender invalid and, as a result, excluded (at the Ministry of Infrastructure and Water Management’s discretion). </t>
  </si>
  <si>
    <t>10. Submitting negative prices is prohibited, under penalty of exclusion. Do not include discount percentages, these must be incorporated in the tender price</t>
  </si>
  <si>
    <t>Make a choice</t>
  </si>
  <si>
    <t>Type of Solution offered:</t>
  </si>
  <si>
    <t>License per month</t>
  </si>
  <si>
    <t>On-Premise solution</t>
  </si>
  <si>
    <t>Years</t>
  </si>
  <si>
    <t>Total</t>
  </si>
  <si>
    <t>License per year</t>
  </si>
  <si>
    <t>SaaS-solution</t>
  </si>
  <si>
    <t xml:space="preserve"> </t>
  </si>
  <si>
    <t>Singe purchase</t>
  </si>
  <si>
    <t>1.1. Delivery</t>
  </si>
  <si>
    <t>1.2. License</t>
  </si>
  <si>
    <t>1.3. Training</t>
  </si>
  <si>
    <t>1.4. Support and Maintenance</t>
  </si>
  <si>
    <t>Other, explain in answer to sub award criterion 4 Software</t>
  </si>
  <si>
    <t>Amount of years</t>
  </si>
  <si>
    <t>2.1. Licence</t>
  </si>
  <si>
    <t>Total bid excluding VAT</t>
  </si>
  <si>
    <t>Total bid including VAT</t>
  </si>
  <si>
    <t>VAT rate 21%</t>
  </si>
  <si>
    <t>The tender is based on a fixed price.</t>
  </si>
  <si>
    <t xml:space="preserve">The Tenderer declares that he (she) has examined all of the documents submitted with the tender. He also declares that, together, the documents to be submitted comprise the tender, and that they have been completed truthfully.
</t>
  </si>
  <si>
    <t>Signature</t>
  </si>
  <si>
    <t>The undersigned, legally represented in this matter, declares that, by signing this form, they are willing to provide services as described in the invitation to tender. They will do so at the prices as set in this document, excluding VAT.</t>
  </si>
  <si>
    <t>Name of Tenderer</t>
  </si>
  <si>
    <t>Name of duly authorized signatory</t>
  </si>
  <si>
    <t>Job title of duly authorized signatory</t>
  </si>
  <si>
    <t>Date:</t>
  </si>
  <si>
    <t>Software-as-a-Service - solution</t>
  </si>
  <si>
    <t>On-Premise - solution</t>
  </si>
  <si>
    <t>Amount</t>
  </si>
  <si>
    <t>N/A</t>
  </si>
  <si>
    <t>Total partial product 1</t>
  </si>
  <si>
    <t>Total partial product 2</t>
  </si>
  <si>
    <t>Total partial product 3</t>
  </si>
  <si>
    <t>Total points awarded</t>
  </si>
  <si>
    <t>9. Zero prices may only be submitted if this is indicated in the Tender document or in the Information Notice. The submission of zero prices without the Contracting Authority’s express permission to do so can lead to exclusion.</t>
  </si>
  <si>
    <r>
      <t xml:space="preserve">Total
</t>
    </r>
    <r>
      <rPr>
        <sz val="8"/>
        <color theme="1"/>
        <rFont val="Verdana"/>
        <family val="2"/>
      </rPr>
      <t>(Years/Amount x Price per year)</t>
    </r>
  </si>
  <si>
    <r>
      <t xml:space="preserve">Max. Awarded points: 75
</t>
    </r>
    <r>
      <rPr>
        <sz val="8"/>
        <color theme="1"/>
        <rFont val="Verdana"/>
        <family val="2"/>
      </rPr>
      <t>(Total price partial product 1 may not exceed  € 400,000.00)</t>
    </r>
  </si>
  <si>
    <r>
      <t xml:space="preserve">Max. Awarded points: 100
</t>
    </r>
    <r>
      <rPr>
        <sz val="8"/>
        <color theme="1"/>
        <rFont val="Verdana"/>
        <family val="2"/>
      </rPr>
      <t>(Total price partial product 1 may not exceed  € 240,000.00)</t>
    </r>
  </si>
  <si>
    <t>Instructions Annex 6 - Price sheet</t>
  </si>
  <si>
    <t>Annex 6 - Pricing sheet</t>
  </si>
  <si>
    <t>Product (partial product) 3. Hourly rate</t>
  </si>
  <si>
    <t>Product (partial product) 2 Delivery of the MET/ANSP OPMET system over extentional period (years 6 to 11)</t>
  </si>
  <si>
    <r>
      <t xml:space="preserve">Max. Awarded Points: 25
</t>
    </r>
    <r>
      <rPr>
        <sz val="9"/>
        <color theme="1"/>
        <rFont val="Calibri"/>
        <family val="2"/>
        <scheme val="minor"/>
      </rPr>
      <t>(Hourly rate may not exceed € 130.00)</t>
    </r>
  </si>
  <si>
    <t>2.2. Support and Maintenance</t>
  </si>
  <si>
    <t>7. The Tender price is included, there must be no additional costs (e.g. travel expenses, etc.).</t>
  </si>
  <si>
    <t>2. Failure to fill in price information, or components of a price, can lead to a request for further information or, in extreme cases, to exclusion (at the Contract Authority's discretion). The submitted prices will be rounded off and assessed, based on the number of decimal places to which the prices/surcharges have been rounded off in this Pricing sheet.</t>
  </si>
  <si>
    <t>&lt;Enter type of solution offered&gt;</t>
  </si>
  <si>
    <t>Product (partial product) 1 delivery of the MET/ANSP OPMET system over initial period of the contract (years 1 up to 5 including SAT)</t>
  </si>
  <si>
    <t>&lt;Enter Name of Tenderer&gt;</t>
  </si>
  <si>
    <t>&lt;Enter name of duly authorized person of Tenderer organization&gt;</t>
  </si>
  <si>
    <t>&lt;Enter date of signing&gt;</t>
  </si>
  <si>
    <r>
      <t xml:space="preserve">Price
</t>
    </r>
    <r>
      <rPr>
        <sz val="10"/>
        <color theme="1"/>
        <rFont val="Verdana"/>
        <family val="2"/>
      </rPr>
      <t>(please enter price per product below)</t>
    </r>
  </si>
  <si>
    <r>
      <t xml:space="preserve">Cost per hour
</t>
    </r>
    <r>
      <rPr>
        <sz val="10"/>
        <color theme="1"/>
        <rFont val="Verdana"/>
        <family val="2"/>
      </rPr>
      <t>(Please ente hourly price below)</t>
    </r>
  </si>
  <si>
    <t>&lt;Enter signature or duly authorized person of Tenderer&gt;</t>
  </si>
  <si>
    <t xml:space="preserve">1. Pricing for delivery of the MET/ANSP OPMET system (this includes installation and configuration and training of employees) and the use (license), support and maintenance of the system (and in case of a SaaS solution cloud services and cloud storage) for the first five (5) years after a completed and successful Site Acceptance Test (SAT).   </t>
  </si>
  <si>
    <t>2. Pricing for the use (license), support and maintenance of the MET/ANSP-OPMET system  (and in case of a SaaS solution cloud services and cloud storage) for a period of 6 years, starting from year 6.</t>
  </si>
  <si>
    <t xml:space="preserve">3. Pricing for an hourly rate for the first five (5) years of the contract, for adjustment of the software according to specific wishes from the Contracting body (such as e.g. interfacing with other applications). </t>
  </si>
  <si>
    <r>
      <t xml:space="preserve">For the public European tender procedure Delivery of a MET/ANSP OPMET system (including user license, support and maintenance)    
Reference number: </t>
    </r>
    <r>
      <rPr>
        <b/>
        <sz val="10"/>
        <rFont val="Verdana"/>
        <family val="2"/>
      </rPr>
      <t>TN-397421</t>
    </r>
  </si>
  <si>
    <t>&lt;Enter title/position of duly authorized person of Tenderer organization&gt;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</si>
</sst>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44" formatCode="_ &quot;€&quot;\ * #,##0.00_ ;_ &quot;€&quot;\ * \-#,##0.00_ ;_ &quot;€&quot;\ * &quot;-&quot;??_ ;_ @_ "/>
  </numFmts>
  <fonts count="20" x14ac:knownFonts="1">
    <font>
      <sz val="11"/>
      <color theme="1"/>
      <name val="Calibri"/>
      <family val="2"/>
      <scheme val="minor"/>
    </font>
    <font>
      <sz val="11"/>
      <color theme="1"/>
      <name val="Calibri"/>
      <family val="2"/>
      <scheme val="minor"/>
    </font>
    <font>
      <b/>
      <i/>
      <u/>
      <sz val="11"/>
      <color theme="1"/>
      <name val="Calibri"/>
      <family val="2"/>
      <scheme val="minor"/>
    </font>
    <font>
      <sz val="11"/>
      <color indexed="8"/>
      <name val="Calibri"/>
      <family val="2"/>
    </font>
    <font>
      <sz val="11"/>
      <color indexed="8"/>
      <name val="Calibri"/>
      <family val="2"/>
      <scheme val="minor"/>
    </font>
    <font>
      <b/>
      <sz val="24"/>
      <color theme="1"/>
      <name val="Arial"/>
      <family val="2"/>
    </font>
    <font>
      <sz val="10"/>
      <color theme="1"/>
      <name val="Verdana"/>
      <family val="2"/>
    </font>
    <font>
      <b/>
      <sz val="10"/>
      <color theme="1"/>
      <name val="Verdana"/>
      <family val="2"/>
    </font>
    <font>
      <b/>
      <sz val="14"/>
      <color theme="1"/>
      <name val="Verdana"/>
      <family val="2"/>
    </font>
    <font>
      <b/>
      <sz val="10"/>
      <color rgb="FF00B050"/>
      <name val="Verdana"/>
      <family val="2"/>
    </font>
    <font>
      <sz val="10"/>
      <name val="Verdana"/>
      <family val="2"/>
    </font>
    <font>
      <sz val="9"/>
      <color theme="1"/>
      <name val="Verdana"/>
      <family val="2"/>
    </font>
    <font>
      <sz val="11"/>
      <name val="Verdana"/>
      <family val="2"/>
    </font>
    <font>
      <b/>
      <sz val="11"/>
      <color theme="1"/>
      <name val="Calibri"/>
      <family val="2"/>
      <scheme val="minor"/>
    </font>
    <font>
      <b/>
      <sz val="10"/>
      <color rgb="FFFF0000"/>
      <name val="Verdana"/>
      <family val="2"/>
    </font>
    <font>
      <b/>
      <i/>
      <sz val="10"/>
      <color theme="1"/>
      <name val="Verdana"/>
      <family val="2"/>
    </font>
    <font>
      <b/>
      <sz val="10"/>
      <name val="Verdana"/>
      <family val="2"/>
    </font>
    <font>
      <sz val="8"/>
      <color theme="1"/>
      <name val="Verdana"/>
      <family val="2"/>
    </font>
    <font>
      <sz val="9"/>
      <color theme="1"/>
      <name val="Calibri"/>
      <family val="2"/>
      <scheme val="minor"/>
    </font>
    <font>
      <i/>
      <sz val="10"/>
      <color theme="1"/>
      <name val="Verdana"/>
      <family val="2"/>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rgb="FFFFC000"/>
        <bgColor indexed="64"/>
      </patternFill>
    </fill>
    <fill>
      <patternFill patternType="solid">
        <fgColor theme="0" tint="-0.14996795556505021"/>
        <bgColor indexed="64"/>
      </patternFill>
    </fill>
    <fill>
      <patternFill patternType="solid">
        <fgColor theme="2" tint="-9.9978637043366805E-2"/>
        <bgColor indexed="64"/>
      </patternFill>
    </fill>
    <fill>
      <patternFill patternType="solid">
        <fgColor theme="9" tint="0.599963377788628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1" fillId="0" borderId="0"/>
  </cellStyleXfs>
  <cellXfs count="85">
    <xf numFmtId="0" fontId="0" fillId="0" borderId="0" xfId="0"/>
    <xf numFmtId="0" fontId="3" fillId="3" borderId="1" xfId="0" applyFont="1" applyFill="1" applyBorder="1" applyAlignment="1">
      <alignment vertical="top" wrapText="1"/>
    </xf>
    <xf numFmtId="0" fontId="4" fillId="3" borderId="1" xfId="0" applyFont="1" applyFill="1" applyBorder="1" applyAlignment="1">
      <alignment vertical="top" wrapText="1"/>
    </xf>
    <xf numFmtId="0" fontId="0" fillId="3" borderId="1" xfId="0" applyFill="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0" fillId="0" borderId="0" xfId="0"/>
    <xf numFmtId="0" fontId="0" fillId="0" borderId="0" xfId="0" applyBorder="1"/>
    <xf numFmtId="0" fontId="0" fillId="0" borderId="6" xfId="0" applyBorder="1"/>
    <xf numFmtId="0" fontId="5" fillId="5" borderId="9" xfId="0" applyFont="1" applyFill="1" applyBorder="1" applyAlignment="1">
      <alignment horizontal="left" vertical="top"/>
    </xf>
    <xf numFmtId="0" fontId="2" fillId="3" borderId="9" xfId="0" applyFont="1" applyFill="1" applyBorder="1" applyAlignment="1">
      <alignment wrapText="1"/>
    </xf>
    <xf numFmtId="0" fontId="6" fillId="0" borderId="0" xfId="0" applyFont="1"/>
    <xf numFmtId="0" fontId="6" fillId="0" borderId="0" xfId="0" applyFont="1" applyAlignment="1">
      <alignment horizontal="left" vertical="center" indent="5"/>
    </xf>
    <xf numFmtId="0" fontId="6" fillId="0" borderId="0" xfId="0" applyFont="1" applyAlignment="1">
      <alignment horizontal="left" vertical="center" indent="10"/>
    </xf>
    <xf numFmtId="0" fontId="11" fillId="0" borderId="0" xfId="0" applyFont="1"/>
    <xf numFmtId="44" fontId="6" fillId="4" borderId="1" xfId="0" applyNumberFormat="1" applyFont="1" applyFill="1" applyBorder="1" applyAlignment="1" applyProtection="1">
      <alignment horizontal="center" vertical="center"/>
      <protection locked="0"/>
    </xf>
    <xf numFmtId="44" fontId="6" fillId="3" borderId="1" xfId="1" applyFont="1" applyFill="1" applyBorder="1" applyAlignment="1" applyProtection="1">
      <alignment horizontal="center" vertical="center"/>
    </xf>
    <xf numFmtId="44" fontId="6" fillId="3" borderId="1" xfId="1" applyFont="1" applyFill="1" applyBorder="1" applyAlignment="1" applyProtection="1">
      <alignment horizontal="center"/>
    </xf>
    <xf numFmtId="0" fontId="14" fillId="0" borderId="0" xfId="0" applyFont="1"/>
    <xf numFmtId="44" fontId="7" fillId="3" borderId="1" xfId="1" applyFont="1" applyFill="1" applyBorder="1" applyAlignment="1" applyProtection="1">
      <alignment horizontal="center"/>
    </xf>
    <xf numFmtId="0" fontId="15" fillId="0" borderId="0" xfId="0" applyFont="1"/>
    <xf numFmtId="7" fontId="6" fillId="4" borderId="1" xfId="0" applyNumberFormat="1" applyFont="1" applyFill="1" applyBorder="1" applyAlignment="1" applyProtection="1">
      <alignment horizontal="center" vertical="center"/>
      <protection locked="0"/>
    </xf>
    <xf numFmtId="44" fontId="6" fillId="3" borderId="1" xfId="1" applyFont="1" applyFill="1" applyBorder="1" applyAlignment="1" applyProtection="1">
      <alignment vertical="center"/>
    </xf>
    <xf numFmtId="44" fontId="6" fillId="3" borderId="1" xfId="1" applyNumberFormat="1" applyFont="1" applyFill="1" applyBorder="1" applyAlignment="1" applyProtection="1">
      <alignment horizontal="center" vertical="center"/>
    </xf>
    <xf numFmtId="0" fontId="6" fillId="0" borderId="0" xfId="0" applyFont="1" applyProtection="1"/>
    <xf numFmtId="0" fontId="6" fillId="6" borderId="4" xfId="0" applyFont="1" applyFill="1" applyBorder="1" applyProtection="1"/>
    <xf numFmtId="0" fontId="7" fillId="0" borderId="0" xfId="0" applyFont="1" applyAlignment="1" applyProtection="1">
      <alignment vertical="center"/>
    </xf>
    <xf numFmtId="0" fontId="6" fillId="0" borderId="0" xfId="0" applyFont="1" applyAlignment="1" applyProtection="1">
      <alignment horizontal="center" wrapText="1"/>
    </xf>
    <xf numFmtId="0" fontId="6" fillId="0" borderId="10" xfId="0" applyFont="1" applyBorder="1" applyProtection="1"/>
    <xf numFmtId="0" fontId="6" fillId="0" borderId="5" xfId="0" applyFont="1" applyBorder="1" applyProtection="1"/>
    <xf numFmtId="0" fontId="7" fillId="2" borderId="1" xfId="0" applyFont="1" applyFill="1" applyBorder="1" applyAlignment="1" applyProtection="1">
      <alignment horizontal="left" vertical="top" wrapText="1"/>
    </xf>
    <xf numFmtId="0" fontId="7" fillId="2" borderId="1" xfId="0" applyFont="1" applyFill="1" applyBorder="1" applyAlignment="1" applyProtection="1">
      <alignment horizontal="center" vertical="top"/>
    </xf>
    <xf numFmtId="0" fontId="7" fillId="2" borderId="1" xfId="0" applyFont="1" applyFill="1" applyBorder="1" applyAlignment="1" applyProtection="1">
      <alignment horizontal="center" vertical="top" wrapText="1"/>
    </xf>
    <xf numFmtId="0" fontId="13" fillId="7" borderId="1" xfId="0" applyFont="1" applyFill="1" applyBorder="1" applyAlignment="1" applyProtection="1">
      <alignment horizontal="left" vertical="top" wrapText="1"/>
    </xf>
    <xf numFmtId="0" fontId="6" fillId="0" borderId="1" xfId="0" applyFont="1" applyBorder="1" applyAlignment="1" applyProtection="1">
      <alignment horizontal="left" vertical="top" wrapText="1"/>
    </xf>
    <xf numFmtId="0" fontId="6" fillId="0" borderId="1" xfId="0" applyFont="1" applyBorder="1" applyAlignment="1" applyProtection="1">
      <alignment horizontal="center" vertical="center"/>
    </xf>
    <xf numFmtId="2" fontId="6" fillId="0" borderId="1" xfId="0" applyNumberFormat="1" applyFont="1" applyBorder="1" applyAlignment="1" applyProtection="1">
      <alignment horizontal="right" vertical="center"/>
    </xf>
    <xf numFmtId="0" fontId="6" fillId="0" borderId="1" xfId="0" applyFont="1" applyBorder="1" applyAlignment="1" applyProtection="1">
      <alignment vertical="center" wrapText="1"/>
    </xf>
    <xf numFmtId="0" fontId="15" fillId="0" borderId="1" xfId="0" applyFont="1" applyBorder="1" applyAlignment="1" applyProtection="1">
      <alignment horizontal="center" vertical="center"/>
    </xf>
    <xf numFmtId="0" fontId="7" fillId="0" borderId="1" xfId="0" applyFont="1" applyBorder="1" applyAlignment="1" applyProtection="1">
      <alignment horizontal="left"/>
    </xf>
    <xf numFmtId="0" fontId="6" fillId="0" borderId="1" xfId="0" applyFont="1" applyBorder="1" applyProtection="1"/>
    <xf numFmtId="0" fontId="6" fillId="0" borderId="1" xfId="0" applyFont="1" applyBorder="1" applyAlignment="1" applyProtection="1">
      <alignment horizontal="center" vertical="top"/>
    </xf>
    <xf numFmtId="44" fontId="6" fillId="0" borderId="1" xfId="0" applyNumberFormat="1" applyFont="1" applyFill="1" applyBorder="1" applyAlignment="1" applyProtection="1">
      <alignment horizontal="center" vertical="center"/>
    </xf>
    <xf numFmtId="0" fontId="7" fillId="2" borderId="1" xfId="0" applyFont="1" applyFill="1" applyBorder="1" applyAlignment="1" applyProtection="1">
      <alignment horizontal="left" vertical="top"/>
    </xf>
    <xf numFmtId="0" fontId="13" fillId="7" borderId="1" xfId="0" applyFont="1" applyFill="1" applyBorder="1" applyAlignment="1" applyProtection="1">
      <alignment wrapText="1"/>
    </xf>
    <xf numFmtId="2" fontId="6" fillId="0" borderId="6" xfId="0" applyNumberFormat="1" applyFont="1" applyBorder="1" applyAlignment="1" applyProtection="1">
      <alignment horizontal="right" vertical="center"/>
    </xf>
    <xf numFmtId="2" fontId="7" fillId="9" borderId="11" xfId="0" applyNumberFormat="1" applyFont="1" applyFill="1" applyBorder="1" applyAlignment="1" applyProtection="1">
      <alignment horizontal="center" vertical="center"/>
    </xf>
    <xf numFmtId="0" fontId="7" fillId="0" borderId="1" xfId="0" applyFont="1" applyBorder="1" applyProtection="1"/>
    <xf numFmtId="0" fontId="6" fillId="0" borderId="12" xfId="0" applyFont="1" applyBorder="1" applyProtection="1"/>
    <xf numFmtId="9" fontId="9" fillId="0" borderId="1" xfId="0" applyNumberFormat="1" applyFont="1" applyBorder="1" applyAlignment="1" applyProtection="1">
      <alignment horizontal="center" vertical="top"/>
    </xf>
    <xf numFmtId="0" fontId="7" fillId="0" borderId="7" xfId="0" applyFont="1" applyBorder="1" applyProtection="1"/>
    <xf numFmtId="9" fontId="9" fillId="0" borderId="0" xfId="0" applyNumberFormat="1" applyFont="1" applyBorder="1" applyAlignment="1" applyProtection="1">
      <alignment horizontal="center" vertical="top"/>
    </xf>
    <xf numFmtId="9" fontId="9" fillId="0" borderId="10" xfId="0" applyNumberFormat="1" applyFont="1" applyBorder="1" applyAlignment="1" applyProtection="1">
      <alignment horizontal="center" vertical="top"/>
    </xf>
    <xf numFmtId="0" fontId="6" fillId="0" borderId="7" xfId="0" applyFont="1" applyBorder="1" applyAlignment="1" applyProtection="1">
      <alignment vertical="center" wrapText="1"/>
    </xf>
    <xf numFmtId="0" fontId="6" fillId="0" borderId="0" xfId="0" applyFont="1" applyBorder="1" applyAlignment="1" applyProtection="1">
      <alignment horizontal="center" vertical="top"/>
    </xf>
    <xf numFmtId="0" fontId="6" fillId="0" borderId="8" xfId="0" applyFont="1" applyBorder="1" applyAlignment="1" applyProtection="1">
      <alignment horizontal="center" vertical="top"/>
    </xf>
    <xf numFmtId="0" fontId="6" fillId="0" borderId="7" xfId="0" applyFont="1" applyBorder="1" applyAlignment="1" applyProtection="1">
      <alignment vertical="top" wrapText="1"/>
    </xf>
    <xf numFmtId="0" fontId="6" fillId="0" borderId="0" xfId="0" applyFont="1" applyBorder="1" applyAlignment="1" applyProtection="1">
      <alignment vertical="top" wrapText="1"/>
    </xf>
    <xf numFmtId="0" fontId="6" fillId="0" borderId="8" xfId="0" applyFont="1" applyBorder="1" applyAlignment="1" applyProtection="1">
      <alignment vertical="top" wrapText="1"/>
    </xf>
    <xf numFmtId="0" fontId="6" fillId="0" borderId="1" xfId="0" applyFont="1" applyBorder="1" applyAlignment="1" applyProtection="1">
      <alignment vertical="top" wrapText="1"/>
    </xf>
    <xf numFmtId="0" fontId="15" fillId="4" borderId="1" xfId="0" applyFont="1" applyFill="1" applyBorder="1" applyAlignment="1" applyProtection="1">
      <alignment horizontal="center" vertical="center"/>
      <protection locked="0"/>
    </xf>
    <xf numFmtId="0" fontId="8" fillId="5" borderId="2" xfId="0" applyFont="1" applyFill="1" applyBorder="1" applyAlignment="1" applyProtection="1">
      <alignment horizontal="center" vertical="center"/>
    </xf>
    <xf numFmtId="0" fontId="8" fillId="5" borderId="3" xfId="0" applyFont="1" applyFill="1" applyBorder="1" applyAlignment="1" applyProtection="1">
      <alignment horizontal="center" vertical="center"/>
    </xf>
    <xf numFmtId="0" fontId="8" fillId="5" borderId="4" xfId="0" applyFont="1" applyFill="1" applyBorder="1" applyAlignment="1" applyProtection="1">
      <alignment horizontal="center" vertical="center"/>
    </xf>
    <xf numFmtId="0" fontId="16" fillId="8" borderId="7" xfId="0" applyFont="1" applyFill="1" applyBorder="1" applyAlignment="1" applyProtection="1">
      <alignment horizontal="left" vertical="top"/>
    </xf>
    <xf numFmtId="0" fontId="16" fillId="8" borderId="0" xfId="0" applyFont="1" applyFill="1" applyBorder="1" applyAlignment="1" applyProtection="1">
      <alignment horizontal="left" vertical="top"/>
    </xf>
    <xf numFmtId="0" fontId="16" fillId="8" borderId="8" xfId="0" applyFont="1" applyFill="1" applyBorder="1" applyAlignment="1" applyProtection="1">
      <alignment horizontal="left" vertical="top"/>
    </xf>
    <xf numFmtId="0" fontId="6" fillId="0" borderId="7" xfId="0" applyFont="1" applyBorder="1" applyAlignment="1" applyProtection="1">
      <alignment horizontal="left" vertical="top" wrapText="1"/>
    </xf>
    <xf numFmtId="0" fontId="6" fillId="0" borderId="0" xfId="0" applyFont="1" applyBorder="1" applyAlignment="1" applyProtection="1">
      <alignment horizontal="left" vertical="top" wrapText="1"/>
    </xf>
    <xf numFmtId="0" fontId="6" fillId="0" borderId="8" xfId="0" applyFont="1" applyBorder="1" applyAlignment="1" applyProtection="1">
      <alignment horizontal="left" vertical="top" wrapText="1"/>
    </xf>
    <xf numFmtId="0" fontId="7" fillId="5" borderId="7" xfId="0" applyFont="1" applyFill="1" applyBorder="1" applyAlignment="1" applyProtection="1">
      <alignment horizontal="left" vertical="top" wrapText="1"/>
    </xf>
    <xf numFmtId="0" fontId="7" fillId="5" borderId="0" xfId="0" applyFont="1" applyFill="1" applyBorder="1" applyAlignment="1" applyProtection="1">
      <alignment horizontal="left" vertical="top" wrapText="1"/>
    </xf>
    <xf numFmtId="0" fontId="7" fillId="5" borderId="8" xfId="0" applyFont="1" applyFill="1" applyBorder="1" applyAlignment="1" applyProtection="1">
      <alignment horizontal="left" vertical="top" wrapText="1"/>
    </xf>
    <xf numFmtId="0" fontId="6" fillId="3" borderId="7" xfId="0" applyFont="1" applyFill="1" applyBorder="1" applyAlignment="1" applyProtection="1">
      <alignment horizontal="left" vertical="center" wrapText="1"/>
    </xf>
    <xf numFmtId="0" fontId="6" fillId="3" borderId="0" xfId="0" applyFont="1" applyFill="1" applyBorder="1" applyAlignment="1" applyProtection="1">
      <alignment horizontal="left" vertical="center" wrapText="1"/>
    </xf>
    <xf numFmtId="0" fontId="6" fillId="3" borderId="8" xfId="0" applyFont="1" applyFill="1" applyBorder="1" applyAlignment="1" applyProtection="1">
      <alignment horizontal="left" vertical="center" wrapText="1"/>
    </xf>
    <xf numFmtId="49" fontId="19" fillId="4" borderId="1" xfId="0" applyNumberFormat="1" applyFont="1" applyFill="1" applyBorder="1" applyAlignment="1" applyProtection="1">
      <alignment horizontal="left" vertical="top"/>
      <protection locked="0"/>
    </xf>
    <xf numFmtId="0" fontId="10" fillId="6" borderId="2" xfId="0" applyFont="1" applyFill="1" applyBorder="1" applyAlignment="1" applyProtection="1">
      <alignment horizontal="left" vertical="top" wrapText="1"/>
    </xf>
    <xf numFmtId="0" fontId="12" fillId="6" borderId="3" xfId="0" applyFont="1" applyFill="1" applyBorder="1" applyAlignment="1" applyProtection="1">
      <alignment horizontal="left" vertical="top" wrapText="1"/>
    </xf>
    <xf numFmtId="0" fontId="15" fillId="0" borderId="1" xfId="0" applyFont="1" applyBorder="1" applyAlignment="1" applyProtection="1">
      <alignment horizontal="right" vertical="center"/>
    </xf>
    <xf numFmtId="0" fontId="15" fillId="0" borderId="2" xfId="0" applyFont="1" applyBorder="1" applyAlignment="1" applyProtection="1">
      <alignment horizontal="right" vertical="center"/>
    </xf>
    <xf numFmtId="49" fontId="19" fillId="4" borderId="1" xfId="0" applyNumberFormat="1" applyFont="1" applyFill="1" applyBorder="1" applyAlignment="1" applyProtection="1">
      <alignment horizontal="left" vertical="top" wrapText="1"/>
      <protection locked="0"/>
    </xf>
    <xf numFmtId="0" fontId="6" fillId="0" borderId="7" xfId="0" applyFont="1" applyBorder="1" applyAlignment="1" applyProtection="1">
      <alignment horizontal="center"/>
    </xf>
    <xf numFmtId="0" fontId="6" fillId="0" borderId="0" xfId="0" applyFont="1" applyBorder="1" applyAlignment="1" applyProtection="1">
      <alignment horizontal="center"/>
    </xf>
    <xf numFmtId="0" fontId="6" fillId="0" borderId="8" xfId="0" applyFont="1" applyBorder="1" applyAlignment="1" applyProtection="1">
      <alignment horizontal="center"/>
    </xf>
  </cellXfs>
  <cellStyles count="3">
    <cellStyle name="Normal 2" xfId="2" xr:uid="{00000000-0005-0000-0000-000000000000}"/>
    <cellStyle name="Standaard" xfId="0" builtinId="0"/>
    <cellStyle name="Valuta" xfId="1" builtinId="4"/>
  </cellStyles>
  <dxfs count="3">
    <dxf>
      <fill>
        <patternFill>
          <bgColor rgb="FFFF5050"/>
        </patternFill>
      </fill>
    </dxf>
    <dxf>
      <fill>
        <patternFill>
          <bgColor rgb="FFFF5050"/>
        </patternFill>
      </fill>
    </dxf>
    <dxf>
      <fill>
        <patternFill>
          <bgColor rgb="FFFF5050"/>
        </patternFill>
      </fill>
    </dxf>
  </dxfs>
  <tableStyles count="0" defaultTableStyle="TableStyleMedium2" defaultPivotStyle="PivotStyleLight16"/>
  <colors>
    <mruColors>
      <color rgb="FFFF5050"/>
      <color rgb="FFFF33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1"/>
  <sheetViews>
    <sheetView topLeftCell="A10" workbookViewId="0">
      <selection activeCell="A23" sqref="A23"/>
    </sheetView>
  </sheetViews>
  <sheetFormatPr defaultRowHeight="15" x14ac:dyDescent="0.25"/>
  <cols>
    <col min="1" max="1" width="96.28515625" customWidth="1"/>
  </cols>
  <sheetData>
    <row r="1" spans="1:1" x14ac:dyDescent="0.25">
      <c r="A1" s="8"/>
    </row>
    <row r="2" spans="1:1" ht="30" x14ac:dyDescent="0.25">
      <c r="A2" s="9" t="s">
        <v>49</v>
      </c>
    </row>
    <row r="3" spans="1:1" ht="16.899999999999999" customHeight="1" x14ac:dyDescent="0.25">
      <c r="A3" s="10" t="s">
        <v>0</v>
      </c>
    </row>
    <row r="4" spans="1:1" ht="18" customHeight="1" x14ac:dyDescent="0.25">
      <c r="A4" s="1" t="s">
        <v>1</v>
      </c>
    </row>
    <row r="5" spans="1:1" ht="67.5" customHeight="1" x14ac:dyDescent="0.25">
      <c r="A5" s="1" t="s">
        <v>56</v>
      </c>
    </row>
    <row r="6" spans="1:1" ht="33.6" customHeight="1" x14ac:dyDescent="0.25">
      <c r="A6" s="2" t="s">
        <v>2</v>
      </c>
    </row>
    <row r="7" spans="1:1" ht="31.15" customHeight="1" x14ac:dyDescent="0.25">
      <c r="A7" s="3" t="s">
        <v>3</v>
      </c>
    </row>
    <row r="8" spans="1:1" s="6" customFormat="1" ht="16.899999999999999" customHeight="1" x14ac:dyDescent="0.25">
      <c r="A8" s="3" t="s">
        <v>4</v>
      </c>
    </row>
    <row r="9" spans="1:1" s="6" customFormat="1" ht="45.6" customHeight="1" x14ac:dyDescent="0.25">
      <c r="A9" s="3" t="s">
        <v>5</v>
      </c>
    </row>
    <row r="10" spans="1:1" s="6" customFormat="1" ht="18" customHeight="1" x14ac:dyDescent="0.25">
      <c r="A10" s="3" t="s">
        <v>55</v>
      </c>
    </row>
    <row r="11" spans="1:1" ht="24" customHeight="1" x14ac:dyDescent="0.25">
      <c r="A11" s="10" t="s">
        <v>6</v>
      </c>
    </row>
    <row r="12" spans="1:1" ht="51" customHeight="1" x14ac:dyDescent="0.25">
      <c r="A12" s="4" t="s">
        <v>7</v>
      </c>
    </row>
    <row r="13" spans="1:1" ht="36" customHeight="1" x14ac:dyDescent="0.25">
      <c r="A13" s="5" t="s">
        <v>45</v>
      </c>
    </row>
    <row r="14" spans="1:1" ht="33.75" customHeight="1" x14ac:dyDescent="0.25">
      <c r="A14" s="5" t="s">
        <v>8</v>
      </c>
    </row>
    <row r="15" spans="1:1" s="6" customFormat="1" x14ac:dyDescent="0.25">
      <c r="A15" s="7"/>
    </row>
    <row r="16" spans="1:1" s="6" customFormat="1" x14ac:dyDescent="0.25">
      <c r="A16" s="7"/>
    </row>
    <row r="17" spans="1:1" s="6" customFormat="1" x14ac:dyDescent="0.25">
      <c r="A17" s="7"/>
    </row>
    <row r="18" spans="1:1" s="6" customFormat="1" x14ac:dyDescent="0.25">
      <c r="A18" s="7"/>
    </row>
    <row r="19" spans="1:1" s="6" customFormat="1" x14ac:dyDescent="0.25">
      <c r="A19" s="7"/>
    </row>
    <row r="20" spans="1:1" s="6" customFormat="1" x14ac:dyDescent="0.25">
      <c r="A20" s="7"/>
    </row>
    <row r="21" spans="1:1" s="6" customFormat="1" x14ac:dyDescent="0.25">
      <c r="A21" s="7"/>
    </row>
  </sheetData>
  <pageMargins left="0.7" right="0.7" top="0.75" bottom="0.75" header="0.3" footer="0.3"/>
  <customProperties>
    <customPr name="EpmWorksheetKeyString_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pageSetUpPr fitToPage="1"/>
  </sheetPr>
  <dimension ref="B1:O48"/>
  <sheetViews>
    <sheetView tabSelected="1" zoomScale="80" zoomScaleNormal="80" workbookViewId="0">
      <selection activeCell="C36" sqref="C36:G36"/>
    </sheetView>
  </sheetViews>
  <sheetFormatPr defaultColWidth="9.140625" defaultRowHeight="12.75" x14ac:dyDescent="0.2"/>
  <cols>
    <col min="1" max="1" width="2.85546875" style="11" customWidth="1"/>
    <col min="2" max="2" width="74.5703125" style="11" customWidth="1"/>
    <col min="3" max="3" width="26.7109375" style="11" customWidth="1"/>
    <col min="4" max="4" width="22.5703125" style="11" customWidth="1"/>
    <col min="5" max="6" width="25" style="11" customWidth="1"/>
    <col min="7" max="7" width="30.5703125" style="11" customWidth="1"/>
    <col min="8" max="8" width="4.140625" style="11" customWidth="1"/>
    <col min="9" max="9" width="9.140625" style="11"/>
    <col min="10" max="10" width="9.140625" style="11" customWidth="1"/>
    <col min="11" max="11" width="13.28515625" style="11" hidden="1" customWidth="1"/>
    <col min="12" max="14" width="9.140625" style="11"/>
    <col min="15" max="15" width="0" style="11" hidden="1" customWidth="1"/>
    <col min="16" max="16384" width="9.140625" style="11"/>
  </cols>
  <sheetData>
    <row r="1" spans="2:15" x14ac:dyDescent="0.2">
      <c r="B1" s="24"/>
      <c r="C1" s="24"/>
      <c r="D1" s="24"/>
      <c r="E1" s="24"/>
      <c r="F1" s="24"/>
      <c r="G1" s="24"/>
    </row>
    <row r="2" spans="2:15" ht="30" customHeight="1" x14ac:dyDescent="0.2">
      <c r="B2" s="61" t="s">
        <v>50</v>
      </c>
      <c r="C2" s="62"/>
      <c r="D2" s="62"/>
      <c r="E2" s="62"/>
      <c r="F2" s="62"/>
      <c r="G2" s="63"/>
    </row>
    <row r="3" spans="2:15" ht="27.75" customHeight="1" x14ac:dyDescent="0.2">
      <c r="B3" s="77" t="s">
        <v>68</v>
      </c>
      <c r="C3" s="78"/>
      <c r="D3" s="78"/>
      <c r="E3" s="78"/>
      <c r="F3" s="78"/>
      <c r="G3" s="25"/>
      <c r="K3" s="14" t="s">
        <v>9</v>
      </c>
    </row>
    <row r="4" spans="2:15" ht="30" customHeight="1" x14ac:dyDescent="0.2">
      <c r="B4" s="26" t="s">
        <v>10</v>
      </c>
      <c r="C4" s="27"/>
      <c r="D4" s="24"/>
      <c r="E4" s="24"/>
      <c r="F4" s="24"/>
      <c r="G4" s="28"/>
      <c r="K4" s="14"/>
    </row>
    <row r="5" spans="2:15" ht="33.6" customHeight="1" x14ac:dyDescent="0.2">
      <c r="B5" s="60" t="s">
        <v>57</v>
      </c>
      <c r="C5" s="24"/>
      <c r="D5" s="24"/>
      <c r="E5" s="24"/>
      <c r="F5" s="24"/>
      <c r="G5" s="29"/>
      <c r="K5" s="14" t="s">
        <v>11</v>
      </c>
      <c r="O5" s="11" t="s">
        <v>12</v>
      </c>
    </row>
    <row r="6" spans="2:15" ht="40.9" customHeight="1" x14ac:dyDescent="0.2">
      <c r="B6" s="30" t="s">
        <v>58</v>
      </c>
      <c r="C6" s="31" t="s">
        <v>13</v>
      </c>
      <c r="D6" s="31" t="s">
        <v>39</v>
      </c>
      <c r="E6" s="32" t="s">
        <v>62</v>
      </c>
      <c r="F6" s="32" t="s">
        <v>46</v>
      </c>
      <c r="G6" s="33" t="s">
        <v>47</v>
      </c>
      <c r="K6" s="14" t="s">
        <v>15</v>
      </c>
      <c r="O6" s="11" t="s">
        <v>16</v>
      </c>
    </row>
    <row r="7" spans="2:15" ht="69.75" customHeight="1" x14ac:dyDescent="0.2">
      <c r="B7" s="34" t="s">
        <v>65</v>
      </c>
      <c r="C7" s="35"/>
      <c r="D7" s="35"/>
      <c r="E7" s="16" t="s">
        <v>17</v>
      </c>
      <c r="F7" s="22" t="s">
        <v>17</v>
      </c>
      <c r="G7" s="36" t="s">
        <v>17</v>
      </c>
      <c r="I7" s="12"/>
      <c r="K7" s="14" t="s">
        <v>18</v>
      </c>
    </row>
    <row r="8" spans="2:15" ht="15" customHeight="1" x14ac:dyDescent="0.2">
      <c r="B8" s="34" t="s">
        <v>19</v>
      </c>
      <c r="C8" s="35">
        <v>1</v>
      </c>
      <c r="D8" s="35" t="s">
        <v>40</v>
      </c>
      <c r="E8" s="15"/>
      <c r="F8" s="16">
        <f>C8*E8</f>
        <v>0</v>
      </c>
      <c r="G8" s="36"/>
      <c r="I8" s="12"/>
      <c r="K8" s="14"/>
    </row>
    <row r="9" spans="2:15" x14ac:dyDescent="0.2">
      <c r="B9" s="37" t="s">
        <v>20</v>
      </c>
      <c r="C9" s="35">
        <v>5</v>
      </c>
      <c r="D9" s="35" t="s">
        <v>40</v>
      </c>
      <c r="E9" s="15"/>
      <c r="F9" s="16">
        <f t="shared" ref="F9:F11" si="0">C9*E9</f>
        <v>0</v>
      </c>
      <c r="G9" s="36"/>
      <c r="I9" s="12"/>
      <c r="K9" s="14"/>
    </row>
    <row r="10" spans="2:15" x14ac:dyDescent="0.2">
      <c r="B10" s="37" t="s">
        <v>21</v>
      </c>
      <c r="C10" s="35" t="s">
        <v>40</v>
      </c>
      <c r="D10" s="35">
        <v>1</v>
      </c>
      <c r="E10" s="15"/>
      <c r="F10" s="16">
        <f>D10*E10</f>
        <v>0</v>
      </c>
      <c r="G10" s="36"/>
      <c r="I10" s="12"/>
      <c r="K10" s="14"/>
    </row>
    <row r="11" spans="2:15" x14ac:dyDescent="0.2">
      <c r="B11" s="37" t="s">
        <v>22</v>
      </c>
      <c r="C11" s="35">
        <v>5</v>
      </c>
      <c r="D11" s="35" t="s">
        <v>40</v>
      </c>
      <c r="E11" s="15"/>
      <c r="F11" s="16">
        <f t="shared" si="0"/>
        <v>0</v>
      </c>
      <c r="G11" s="36"/>
      <c r="I11" s="12"/>
      <c r="K11" s="14"/>
    </row>
    <row r="12" spans="2:15" x14ac:dyDescent="0.2">
      <c r="B12" s="37"/>
      <c r="C12" s="35"/>
      <c r="D12" s="35"/>
      <c r="E12" s="38" t="s">
        <v>41</v>
      </c>
      <c r="F12" s="16">
        <f>SUM(F8:F11)</f>
        <v>0</v>
      </c>
      <c r="G12" s="36" t="str" cm="1">
        <f t="array" ref="G12">_xlfn.IFS((F12/1000)&lt;200,"75",(F12/1000)&gt;400,"Invalid!",TRUE,(400-F12/1000)*75/200)</f>
        <v>75</v>
      </c>
      <c r="I12" s="12"/>
      <c r="K12" s="14"/>
    </row>
    <row r="13" spans="2:15" ht="13.15" customHeight="1" x14ac:dyDescent="0.2">
      <c r="B13" s="39"/>
      <c r="C13" s="39"/>
      <c r="D13" s="39"/>
      <c r="E13" s="39"/>
      <c r="F13" s="39"/>
      <c r="G13" s="40"/>
      <c r="I13" s="13"/>
      <c r="K13" s="14" t="s">
        <v>23</v>
      </c>
    </row>
    <row r="14" spans="2:15" ht="40.15" customHeight="1" x14ac:dyDescent="0.2">
      <c r="B14" s="30" t="s">
        <v>52</v>
      </c>
      <c r="C14" s="31" t="s">
        <v>24</v>
      </c>
      <c r="D14" s="31" t="s">
        <v>39</v>
      </c>
      <c r="E14" s="32" t="s">
        <v>62</v>
      </c>
      <c r="F14" s="32" t="s">
        <v>46</v>
      </c>
      <c r="G14" s="33" t="s">
        <v>48</v>
      </c>
      <c r="I14" s="13"/>
    </row>
    <row r="15" spans="2:15" ht="44.45" customHeight="1" x14ac:dyDescent="0.2">
      <c r="B15" s="34" t="s">
        <v>66</v>
      </c>
      <c r="C15" s="35" t="s">
        <v>17</v>
      </c>
      <c r="D15" s="35"/>
      <c r="E15" s="16" t="s">
        <v>17</v>
      </c>
      <c r="F15" s="16" t="s">
        <v>17</v>
      </c>
      <c r="G15" s="36"/>
      <c r="I15" s="13"/>
    </row>
    <row r="16" spans="2:15" x14ac:dyDescent="0.2">
      <c r="B16" s="37" t="s">
        <v>25</v>
      </c>
      <c r="C16" s="35">
        <v>6</v>
      </c>
      <c r="D16" s="35" t="s">
        <v>40</v>
      </c>
      <c r="E16" s="21"/>
      <c r="F16" s="16">
        <f t="shared" ref="F16" si="1">C16*E16</f>
        <v>0</v>
      </c>
      <c r="G16" s="36"/>
      <c r="I16" s="13"/>
    </row>
    <row r="17" spans="2:9" x14ac:dyDescent="0.2">
      <c r="B17" s="37" t="s">
        <v>54</v>
      </c>
      <c r="C17" s="35">
        <v>6</v>
      </c>
      <c r="D17" s="35" t="s">
        <v>40</v>
      </c>
      <c r="E17" s="21"/>
      <c r="F17" s="16">
        <f>C17*E17</f>
        <v>0</v>
      </c>
      <c r="G17" s="36"/>
      <c r="I17" s="13"/>
    </row>
    <row r="18" spans="2:9" x14ac:dyDescent="0.2">
      <c r="B18" s="37"/>
      <c r="C18" s="35"/>
      <c r="D18" s="35"/>
      <c r="E18" s="38" t="s">
        <v>42</v>
      </c>
      <c r="F18" s="16">
        <f>SUM(F16:F17)</f>
        <v>0</v>
      </c>
      <c r="G18" s="36" t="str" cm="1">
        <f t="array" ref="G18">_xlfn.IFS((F18/1000)&lt;60,"100",(F18/1000)&gt;240,"Invalid!",TRUE,(240-F18/1000)*100/180)</f>
        <v>100</v>
      </c>
      <c r="I18" s="13"/>
    </row>
    <row r="19" spans="2:9" ht="13.15" customHeight="1" x14ac:dyDescent="0.2">
      <c r="B19" s="37"/>
      <c r="C19" s="41"/>
      <c r="D19" s="41"/>
      <c r="E19" s="42"/>
      <c r="F19" s="16"/>
      <c r="G19" s="40"/>
      <c r="I19" s="13"/>
    </row>
    <row r="20" spans="2:9" ht="42.6" customHeight="1" x14ac:dyDescent="0.2">
      <c r="B20" s="43" t="s">
        <v>51</v>
      </c>
      <c r="C20" s="31" t="s">
        <v>24</v>
      </c>
      <c r="D20" s="31" t="s">
        <v>39</v>
      </c>
      <c r="E20" s="32" t="s">
        <v>63</v>
      </c>
      <c r="F20" s="31" t="s">
        <v>14</v>
      </c>
      <c r="G20" s="44" t="s">
        <v>53</v>
      </c>
      <c r="I20" s="13"/>
    </row>
    <row r="21" spans="2:9" ht="43.15" customHeight="1" x14ac:dyDescent="0.2">
      <c r="B21" s="37" t="s">
        <v>67</v>
      </c>
      <c r="C21" s="35" t="s">
        <v>40</v>
      </c>
      <c r="D21" s="35" t="s">
        <v>40</v>
      </c>
      <c r="E21" s="21"/>
      <c r="F21" s="23">
        <f>E21</f>
        <v>0</v>
      </c>
      <c r="G21" s="36"/>
      <c r="H21" s="18"/>
      <c r="I21" s="13"/>
    </row>
    <row r="22" spans="2:9" ht="13.5" thickBot="1" x14ac:dyDescent="0.25">
      <c r="B22" s="37"/>
      <c r="C22" s="41"/>
      <c r="D22" s="41"/>
      <c r="E22" s="38" t="s">
        <v>43</v>
      </c>
      <c r="F22" s="16">
        <f>F21</f>
        <v>0</v>
      </c>
      <c r="G22" s="45" t="str" cm="1">
        <f t="array" ref="G22">_xlfn.IFS(F22&lt;90,"25",F22&gt;130,"Invalid!",TRUE,(130-F22)*25/40)</f>
        <v>25</v>
      </c>
      <c r="I22" s="13"/>
    </row>
    <row r="23" spans="2:9" ht="33.6" customHeight="1" thickTop="1" thickBot="1" x14ac:dyDescent="0.25">
      <c r="B23" s="79" t="s">
        <v>44</v>
      </c>
      <c r="C23" s="79"/>
      <c r="D23" s="79"/>
      <c r="E23" s="79"/>
      <c r="F23" s="80"/>
      <c r="G23" s="46" cm="1">
        <f t="array" ref="G23">_xlfn.IFS(G7="Invalid!","Invalid!",,"Invalid!",G21="Invalid!","Invalid!",TRUE,G12+G18+G22)</f>
        <v>200</v>
      </c>
      <c r="H23" s="18"/>
    </row>
    <row r="24" spans="2:9" ht="13.5" thickTop="1" x14ac:dyDescent="0.2">
      <c r="B24" s="47" t="s">
        <v>26</v>
      </c>
      <c r="C24" s="41"/>
      <c r="D24" s="41"/>
      <c r="E24" s="41"/>
      <c r="F24" s="19">
        <f>SUM(F12+F18)</f>
        <v>0</v>
      </c>
      <c r="G24" s="48"/>
    </row>
    <row r="25" spans="2:9" x14ac:dyDescent="0.2">
      <c r="B25" s="47" t="s">
        <v>27</v>
      </c>
      <c r="C25" s="49" t="s">
        <v>28</v>
      </c>
      <c r="D25" s="49"/>
      <c r="E25" s="41"/>
      <c r="F25" s="17">
        <f>F24*1.21</f>
        <v>0</v>
      </c>
      <c r="G25" s="40"/>
    </row>
    <row r="26" spans="2:9" x14ac:dyDescent="0.2">
      <c r="B26" s="50"/>
      <c r="C26" s="51"/>
      <c r="D26" s="51"/>
      <c r="E26" s="51"/>
      <c r="F26" s="51"/>
      <c r="G26" s="52"/>
    </row>
    <row r="27" spans="2:9" x14ac:dyDescent="0.2">
      <c r="B27" s="53"/>
      <c r="C27" s="54"/>
      <c r="D27" s="54"/>
      <c r="E27" s="54"/>
      <c r="F27" s="54"/>
      <c r="G27" s="55"/>
      <c r="I27" s="13"/>
    </row>
    <row r="28" spans="2:9" x14ac:dyDescent="0.2">
      <c r="B28" s="64" t="s">
        <v>29</v>
      </c>
      <c r="C28" s="65"/>
      <c r="D28" s="65"/>
      <c r="E28" s="65"/>
      <c r="F28" s="65"/>
      <c r="G28" s="66"/>
    </row>
    <row r="29" spans="2:9" x14ac:dyDescent="0.2">
      <c r="B29" s="82"/>
      <c r="C29" s="83"/>
      <c r="D29" s="83"/>
      <c r="E29" s="83"/>
      <c r="F29" s="83"/>
      <c r="G29" s="84"/>
    </row>
    <row r="30" spans="2:9" ht="30" customHeight="1" x14ac:dyDescent="0.2">
      <c r="B30" s="67" t="s">
        <v>30</v>
      </c>
      <c r="C30" s="68"/>
      <c r="D30" s="68"/>
      <c r="E30" s="68"/>
      <c r="F30" s="68"/>
      <c r="G30" s="69"/>
    </row>
    <row r="31" spans="2:9" ht="12.75" customHeight="1" x14ac:dyDescent="0.2">
      <c r="B31" s="56"/>
      <c r="C31" s="57"/>
      <c r="D31" s="57"/>
      <c r="E31" s="57"/>
      <c r="F31" s="57"/>
      <c r="G31" s="58"/>
    </row>
    <row r="32" spans="2:9" ht="14.25" customHeight="1" x14ac:dyDescent="0.2">
      <c r="B32" s="70" t="s">
        <v>31</v>
      </c>
      <c r="C32" s="71"/>
      <c r="D32" s="71"/>
      <c r="E32" s="71"/>
      <c r="F32" s="71"/>
      <c r="G32" s="72"/>
    </row>
    <row r="33" spans="2:7" ht="39" customHeight="1" x14ac:dyDescent="0.2">
      <c r="B33" s="73" t="s">
        <v>32</v>
      </c>
      <c r="C33" s="74"/>
      <c r="D33" s="74"/>
      <c r="E33" s="74"/>
      <c r="F33" s="74"/>
      <c r="G33" s="75"/>
    </row>
    <row r="34" spans="2:7" ht="15.75" customHeight="1" x14ac:dyDescent="0.2">
      <c r="B34" s="34" t="s">
        <v>33</v>
      </c>
      <c r="C34" s="81" t="s">
        <v>59</v>
      </c>
      <c r="D34" s="81"/>
      <c r="E34" s="81"/>
      <c r="F34" s="81"/>
      <c r="G34" s="81"/>
    </row>
    <row r="35" spans="2:7" ht="15.75" customHeight="1" x14ac:dyDescent="0.2">
      <c r="B35" s="34" t="s">
        <v>34</v>
      </c>
      <c r="C35" s="81" t="s">
        <v>60</v>
      </c>
      <c r="D35" s="81"/>
      <c r="E35" s="81"/>
      <c r="F35" s="81"/>
      <c r="G35" s="81"/>
    </row>
    <row r="36" spans="2:7" ht="15.75" customHeight="1" x14ac:dyDescent="0.2">
      <c r="B36" s="34" t="s">
        <v>35</v>
      </c>
      <c r="C36" s="81" t="s">
        <v>69</v>
      </c>
      <c r="D36" s="81"/>
      <c r="E36" s="81"/>
      <c r="F36" s="81"/>
      <c r="G36" s="81"/>
    </row>
    <row r="37" spans="2:7" ht="67.5" customHeight="1" x14ac:dyDescent="0.2">
      <c r="B37" s="34" t="s">
        <v>31</v>
      </c>
      <c r="C37" s="81" t="s">
        <v>64</v>
      </c>
      <c r="D37" s="81"/>
      <c r="E37" s="81"/>
      <c r="F37" s="81"/>
      <c r="G37" s="81"/>
    </row>
    <row r="38" spans="2:7" ht="15.75" customHeight="1" x14ac:dyDescent="0.2">
      <c r="B38" s="59" t="s">
        <v>36</v>
      </c>
      <c r="C38" s="76" t="s">
        <v>61</v>
      </c>
      <c r="D38" s="76"/>
      <c r="E38" s="76"/>
      <c r="F38" s="76"/>
      <c r="G38" s="76"/>
    </row>
    <row r="44" spans="2:7" x14ac:dyDescent="0.2">
      <c r="B44" s="11" t="s">
        <v>17</v>
      </c>
    </row>
    <row r="45" spans="2:7" hidden="1" x14ac:dyDescent="0.2">
      <c r="B45" s="20" t="s">
        <v>57</v>
      </c>
    </row>
    <row r="46" spans="2:7" ht="12" hidden="1" customHeight="1" x14ac:dyDescent="0.2">
      <c r="B46" s="11" t="s">
        <v>37</v>
      </c>
    </row>
    <row r="47" spans="2:7" hidden="1" x14ac:dyDescent="0.2">
      <c r="B47" s="11" t="s">
        <v>38</v>
      </c>
    </row>
    <row r="48" spans="2:7" x14ac:dyDescent="0.2">
      <c r="C48" s="11" t="s">
        <v>17</v>
      </c>
    </row>
  </sheetData>
  <sheetProtection algorithmName="SHA-512" hashValue="CBo0IBI9K9FsjsQDs4ybxmi0IsCzA4D9/2PXJM7Y54TD503cO9xGJiBQMQZov0Ro9p8Hc+wS3+pY2aO/CCx+VQ==" saltValue="VjZ7b8MaRaldhye2af4Etg==" spinCount="100000" sheet="1" selectLockedCells="1"/>
  <mergeCells count="13">
    <mergeCell ref="C38:G38"/>
    <mergeCell ref="B3:F3"/>
    <mergeCell ref="B23:F23"/>
    <mergeCell ref="C34:G34"/>
    <mergeCell ref="B29:G29"/>
    <mergeCell ref="C35:G35"/>
    <mergeCell ref="C36:G36"/>
    <mergeCell ref="C37:G37"/>
    <mergeCell ref="B2:G2"/>
    <mergeCell ref="B28:G28"/>
    <mergeCell ref="B30:G30"/>
    <mergeCell ref="B32:G32"/>
    <mergeCell ref="B33:G33"/>
  </mergeCells>
  <conditionalFormatting sqref="G12">
    <cfRule type="cellIs" dxfId="2" priority="3" operator="equal">
      <formula>"Invalid!"</formula>
    </cfRule>
  </conditionalFormatting>
  <conditionalFormatting sqref="G18">
    <cfRule type="cellIs" dxfId="1" priority="2" operator="equal">
      <formula>"Invalid!"</formula>
    </cfRule>
  </conditionalFormatting>
  <conditionalFormatting sqref="G22">
    <cfRule type="cellIs" dxfId="0" priority="1" operator="equal">
      <formula>"Invalid!"</formula>
    </cfRule>
  </conditionalFormatting>
  <dataValidations count="4">
    <dataValidation type="list" allowBlank="1" showErrorMessage="1" errorTitle="Select type of solution" prompt="Select type of solution" sqref="B5" xr:uid="{120C2EC5-73F2-41B3-8AA3-AA3B84B56F46}">
      <formula1>$B$45:$B$47</formula1>
    </dataValidation>
    <dataValidation type="decimal" allowBlank="1" showInputMessage="1" showErrorMessage="1" error="Entry is not the correct format or price exceeds the exceeds the permitted limit - please give in a price for the specific product" sqref="E8:E11" xr:uid="{51841460-F412-43FE-B815-F7BBDDC8BAB2}">
      <formula1>0</formula1>
      <formula2>400000</formula2>
    </dataValidation>
    <dataValidation type="decimal" allowBlank="1" showInputMessage="1" showErrorMessage="1" error="Entry is not the correct format or price exceeds the exceeds the permitted limit - please give in a price for the specific product" sqref="E16:E17" xr:uid="{44F369C1-568B-4495-84E4-B1272648A869}">
      <formula1>0</formula1>
      <formula2>250000</formula2>
    </dataValidation>
    <dataValidation type="decimal" allowBlank="1" showInputMessage="1" showErrorMessage="1" error="Entry is not the correct format or price exceeds the exceeds the permitted limit - please give in a price for the specific product" sqref="E21" xr:uid="{DD1DED6C-3C62-4FB0-97D4-4303B70B6F1E}">
      <formula1>90</formula1>
      <formula2>130</formula2>
    </dataValidation>
  </dataValidations>
  <pageMargins left="0.7" right="0.7" top="0.75" bottom="0.75" header="0.3" footer="0.3"/>
  <pageSetup paperSize="9" scale="54" orientation="landscape" r:id="rId1"/>
  <customProperties>
    <customPr name="EpmWorksheetKeyString_GUID" r:id="rId2"/>
  </customProperties>
  <ignoredErrors>
    <ignoredError sqref="F10"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1025E34D338247A85277FF907EED23" ma:contentTypeVersion="0" ma:contentTypeDescription="Een nieuw document maken." ma:contentTypeScope="" ma:versionID="3607814ea038b3cf489ad6d8c00e087f">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2A62F9C-D51B-4523-8310-7EA8016F64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3364EF3-396F-43C8-8F9F-47BF71989642}">
  <ds:schemaRefs>
    <ds:schemaRef ds:uri="http://schemas.microsoft.com/sharepoint/v3/contenttype/forms"/>
  </ds:schemaRefs>
</ds:datastoreItem>
</file>

<file path=customXml/itemProps3.xml><?xml version="1.0" encoding="utf-8"?>
<ds:datastoreItem xmlns:ds="http://schemas.openxmlformats.org/officeDocument/2006/customXml" ds:itemID="{76FFEF64-1EA3-4949-8405-84F9F2B912C1}">
  <ds:schemaRef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 ds:uri="http://schemas.microsoft.com/office/2006/documentManagement/types"/>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Instructions and use Annex</vt:lpstr>
      <vt:lpstr>Pricing sheet</vt:lpstr>
      <vt:lpstr>'Pricing sheet'!Afdrukbereik</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Ervin Schaap</dc:creator>
  <cp:keywords/>
  <dc:description/>
  <cp:lastModifiedBy>Schaap, E.J. (Ervin) - IBI-FenI</cp:lastModifiedBy>
  <cp:lastPrinted>2023-01-27T13:36:01Z</cp:lastPrinted>
  <dcterms:created xsi:type="dcterms:W3CDTF">2019-03-27T14:18:00Z</dcterms:created>
  <dcterms:modified xsi:type="dcterms:W3CDTF">2023-02-01T10:02:13Z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0x010100131025E34D338247A85277FF907EED23</vt:lpwstr>
  </property>
</Properties>
</file>