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Desktop\EUA's\000- KNMI - EUA MET ANVS-OPMET\Documenten aanbesteding\Gepubliceerde documenten 2\Aangepast\"/>
    </mc:Choice>
  </mc:AlternateContent>
  <xr:revisionPtr revIDLastSave="0" documentId="8_{687382C7-44BC-450F-9AC3-DDAE32919C62}" xr6:coauthVersionLast="47" xr6:coauthVersionMax="47" xr10:uidLastSave="{00000000-0000-0000-0000-000000000000}"/>
  <bookViews>
    <workbookView xWindow="-108" yWindow="-108" windowWidth="23256" windowHeight="12576" activeTab="1" xr2:uid="{5DD4D4A6-1DF5-4E34-A670-82499C8FC51B}"/>
  </bookViews>
  <sheets>
    <sheet name="Instructions" sheetId="1" r:id="rId1"/>
    <sheet name="Requirements" sheetId="2" r:id="rId2"/>
    <sheet name="OPMET messages" sheetId="4" r:id="rId3"/>
    <sheet name="Inputdata" sheetId="5" state="hidden" r:id="rId4"/>
  </sheets>
  <definedNames>
    <definedName name="_xlnm._FilterDatabase" localSheetId="1" hidden="1">Requirements!$A$1:$F$15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 i="2" l="1"/>
  <c r="C26" i="2"/>
  <c r="C33" i="2"/>
  <c r="C32" i="2"/>
  <c r="C31" i="2"/>
  <c r="C30" i="2"/>
  <c r="C25" i="2"/>
  <c r="G82" i="2"/>
  <c r="G102" i="2"/>
  <c r="G101" i="2"/>
  <c r="G100" i="2"/>
  <c r="G99" i="2"/>
  <c r="G90" i="2"/>
  <c r="G8" i="2" l="1"/>
  <c r="G98" i="2"/>
  <c r="G97" i="2"/>
  <c r="G96" i="2"/>
  <c r="G95" i="2"/>
  <c r="G94" i="2"/>
  <c r="G93" i="2"/>
  <c r="G92" i="2"/>
  <c r="G91" i="2"/>
  <c r="G89" i="2"/>
  <c r="G88" i="2"/>
  <c r="G87" i="2"/>
  <c r="G86" i="2"/>
  <c r="G81" i="2"/>
  <c r="G80" i="2"/>
  <c r="G64" i="2"/>
  <c r="G63" i="2"/>
  <c r="G62" i="2"/>
  <c r="G61" i="2"/>
  <c r="G60" i="2"/>
  <c r="G59" i="2"/>
  <c r="G58" i="2"/>
  <c r="G57" i="2"/>
  <c r="G56" i="2"/>
  <c r="G79" i="2"/>
  <c r="G78" i="2"/>
  <c r="G77" i="2"/>
  <c r="G76" i="2"/>
  <c r="G75" i="2"/>
  <c r="G74" i="2"/>
  <c r="G73" i="2"/>
  <c r="G72" i="2"/>
  <c r="G71" i="2"/>
  <c r="G70" i="2"/>
  <c r="G69" i="2"/>
  <c r="G68" i="2"/>
  <c r="G55" i="2"/>
  <c r="G54" i="2"/>
  <c r="G53" i="2"/>
  <c r="G52" i="2"/>
  <c r="G48" i="2"/>
  <c r="G47" i="2"/>
  <c r="G44" i="2"/>
  <c r="G43" i="2"/>
  <c r="G39" i="2"/>
  <c r="G38" i="2"/>
  <c r="G37" i="2"/>
  <c r="G36" i="2"/>
  <c r="G33" i="2"/>
  <c r="G32" i="2"/>
  <c r="G31" i="2"/>
  <c r="G30" i="2"/>
  <c r="G27" i="2"/>
  <c r="G26" i="2"/>
  <c r="G25" i="2"/>
  <c r="G22" i="2"/>
  <c r="G21" i="2"/>
  <c r="G20" i="2"/>
  <c r="G19" i="2"/>
  <c r="G15" i="2"/>
  <c r="G14" i="2"/>
  <c r="G13" i="2"/>
  <c r="G12" i="2"/>
  <c r="G11" i="2"/>
  <c r="G10" i="2"/>
  <c r="G9" i="2"/>
  <c r="F5" i="2" l="1"/>
</calcChain>
</file>

<file path=xl/sharedStrings.xml><?xml version="1.0" encoding="utf-8"?>
<sst xmlns="http://schemas.openxmlformats.org/spreadsheetml/2006/main" count="429" uniqueCount="268">
  <si>
    <t>Programme of Requirements</t>
  </si>
  <si>
    <r>
      <rPr>
        <b/>
        <sz val="11"/>
        <color theme="0"/>
        <rFont val="Calibri"/>
        <family val="2"/>
        <scheme val="minor"/>
      </rPr>
      <t>No.</t>
    </r>
  </si>
  <si>
    <t>Requirement</t>
  </si>
  <si>
    <t>Clarification</t>
  </si>
  <si>
    <t>Tenderer response</t>
  </si>
  <si>
    <t>Remarks</t>
  </si>
  <si>
    <t>A</t>
  </si>
  <si>
    <t xml:space="preserve">General requirements </t>
  </si>
  <si>
    <t>data management regulations</t>
  </si>
  <si>
    <t xml:space="preserve">API specification </t>
  </si>
  <si>
    <t>B</t>
  </si>
  <si>
    <t>Operations requirements</t>
  </si>
  <si>
    <t>C</t>
  </si>
  <si>
    <t>D</t>
  </si>
  <si>
    <t>SaaS solution</t>
  </si>
  <si>
    <t>H</t>
  </si>
  <si>
    <t>System input  (data handling) requirements</t>
  </si>
  <si>
    <t>J</t>
  </si>
  <si>
    <t>System output requirements (reports, charts and data-files)</t>
  </si>
  <si>
    <t>Required for NL and Carribean OPMET messages</t>
  </si>
  <si>
    <t>K</t>
  </si>
  <si>
    <t>Pre Flight Briefing Document (Flightdoc) requirements</t>
  </si>
  <si>
    <t>The user can select a start and end point, including waypoints, for flightpath calculation</t>
  </si>
  <si>
    <r>
      <t xml:space="preserve">Status can be </t>
    </r>
    <r>
      <rPr>
        <i/>
        <sz val="11"/>
        <rFont val="Calibri"/>
        <family val="2"/>
        <scheme val="minor"/>
      </rPr>
      <t>previous</t>
    </r>
    <r>
      <rPr>
        <sz val="11"/>
        <rFont val="Calibri"/>
        <family val="2"/>
        <scheme val="minor"/>
      </rPr>
      <t xml:space="preserve"> (no longer valid) or </t>
    </r>
    <r>
      <rPr>
        <i/>
        <sz val="11"/>
        <rFont val="Calibri"/>
        <family val="2"/>
        <scheme val="minor"/>
      </rPr>
      <t>last</t>
    </r>
    <r>
      <rPr>
        <sz val="11"/>
        <rFont val="Calibri"/>
        <family val="2"/>
        <scheme val="minor"/>
      </rPr>
      <t xml:space="preserve"> (most recent and actual information). 
Systemmusto be able to handle ICAO nomencature regarding RRx/RTD, CCx/COR, AMD, NIL)</t>
    </r>
  </si>
  <si>
    <t>Type</t>
  </si>
  <si>
    <t>M</t>
  </si>
  <si>
    <t>E</t>
  </si>
  <si>
    <t>Support and maintenance</t>
  </si>
  <si>
    <t xml:space="preserve">During the entire period of support, the Tenderer is responsible for bug fixing. </t>
  </si>
  <si>
    <t>F</t>
  </si>
  <si>
    <t>Services</t>
  </si>
  <si>
    <t>G</t>
  </si>
  <si>
    <t>Delivery</t>
  </si>
  <si>
    <t>Departure, destination and charts can be configured by the administrator. (method currently used for the Dutch Caribbean islands)</t>
  </si>
  <si>
    <t>The user can select which weather charts to include in the Flightdoc</t>
  </si>
  <si>
    <t>version:</t>
  </si>
  <si>
    <t>The System complies with the EUR OPMET data management regulations.</t>
  </si>
  <si>
    <t>Training can be provided either on-site (De Bilt) or on-line.</t>
  </si>
  <si>
    <t>The System complies with  the SAML standard (for the exchange of authentication and authorisation information).</t>
  </si>
  <si>
    <t>The System complies with the information security requirements as specified in NEN-ISO/IEC 27002:2017 or equivalent.</t>
  </si>
  <si>
    <t xml:space="preserve">The System API(s) complies with the OpenAPI Specification </t>
  </si>
  <si>
    <t xml:space="preserve">The Tenderer informs KNMI of new software releases for the System. </t>
  </si>
  <si>
    <t>The System is available 24/7 with a guaranteed  up-time of at least 99,8 %</t>
  </si>
  <si>
    <t>This pertains to all administrator influenced settings.</t>
  </si>
  <si>
    <t>The System can be deployed from Gitlab with CI/CD</t>
  </si>
  <si>
    <t>The System can be deployed in an Acceptance and a Production environment in the KNMI AWS cloud environment</t>
  </si>
  <si>
    <t>During the intended use of at least 5 years, with an option to extend its use with maximum 6 years, the Tenderer must guarantee support and maintainance of the System.</t>
  </si>
  <si>
    <t xml:space="preserve">A training on proper use and configuration of the System is provided (for a group not more than 6 persons KNMI personell). </t>
  </si>
  <si>
    <t>The System is delivered with complete (digital) documentation of all software components/functionalities and its user interface. Language must be English.</t>
  </si>
  <si>
    <t>The System is able to ingest (receive/retrieve and store) international OPMET messages (TAC and IWXXM format, source SADIS, backup WIFS) from the KNMI MSS</t>
  </si>
  <si>
    <t>The System is able to ingest national OPMET messages (TAC and IWXXM format, source KNMI) from the KNMI MSS</t>
  </si>
  <si>
    <t>The System determines the validity period and the status of each stored OPMET bulletin and report</t>
  </si>
  <si>
    <t>The System creates metadata for each stored OPMET bulletin and report</t>
  </si>
  <si>
    <t xml:space="preserve">The System is able to ingest WAFC based UWT and  SIGWX weather charts </t>
  </si>
  <si>
    <t xml:space="preserve">The System is able to ingest  national GLLFC weather charts </t>
  </si>
  <si>
    <t>The System is able to connect to a (S)FTP server to retrieve and store files</t>
  </si>
  <si>
    <t xml:space="preserve">The administrator should be able to configure a pre-defined query to select a combination of bulletins and/or reports that will produced in a configurable update frequency (1, 5, 10, 15, 20, 30, 60 minutes, 24 hours or a fixed time).The selection of messages can be based on all metadata elements and retrieve messages up to 72 hours old.
</t>
  </si>
  <si>
    <t>A user can make a selection of OPMET messages (bulletins and/or reports)from the System for output as a PDF file</t>
  </si>
  <si>
    <t>A user can make a selection of OPMET messages (bulletins and/or reports)from the System for output as an ASCII file</t>
  </si>
  <si>
    <t>A user can make a selection of OPMET messages (bulletins and/or reports)from the System for output on a screen</t>
  </si>
  <si>
    <t>The System is configurable by a System user interface</t>
  </si>
  <si>
    <t xml:space="preserve">The System is configured by the Tenderer before its first use at KNMI. </t>
  </si>
  <si>
    <t>In the current implementation MSS pushes files with these messages onto the BREM-OPMET server. The current KNMI MSS:  MESSIR_COMM V8.4.16.3 – K2J (Corobor Systems)</t>
  </si>
  <si>
    <t>storage time to be configured by System administrator</t>
  </si>
  <si>
    <t>A user can make a selection of weather charts from the System for output as a PDF file</t>
  </si>
  <si>
    <t xml:space="preserve">The System can produce pre-configured output files (a combination of bulletins and/or reports must be selectable) on a schedule
</t>
  </si>
  <si>
    <t>The System is able to produce output files with a filename that can be specified/configured by an administrator.</t>
  </si>
  <si>
    <t>The current System for file distribution from KNMI to its internal and external customers is based on filenames with a certain structure (amongst others a date/timestamp and customer name).</t>
  </si>
  <si>
    <t>PDF's produced by the System must comply with the ISO standards PDF/A-1, PDF/A-2 and PDF 1.7</t>
  </si>
  <si>
    <t>The System is able to connect to a (S)FTP server to place files</t>
  </si>
  <si>
    <t>The System is able to produce weather charts (WAFC SIGWX charts and UWT charts) on the basis of data stored in GRIB, BUFR and IWXXM format</t>
  </si>
  <si>
    <t>The System produces pre flight briefing documents (PFBD) in accordance wih ICAO regulations (Annex III)</t>
  </si>
  <si>
    <t>The System can produce pre-flight briefing documents in a scheduled batch</t>
  </si>
  <si>
    <t>The System calculates an IFR flightpath to retrieve intermediate airports and related OPMET data and charts</t>
  </si>
  <si>
    <t>The System calculates a VFR flightpath to retrieve intermediate airports and related OPMET data and charts</t>
  </si>
  <si>
    <t>information equals PreFlight Briefing document(s) and/or a selection of data.</t>
  </si>
  <si>
    <t>The System enables the System administrator to configure selections of bulletins and/or reports to be retrieved on user request.</t>
  </si>
  <si>
    <t>The System provides a SWIM compliant API to retrieve data (charts, bulletins, reports or mix)</t>
  </si>
  <si>
    <t xml:space="preserve">The System provides a SWIM compliant API to produce a PFBD </t>
  </si>
  <si>
    <t>Explain how the list will be maintained.</t>
  </si>
  <si>
    <t>The administrator can configure the corridor width for flightpath calculation</t>
  </si>
  <si>
    <t>The user can select the type of flightpath calculation (IFR or VFR)</t>
  </si>
  <si>
    <t>Flightpaths can be viewed graphically, projected on a geographical map on screen</t>
  </si>
  <si>
    <t>PFBD's  are produced as PDF files which can be downloaded</t>
  </si>
  <si>
    <t>The administrator can configure constraints for user selection of data</t>
  </si>
  <si>
    <t>E.g. it must be possible to prohibit selection of data older than 72 hours. (we currently store 5 days of OPMET data)</t>
  </si>
  <si>
    <t>The System allows for KNMI monitoring of operations</t>
  </si>
  <si>
    <t>European Union/ European Economic Area</t>
  </si>
  <si>
    <t>The Tenderer provides a Software Depot agreement/arrangement for its solution/System.</t>
  </si>
  <si>
    <t>AWS</t>
  </si>
  <si>
    <t>SAAS</t>
  </si>
  <si>
    <t xml:space="preserve">SADIS specification   </t>
  </si>
  <si>
    <t>BUFR, GRIB and their future WXXM replacements for SIGWX and UWT from either SADIS or WIFS. (See Sub Award criterion 1)</t>
  </si>
  <si>
    <t xml:space="preserve">A helpdesk with skilled personell is available, reachable during agreed hours by telephone and e-mail. </t>
  </si>
  <si>
    <t>Amazon Web Services</t>
  </si>
  <si>
    <t>Software-as-a-Service</t>
  </si>
  <si>
    <t>CI/CD</t>
  </si>
  <si>
    <t>Continuous Improvement/Continuous Delivery</t>
  </si>
  <si>
    <t>EU/EEA</t>
  </si>
  <si>
    <t>MSS</t>
  </si>
  <si>
    <t>Message Switching System</t>
  </si>
  <si>
    <t>UWT</t>
  </si>
  <si>
    <t>Upper Wind  &amp; Temperature chart</t>
  </si>
  <si>
    <t>SIGWX</t>
  </si>
  <si>
    <t>SPWX</t>
  </si>
  <si>
    <t>TCAC</t>
  </si>
  <si>
    <t>VAAC</t>
  </si>
  <si>
    <t>MWO</t>
  </si>
  <si>
    <t>AMO</t>
  </si>
  <si>
    <t>AMS</t>
  </si>
  <si>
    <t>Tropical Cyclone Advisory Center</t>
  </si>
  <si>
    <t>Volcanic Ash Advisory Center</t>
  </si>
  <si>
    <t>Meteorologic Watch Office</t>
  </si>
  <si>
    <t>Aeronautical Mobile Service</t>
  </si>
  <si>
    <t>Significant Weather Chart</t>
  </si>
  <si>
    <t>GLLFC</t>
  </si>
  <si>
    <t>Graphical Low Level Forecast</t>
  </si>
  <si>
    <t>Identifier</t>
  </si>
  <si>
    <t>data mgt</t>
  </si>
  <si>
    <t>Name</t>
  </si>
  <si>
    <t>SA</t>
  </si>
  <si>
    <t>LA</t>
  </si>
  <si>
    <t>X</t>
  </si>
  <si>
    <t>METAR</t>
  </si>
  <si>
    <t>SP</t>
  </si>
  <si>
    <t>LP</t>
  </si>
  <si>
    <t>SPECI</t>
  </si>
  <si>
    <t>FC</t>
  </si>
  <si>
    <t>LC</t>
  </si>
  <si>
    <t>TAF</t>
  </si>
  <si>
    <t>FT</t>
  </si>
  <si>
    <t>LT</t>
  </si>
  <si>
    <t>UA</t>
  </si>
  <si>
    <t>n/a</t>
  </si>
  <si>
    <t>SPECIAL AIR-reports</t>
  </si>
  <si>
    <t>UD</t>
  </si>
  <si>
    <t>AMDAR</t>
  </si>
  <si>
    <t>UX</t>
  </si>
  <si>
    <t>PIREP</t>
  </si>
  <si>
    <t>WA</t>
  </si>
  <si>
    <t>LW</t>
  </si>
  <si>
    <t>AIRMET</t>
  </si>
  <si>
    <t>WC</t>
  </si>
  <si>
    <t>LY</t>
  </si>
  <si>
    <t>SIGMET/WARNING for TC (CYCLOON)</t>
  </si>
  <si>
    <t>WH</t>
  </si>
  <si>
    <t>WARNING HURRICANE</t>
  </si>
  <si>
    <t>WN</t>
  </si>
  <si>
    <t>WARNING NUCLEAR</t>
  </si>
  <si>
    <t>WO</t>
  </si>
  <si>
    <t>WARNING OTHER</t>
  </si>
  <si>
    <t>WONL6*</t>
  </si>
  <si>
    <t>BRIEFING TEKSTEN</t>
  </si>
  <si>
    <t>WS</t>
  </si>
  <si>
    <t>LS</t>
  </si>
  <si>
    <t>SIGMET</t>
  </si>
  <si>
    <t>WT</t>
  </si>
  <si>
    <t>WARNING TROPICAL STORM</t>
  </si>
  <si>
    <t>WV</t>
  </si>
  <si>
    <t>LV</t>
  </si>
  <si>
    <t>SIGMET/WARNING for VC (VULCANIC ASH)</t>
  </si>
  <si>
    <t>FA</t>
  </si>
  <si>
    <t xml:space="preserve">GAMET </t>
  </si>
  <si>
    <t>FB</t>
  </si>
  <si>
    <t>GAFOR</t>
  </si>
  <si>
    <t>FK</t>
  </si>
  <si>
    <t>LK</t>
  </si>
  <si>
    <t xml:space="preserve">Tropical Cyclone Advisories (TCA) </t>
  </si>
  <si>
    <t>FO</t>
  </si>
  <si>
    <t>Guidance (middel)lange termijn</t>
  </si>
  <si>
    <t>FP</t>
  </si>
  <si>
    <t>Verwachting (middel)lange termijn</t>
  </si>
  <si>
    <t>FV</t>
  </si>
  <si>
    <t>LU</t>
  </si>
  <si>
    <t>Volcanic Ash Advisory (VAA)</t>
  </si>
  <si>
    <t>FXXN</t>
  </si>
  <si>
    <t>VOLCANIC ASH CONCENTRATION</t>
  </si>
  <si>
    <t>FXNL</t>
  </si>
  <si>
    <t>?</t>
  </si>
  <si>
    <t>North Sea Area Forecast (NAF)</t>
  </si>
  <si>
    <t>SXNL47</t>
  </si>
  <si>
    <t>AAA-Winden voor LVNL</t>
  </si>
  <si>
    <t>FN</t>
  </si>
  <si>
    <t>LN</t>
  </si>
  <si>
    <t xml:space="preserve">X </t>
  </si>
  <si>
    <t>Space Weather Advisory (SWXA)</t>
  </si>
  <si>
    <t>NO</t>
  </si>
  <si>
    <t>ADMIN</t>
  </si>
  <si>
    <t>(TAC) Bulletin</t>
  </si>
  <si>
    <t>IWXXM</t>
  </si>
  <si>
    <t>EUR OPMET</t>
  </si>
  <si>
    <t>Bulletin</t>
  </si>
  <si>
    <t>List of required OPMET messages</t>
  </si>
  <si>
    <t xml:space="preserve">The Tenderer provides an Exit plan </t>
  </si>
  <si>
    <t>Current source is the KNMI file-transfer System ViViD. Current KNMI File format is TIF</t>
  </si>
  <si>
    <t>Current source is the KNMI file-transfer System ViViD. Current KNMI file format is PDF</t>
  </si>
  <si>
    <t>The System is able to retrieve/receive and store all WAFC data</t>
  </si>
  <si>
    <t>The System is able to ingest OPMET messages in IWXXM format from ICAO SPWX, TCAC, VAAC, MWO, AMO and AMS in a SWIM compliant manner</t>
  </si>
  <si>
    <t>The System and its user interface are able to handle 20 concurrent users</t>
  </si>
  <si>
    <t>The System is able to handle a 100 concurrent data requests</t>
  </si>
  <si>
    <t>In case of end-user access via the KNMI websites, the System must be able to handle 100 concurrent data requests.</t>
  </si>
  <si>
    <t>User</t>
  </si>
  <si>
    <t>KNMI recognizes the following types of user:
System administrator
Meteo user (KNMI internal user of UI to retrieve data from system)
Aviation user (user of KNMI extranet, retrieves data-selections and flightdocs)</t>
  </si>
  <si>
    <t>Definitions</t>
  </si>
  <si>
    <t>Both for AWS and SaaS KNMI wants to be able to test changes in the entire system chain (see Descriptive document) before migrating to Production</t>
  </si>
  <si>
    <t>The System supports integration with all relevant KNMI systems in an Acceptance Test environment.</t>
  </si>
  <si>
    <t>During the intended period of use, the Tenderer guarantees the further development of the System, according to EU/WMO/ICAO rules and regulations, whenever KNMI wishes this.</t>
  </si>
  <si>
    <t>The System/Product of the Tenderer are open to audits from or on behalf of KNMI</t>
  </si>
  <si>
    <t>The System connects with all relevant KNMI systems in a Production Environment</t>
  </si>
  <si>
    <t>Tenderer will support a Site Acceptance Test by deploying  a System in an KNMI accessible test environment</t>
  </si>
  <si>
    <t>The System is able to ingest OPMET messages directly from SADIS as primary WAFC data source in a SWIM compliant manner</t>
  </si>
  <si>
    <t>The System is able to ingest OPMET messages directly from WIFS  as secundary WAFC data source in a SWIM compliant manner</t>
  </si>
  <si>
    <t>SPace Weather Center</t>
  </si>
  <si>
    <t>Aerodrome Meteorological Office</t>
  </si>
  <si>
    <t>The System stores data for a period which can be configured for each data type</t>
  </si>
  <si>
    <t>The System is able to archive a selection of the OPMET messages into a zip- or tar-file</t>
  </si>
  <si>
    <t>The System allows aviation users (logged on via aviationweather.nl) to retrieve information without having to log on separately to its user interface/database</t>
  </si>
  <si>
    <t>The System produces logfiles that allow monitoring its operation</t>
  </si>
  <si>
    <t>The System creates metadata for each stored weather (UWT, SIGWX, GLLFC) chart</t>
  </si>
  <si>
    <t>The metadata to be stored and available for data selection : 
-filename; 
-charttype (UWT, SIGWX or GLLFC); 
-region; 
-flightlevel  and 
-UTC-time (validity of the chart)</t>
  </si>
  <si>
    <t>The System data servers are stationed inside of the EU/EER</t>
  </si>
  <si>
    <t>KNMI may request a security risk analysis prior to awarding the contract</t>
  </si>
  <si>
    <t>SaaS</t>
  </si>
  <si>
    <t>KNMI MET/ANSP System replacement</t>
  </si>
  <si>
    <t>Ideally the logfiles can be imported directly in the KNMI monitoring solution (Grafana)</t>
  </si>
  <si>
    <t>Yes</t>
  </si>
  <si>
    <t>No</t>
  </si>
  <si>
    <t>Select your answer:</t>
  </si>
  <si>
    <t>Meets requirement Yes/No</t>
  </si>
  <si>
    <t>Status</t>
  </si>
  <si>
    <t xml:space="preserve"> </t>
  </si>
  <si>
    <t>List of abbreviations</t>
  </si>
  <si>
    <t>The following list is not exhaustive but shows the messages is use in the current system</t>
  </si>
  <si>
    <t>IMPORTANT INFORMATION</t>
  </si>
  <si>
    <t>The System contains an up-to-date list of all airports  worldwide for which OPMET data is made available</t>
  </si>
  <si>
    <t>The System contains an up-to-date list of all airports  worldwide with a runway length greater than 7000 ft</t>
  </si>
  <si>
    <t>current charts are UWT, SIGWX and GLLFC</t>
  </si>
  <si>
    <t>The user can select all available ICAO OPMET advisories relevant for the flightpath</t>
  </si>
  <si>
    <t>Explain how the list will be maintained and which metadata is stored.</t>
  </si>
  <si>
    <t>The system stores metadata for each airport in the airport list</t>
  </si>
  <si>
    <t>The minimum metadata to be stored and available for data selection : 
-IATA/ICAO code;
-ICAO name (formal); 
-Location; 
-Height above MSL; 
-Latitude/Longitude.</t>
  </si>
  <si>
    <t>The system contains a list of pre-defined flightpaths</t>
  </si>
  <si>
    <t>standard departure EHAM</t>
  </si>
  <si>
    <t>The administrator can configure the list of pre-defined flightpaths</t>
  </si>
  <si>
    <t xml:space="preserve">destinations, waypoints </t>
  </si>
  <si>
    <t>The metadata to be stored and available for data selection : 
-Date/time of the report; 
-The ICAO code for METAR, SPECI and TAF reports; 
-The FIR/UIR code for SIGMET and AIRMET reports and 
-The validity period for TAF, SIGMET and AIRMET reports</t>
  </si>
  <si>
    <t>If OPMET reports for a certain airport are not available this must be clearly stated in the document.</t>
  </si>
  <si>
    <t>using either codes, names or geographical input (lat/lon)</t>
  </si>
  <si>
    <t>The system administrator can produce reports of all fiexd data in the system</t>
  </si>
  <si>
    <t xml:space="preserve">airport list, FIR/UIR's present, pre-defined flightpaths </t>
  </si>
  <si>
    <t>V1.0 Date 30/01/23</t>
  </si>
  <si>
    <t>Please select the type of solution you are offering:   
An 'On-premise' deployable System or a SaaS deployment.  If you choose 'On-premise' fill out all sections except D and if you choose SaaS fill out all sections except C.</t>
  </si>
  <si>
    <t>On-premise</t>
  </si>
  <si>
    <t>On-premise solution (AWS)</t>
  </si>
  <si>
    <t>also see Annex 10 -  SLA OPMET system</t>
  </si>
  <si>
    <t>see Annex 9 (Sub Award criterion 9)</t>
  </si>
  <si>
    <t>see Descriptive document §3.1</t>
  </si>
  <si>
    <t>see also Annex 10 - SLA OPMET system</t>
  </si>
  <si>
    <t>see Annex 2 Draft Agreement</t>
  </si>
  <si>
    <t>see Annex 9 (Sub Award criterion 5)</t>
  </si>
  <si>
    <t>File format could be CSV, TXT or other format supported. See Annex 9 - Sub Award criterion 3</t>
  </si>
  <si>
    <t>See Annex 9 - Sub Award criterion 2.</t>
  </si>
  <si>
    <t>See Annex 9 - Sub Award criterion 3. (The pre-configured selections will be used to generate content on aviationweather.nl, e.g. a selection of all South American SIGMETs)</t>
  </si>
  <si>
    <t>see also Annex 11 - KNMI Flightpath calculation</t>
  </si>
  <si>
    <t>See Annex 9 - Sub Award Criterion 8</t>
  </si>
  <si>
    <t xml:space="preserve">    security standard</t>
  </si>
  <si>
    <t>V1.0 Date 31/01/23</t>
  </si>
  <si>
    <r>
      <t>This Program of Requirements and Desirables forms an integral part of TN-397421</t>
    </r>
    <r>
      <rPr>
        <sz val="11"/>
        <color theme="1"/>
        <rFont val="Calibri"/>
        <family val="2"/>
        <scheme val="minor"/>
      </rPr>
      <t xml:space="preserve">. It details the functional and non-functional Requirements  for the </t>
    </r>
    <r>
      <rPr>
        <b/>
        <sz val="11"/>
        <color theme="1"/>
        <rFont val="Calibri"/>
        <family val="2"/>
        <scheme val="minor"/>
      </rPr>
      <t>KNMI MET/ANSP system replacement.</t>
    </r>
    <r>
      <rPr>
        <b/>
        <sz val="11"/>
        <color rgb="FF000000"/>
        <rFont val="Calibri"/>
        <family val="2"/>
      </rPr>
      <t xml:space="preserve"> </t>
    </r>
    <r>
      <rPr>
        <sz val="11"/>
        <color theme="1"/>
        <rFont val="Calibri"/>
        <family val="2"/>
        <scheme val="minor"/>
      </rPr>
      <t xml:space="preserve"> 
For KNMI it is relevant to distinguish between the type of solution (on premise or SaaS) offered and a Tenderer can offer only one type. Therefore Tenderer is asked to select the solution type offered in line 5 of the Requierements sheet. The choice toggles the requirement type in sections C and D from M to N/A.
A Requirement is either a Mandatory requirement or a Desirable.  The Tenderer must answer all Mandatory requirements (Yes/No) and can add short remarks in this document (The requirements sheet). </t>
    </r>
    <r>
      <rPr>
        <b/>
        <sz val="11"/>
        <color theme="1"/>
        <rFont val="Calibri"/>
        <family val="2"/>
        <scheme val="minor"/>
      </rPr>
      <t>Note:</t>
    </r>
    <r>
      <rPr>
        <sz val="11"/>
        <color theme="1"/>
        <rFont val="Calibri"/>
        <family val="2"/>
        <scheme val="minor"/>
      </rPr>
      <t xml:space="preserve"> Your remarks may not act as a qualification of your answer.
For some Mandatory requirements a substantiation is required in order for KNMI to score the award criterion. The same applies for all Desirables.
For more information on the award criteria, see the Descriptive Document and its Annex 9. In general, the assessment is done using the guidelines described in the Descriptive Document. Additional focus points are mentioned in the Evaluation Criteria next to each Desirable, indicating the specific aspects that are of interest to the KNMI assessment team. Read these carefully, because for the  Desirables these evaluation criteria can contain guidelines on what is considered necessary to achieve the minimum score.
This document also functions as the formal declaration of the Tenderer to comply with the Requirements and to indicate to what extent the Tenderer complies with the Desirables. For this purpose, fill in the Requirements and Desirables sheet of this excel file (Requirements sheet) for all orange cells. These cells typically contain a drop-down menu that can be used to select the proper option. Tenderer may not change any other cells within this excel file even if technically possible. For the purpose of answering the open Desirables with a substantiation, Annex 9 is provided with a numbering of the Desirables that require substantiations. Tenderer may use this annex to structure the substantiations. Tenderer may also use an own template or file to structure the substantiations. In all cases, the text in this Program of Requirements is leading for all Requirements. 
The amount of space available for the substantiations is given in terms of A4 pages. This is done deliberately to allow for the inclusion of figures &amp; graphs which tenderer may use to support the substantiation. The text in these substantiations must be in "Calibri" font with font size 11pt or larger. Any text within graphics must be of similar (or larger) size and readability. Any substantiation text or graphics which are outside the allowed size will be ignored during the assessment.</t>
    </r>
    <r>
      <rPr>
        <sz val="11"/>
        <color theme="1"/>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</si>
</sst>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1"/>
      <name val="Calibri"/>
      <family val="2"/>
      <scheme val="minor"/>
    </font>
    <font>
      <u/>
      <sz val="11"/>
      <color theme="10"/>
      <name val="Calibri"/>
      <family val="2"/>
      <scheme val="minor"/>
    </font>
    <font>
      <i/>
      <sz val="11"/>
      <name val="Calibri"/>
      <family val="2"/>
      <scheme val="minor"/>
    </font>
    <font>
      <b/>
      <sz val="11"/>
      <color rgb="FF000000"/>
      <name val="Calibri"/>
      <family val="2"/>
    </font>
    <font>
      <sz val="11"/>
      <color rgb="FF000000"/>
      <name val="Calibri"/>
      <family val="2"/>
    </font>
    <font>
      <b/>
      <sz val="18"/>
      <color theme="1"/>
      <name val="Calibri"/>
      <family val="2"/>
      <scheme val="minor"/>
    </font>
    <font>
      <sz val="8"/>
      <color theme="1"/>
      <name val="Calibri"/>
      <family val="2"/>
      <scheme val="minor"/>
    </font>
    <font>
      <sz val="8"/>
      <name val="Calibri"/>
      <family val="2"/>
      <scheme val="minor"/>
    </font>
    <font>
      <b/>
      <sz val="10"/>
      <color theme="1"/>
      <name val="Calibri"/>
      <family val="2"/>
      <scheme val="minor"/>
    </font>
    <font>
      <sz val="11"/>
      <color theme="1"/>
      <name val="Calibri"/>
      <family val="2"/>
    </font>
    <font>
      <b/>
      <sz val="18"/>
      <color rgb="FFFF0000"/>
      <name val="Calibri"/>
      <family val="2"/>
      <scheme val="minor"/>
    </font>
  </fonts>
  <fills count="12">
    <fill>
      <patternFill patternType="none"/>
    </fill>
    <fill>
      <patternFill patternType="gray125"/>
    </fill>
    <fill>
      <patternFill patternType="solid">
        <fgColor theme="8" tint="-0.499984740745262"/>
        <bgColor indexed="64"/>
      </patternFill>
    </fill>
    <fill>
      <patternFill patternType="solid">
        <fgColor theme="5"/>
        <bgColor indexed="64"/>
      </patternFill>
    </fill>
    <fill>
      <patternFill patternType="solid">
        <fgColor theme="7" tint="0.59999389629810485"/>
        <bgColor indexed="64"/>
      </patternFill>
    </fill>
    <fill>
      <patternFill patternType="solid">
        <fgColor rgb="FFFFFFFF"/>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C6E0B4"/>
        <bgColor rgb="FF000000"/>
      </patternFill>
    </fill>
    <fill>
      <patternFill patternType="solid">
        <fgColor theme="9"/>
        <bgColor indexed="64"/>
      </patternFill>
    </fill>
    <fill>
      <patternFill patternType="solid">
        <fgColor rgb="FFFFFF00"/>
        <bgColor indexed="64"/>
      </patternFill>
    </fill>
    <fill>
      <patternFill patternType="solid">
        <fgColor theme="0"/>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91">
    <xf numFmtId="0" fontId="0" fillId="0" borderId="0" xfId="0"/>
    <xf numFmtId="0" fontId="1" fillId="2" borderId="0" xfId="0" applyFont="1" applyFill="1" applyAlignment="1">
      <alignment vertical="top" wrapText="1"/>
    </xf>
    <xf numFmtId="0" fontId="1" fillId="2" borderId="0" xfId="0" applyFont="1" applyFill="1" applyAlignment="1">
      <alignment horizontal="left" vertical="top" wrapText="1"/>
    </xf>
    <xf numFmtId="0" fontId="5" fillId="0" borderId="0" xfId="0" applyFont="1" applyAlignment="1">
      <alignment vertical="top" wrapText="1"/>
    </xf>
    <xf numFmtId="0" fontId="3" fillId="3" borderId="0" xfId="0" applyFont="1" applyFill="1"/>
    <xf numFmtId="0" fontId="4" fillId="4" borderId="0" xfId="0" applyFont="1" applyFill="1"/>
    <xf numFmtId="0" fontId="0" fillId="4" borderId="0" xfId="0" applyFill="1"/>
    <xf numFmtId="0" fontId="3" fillId="4" borderId="0" xfId="0" applyFont="1" applyFill="1"/>
    <xf numFmtId="0" fontId="6" fillId="0" borderId="0" xfId="1" applyBorder="1" applyAlignment="1">
      <alignment vertical="top" wrapText="1"/>
    </xf>
    <xf numFmtId="0" fontId="5" fillId="0" borderId="0" xfId="0" applyFont="1" applyAlignment="1">
      <alignment horizontal="left" vertical="top" wrapText="1"/>
    </xf>
    <xf numFmtId="0" fontId="6" fillId="0" borderId="0" xfId="1" applyBorder="1" applyAlignment="1">
      <alignment horizontal="left" vertical="top" wrapText="1"/>
    </xf>
    <xf numFmtId="0" fontId="6" fillId="0" borderId="0" xfId="1" applyAlignment="1">
      <alignment horizontal="left" vertical="top" wrapText="1"/>
    </xf>
    <xf numFmtId="0" fontId="3" fillId="0" borderId="0" xfId="0" applyFont="1" applyAlignment="1">
      <alignment horizontal="left" vertical="top"/>
    </xf>
    <xf numFmtId="0" fontId="2" fillId="0" borderId="0" xfId="0" applyFont="1" applyAlignment="1">
      <alignment horizontal="left" vertical="top" wrapText="1"/>
    </xf>
    <xf numFmtId="0" fontId="5" fillId="0" borderId="0" xfId="0" applyFont="1" applyFill="1" applyAlignment="1">
      <alignment vertical="top" wrapText="1"/>
    </xf>
    <xf numFmtId="0" fontId="5" fillId="0" borderId="0" xfId="0" applyFont="1" applyAlignment="1">
      <alignment vertical="top"/>
    </xf>
    <xf numFmtId="0" fontId="0" fillId="0" borderId="0" xfId="0" applyAlignment="1">
      <alignment horizontal="left" vertical="top" wrapText="1"/>
    </xf>
    <xf numFmtId="0" fontId="5" fillId="5" borderId="0" xfId="0" applyFont="1" applyFill="1" applyAlignment="1">
      <alignment vertical="top" wrapText="1"/>
    </xf>
    <xf numFmtId="0" fontId="0" fillId="0" borderId="0" xfId="0" applyFill="1"/>
    <xf numFmtId="0" fontId="3" fillId="6" borderId="0" xfId="0" applyFont="1" applyFill="1" applyAlignment="1">
      <alignment horizontal="left" vertical="top" wrapText="1"/>
    </xf>
    <xf numFmtId="0" fontId="3" fillId="6" borderId="0" xfId="0" applyFont="1" applyFill="1" applyAlignment="1">
      <alignment horizontal="left" vertical="top"/>
    </xf>
    <xf numFmtId="0" fontId="3" fillId="6" borderId="0" xfId="0" applyFont="1" applyFill="1" applyAlignment="1">
      <alignment horizontal="left" vertical="center" wrapText="1"/>
    </xf>
    <xf numFmtId="0" fontId="0" fillId="4" borderId="0" xfId="0" applyFill="1" applyAlignment="1">
      <alignment horizontal="center"/>
    </xf>
    <xf numFmtId="0" fontId="3" fillId="4" borderId="0" xfId="0" applyFont="1" applyFill="1" applyAlignment="1">
      <alignment horizontal="center"/>
    </xf>
    <xf numFmtId="0" fontId="0" fillId="0" borderId="0" xfId="0" applyAlignment="1">
      <alignment horizontal="center"/>
    </xf>
    <xf numFmtId="0" fontId="5" fillId="0" borderId="0" xfId="0" applyFont="1" applyFill="1" applyAlignment="1">
      <alignment vertical="top"/>
    </xf>
    <xf numFmtId="0" fontId="4" fillId="0" borderId="0" xfId="0" applyFont="1"/>
    <xf numFmtId="0" fontId="8" fillId="8" borderId="0" xfId="0" applyFont="1" applyFill="1"/>
    <xf numFmtId="0" fontId="9" fillId="0" borderId="0" xfId="0" applyFont="1"/>
    <xf numFmtId="0" fontId="9" fillId="0" borderId="0" xfId="0" applyFont="1" applyFill="1"/>
    <xf numFmtId="0" fontId="0" fillId="0" borderId="0" xfId="0" applyFont="1" applyAlignment="1">
      <alignment horizontal="left" vertical="top"/>
    </xf>
    <xf numFmtId="0" fontId="0" fillId="0" borderId="0" xfId="0" applyAlignment="1">
      <alignment wrapText="1"/>
    </xf>
    <xf numFmtId="0" fontId="3" fillId="0" borderId="0" xfId="0" applyFont="1" applyAlignment="1">
      <alignment vertical="top"/>
    </xf>
    <xf numFmtId="0" fontId="3" fillId="9" borderId="0" xfId="0" applyFont="1" applyFill="1"/>
    <xf numFmtId="0" fontId="0" fillId="9" borderId="0" xfId="0" applyFill="1"/>
    <xf numFmtId="0" fontId="3" fillId="10" borderId="0" xfId="0" applyFont="1" applyFill="1" applyAlignment="1">
      <alignment vertical="top" wrapText="1"/>
    </xf>
    <xf numFmtId="0" fontId="10" fillId="4" borderId="0" xfId="0" applyFont="1" applyFill="1"/>
    <xf numFmtId="0" fontId="11" fillId="7" borderId="0" xfId="1" applyFont="1" applyFill="1" applyBorder="1" applyAlignment="1">
      <alignment vertical="top" wrapText="1"/>
    </xf>
    <xf numFmtId="0" fontId="3" fillId="10" borderId="0" xfId="0" applyFont="1" applyFill="1" applyAlignment="1">
      <alignment horizontal="left" vertical="top"/>
    </xf>
    <xf numFmtId="0" fontId="0" fillId="10" borderId="0" xfId="0" applyFill="1"/>
    <xf numFmtId="0" fontId="0" fillId="3" borderId="0" xfId="0" applyFill="1"/>
    <xf numFmtId="0" fontId="5" fillId="6" borderId="0" xfId="0" applyFont="1" applyFill="1" applyAlignment="1">
      <alignment vertical="top" wrapText="1"/>
    </xf>
    <xf numFmtId="0" fontId="12" fillId="0" borderId="0" xfId="0" quotePrefix="1" applyFont="1" applyAlignment="1">
      <alignment vertical="top" wrapText="1"/>
    </xf>
    <xf numFmtId="0" fontId="0" fillId="0" borderId="0" xfId="0" applyFont="1"/>
    <xf numFmtId="0" fontId="13" fillId="7" borderId="0" xfId="0" applyFont="1" applyFill="1" applyAlignment="1">
      <alignment vertical="top"/>
    </xf>
    <xf numFmtId="0" fontId="1" fillId="2" borderId="0" xfId="0" applyFont="1" applyFill="1" applyAlignment="1" applyProtection="1">
      <alignment horizontal="center" vertical="top" wrapText="1"/>
      <protection locked="0"/>
    </xf>
    <xf numFmtId="0" fontId="1" fillId="2" borderId="0" xfId="0" applyFont="1" applyFill="1" applyAlignment="1" applyProtection="1">
      <alignment vertical="top" wrapText="1"/>
      <protection locked="0"/>
    </xf>
    <xf numFmtId="0" fontId="1" fillId="2" borderId="0" xfId="0" applyFont="1" applyFill="1" applyAlignment="1" applyProtection="1">
      <alignment horizontal="left" vertical="top" wrapText="1"/>
      <protection locked="0"/>
    </xf>
    <xf numFmtId="0" fontId="3" fillId="6" borderId="0" xfId="0" applyFont="1" applyFill="1" applyAlignment="1" applyProtection="1">
      <alignment horizontal="center" vertical="top" wrapText="1"/>
      <protection locked="0"/>
    </xf>
    <xf numFmtId="0" fontId="3" fillId="6" borderId="0" xfId="0" applyFont="1" applyFill="1" applyAlignment="1" applyProtection="1">
      <alignment vertical="top" wrapText="1"/>
      <protection locked="0"/>
    </xf>
    <xf numFmtId="0" fontId="3" fillId="6" borderId="0" xfId="0" applyFont="1" applyFill="1" applyAlignment="1" applyProtection="1">
      <alignment horizontal="left" vertical="top" wrapText="1"/>
      <protection locked="0"/>
    </xf>
    <xf numFmtId="0" fontId="5" fillId="0" borderId="0" xfId="0" applyFont="1" applyAlignment="1" applyProtection="1">
      <alignment horizontal="center" vertical="top" wrapText="1"/>
      <protection locked="0"/>
    </xf>
    <xf numFmtId="0" fontId="5" fillId="0" borderId="0" xfId="0" applyFont="1" applyFill="1" applyAlignment="1" applyProtection="1">
      <alignment vertical="top" wrapText="1"/>
      <protection locked="0"/>
    </xf>
    <xf numFmtId="0" fontId="5" fillId="0" borderId="0" xfId="0" applyFont="1" applyFill="1" applyAlignment="1" applyProtection="1">
      <alignment horizontal="center" vertical="top" wrapText="1"/>
      <protection locked="0"/>
    </xf>
    <xf numFmtId="0" fontId="6" fillId="0" borderId="0" xfId="1" applyBorder="1" applyAlignment="1" applyProtection="1">
      <alignment vertical="top" wrapText="1"/>
      <protection locked="0"/>
    </xf>
    <xf numFmtId="0" fontId="5" fillId="0" borderId="0" xfId="0" applyFont="1" applyAlignment="1" applyProtection="1">
      <alignment vertical="top" wrapText="1"/>
      <protection locked="0"/>
    </xf>
    <xf numFmtId="0" fontId="6" fillId="0" borderId="0" xfId="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6" fillId="0" borderId="0" xfId="1" applyAlignment="1" applyProtection="1">
      <alignment horizontal="left" vertical="top" wrapText="1"/>
      <protection locked="0"/>
    </xf>
    <xf numFmtId="0" fontId="3" fillId="6" borderId="0" xfId="0" applyFont="1" applyFill="1" applyAlignment="1" applyProtection="1">
      <alignment horizontal="left" vertical="top"/>
      <protection locked="0"/>
    </xf>
    <xf numFmtId="0" fontId="0" fillId="0" borderId="0" xfId="0" applyFont="1" applyAlignment="1" applyProtection="1">
      <alignment horizontal="center" vertical="top" wrapText="1"/>
      <protection locked="0"/>
    </xf>
    <xf numFmtId="0" fontId="0" fillId="0" borderId="0" xfId="0" applyFont="1" applyAlignment="1" applyProtection="1">
      <alignment horizontal="left" vertical="top" wrapText="1"/>
      <protection locked="0"/>
    </xf>
    <xf numFmtId="0" fontId="3" fillId="0" borderId="0" xfId="0" applyFont="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3" fillId="0" borderId="0" xfId="0" applyFont="1" applyAlignment="1" applyProtection="1">
      <alignment horizontal="left" vertical="top"/>
      <protection locked="0"/>
    </xf>
    <xf numFmtId="0" fontId="5" fillId="0" borderId="0" xfId="0" applyFont="1" applyFill="1" applyAlignment="1" applyProtection="1">
      <alignment horizontal="left" vertical="top" wrapText="1"/>
      <protection locked="0"/>
    </xf>
    <xf numFmtId="0" fontId="0" fillId="0" borderId="0" xfId="0" applyProtection="1">
      <protection locked="0"/>
    </xf>
    <xf numFmtId="0" fontId="0" fillId="0" borderId="0" xfId="0" applyAlignment="1" applyProtection="1">
      <alignment horizontal="center"/>
      <protection locked="0"/>
    </xf>
    <xf numFmtId="0" fontId="0" fillId="0" borderId="0" xfId="0" applyAlignment="1" applyProtection="1">
      <alignment horizontal="left" vertical="top"/>
      <protection locked="0"/>
    </xf>
    <xf numFmtId="0" fontId="3" fillId="6" borderId="0" xfId="0" applyFont="1" applyFill="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5" fillId="0" borderId="0" xfId="1" applyFont="1" applyAlignment="1" applyProtection="1">
      <alignment horizontal="left" vertical="top" wrapText="1"/>
      <protection locked="0"/>
    </xf>
    <xf numFmtId="0" fontId="5" fillId="0" borderId="0" xfId="0" quotePrefix="1" applyFont="1" applyAlignment="1" applyProtection="1">
      <alignment horizontal="center" vertical="center" wrapText="1"/>
      <protection locked="0"/>
    </xf>
    <xf numFmtId="0" fontId="0" fillId="0" borderId="0" xfId="0" applyAlignment="1" applyProtection="1">
      <alignment horizontal="left" vertical="top" wrapText="1"/>
      <protection locked="0"/>
    </xf>
    <xf numFmtId="0" fontId="0" fillId="0" borderId="0" xfId="0" applyAlignment="1" applyProtection="1">
      <alignment vertical="top" wrapText="1"/>
      <protection locked="0"/>
    </xf>
    <xf numFmtId="0" fontId="0" fillId="0" borderId="0" xfId="0" applyAlignment="1" applyProtection="1">
      <alignment horizontal="center" vertical="top" wrapText="1"/>
      <protection locked="0"/>
    </xf>
    <xf numFmtId="0" fontId="2" fillId="0" borderId="0" xfId="0" applyFont="1" applyAlignment="1" applyProtection="1">
      <alignment horizontal="left" vertical="top" wrapText="1"/>
      <protection locked="0"/>
    </xf>
    <xf numFmtId="0" fontId="0" fillId="0" borderId="0" xfId="0" applyAlignment="1">
      <alignment horizontal="center"/>
    </xf>
    <xf numFmtId="0" fontId="3" fillId="0" borderId="0" xfId="0" applyFont="1"/>
    <xf numFmtId="0" fontId="3" fillId="11" borderId="0" xfId="0" applyFont="1" applyFill="1" applyAlignment="1">
      <alignment horizontal="center"/>
    </xf>
    <xf numFmtId="0" fontId="0" fillId="11" borderId="0" xfId="0" applyFill="1"/>
    <xf numFmtId="0" fontId="10" fillId="11" borderId="0" xfId="0" applyFont="1" applyFill="1"/>
    <xf numFmtId="0" fontId="15" fillId="0" borderId="0" xfId="0" applyFont="1"/>
    <xf numFmtId="0" fontId="2" fillId="0" borderId="0" xfId="0" applyFont="1"/>
    <xf numFmtId="0" fontId="0" fillId="0" borderId="0" xfId="0" applyAlignment="1">
      <alignment horizontal="center" vertical="top"/>
    </xf>
    <xf numFmtId="0" fontId="0" fillId="0" borderId="0" xfId="0" applyAlignment="1">
      <alignment vertical="top"/>
    </xf>
    <xf numFmtId="0" fontId="14" fillId="0" borderId="1" xfId="0" applyFont="1" applyBorder="1" applyAlignment="1">
      <alignment horizontal="left"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0" fillId="0" borderId="0" xfId="0" applyAlignment="1">
      <alignment horizontal="center"/>
    </xf>
  </cellXfs>
  <cellStyles count="2">
    <cellStyle name="Hyperlink" xfId="1" builtinId="8"/>
    <cellStyle name="Standaard" xfId="0" builtinId="0"/>
  </cellStyles>
  <dxfs count="3">
    <dxf>
      <fill>
        <patternFill>
          <bgColor rgb="FFFF0000"/>
        </patternFill>
      </fill>
    </dxf>
    <dxf>
      <fill>
        <patternFill>
          <bgColor rgb="FFFFC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github.com/OAI/OpenAPI-Specification/blob/main/versions/3.0.1.md" TargetMode="External"/><Relationship Id="rId2" Type="http://schemas.openxmlformats.org/officeDocument/2006/relationships/hyperlink" Target="https://www.metoffice.gov.uk/services/transport/aviation/regulated/sadis" TargetMode="External"/><Relationship Id="rId1" Type="http://schemas.openxmlformats.org/officeDocument/2006/relationships/hyperlink" Target="https://www.oasis-open.org/committees/tc_home.php?wg_abbrev=security" TargetMode="External"/><Relationship Id="rId5" Type="http://schemas.openxmlformats.org/officeDocument/2006/relationships/printerSettings" Target="../printerSettings/printerSettings2.bin"/><Relationship Id="rId4" Type="http://schemas.openxmlformats.org/officeDocument/2006/relationships/hyperlink" Target="https://www.icao.int/EURNAT/EUR%20and%20NAT%20Documents/EUR%20Documents/EUR%20Documents/018%20-%20OPMET%20Handbook/EUR%20Doc%2018%20%20(EN)%20-%20Edition%2011,%20Amd%200%20(clean).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E56F7-8CA5-4104-A1B2-5A68420E4670}">
  <sheetPr codeName="Blad1"/>
  <dimension ref="A1:G28"/>
  <sheetViews>
    <sheetView topLeftCell="A7" workbookViewId="0">
      <selection activeCell="A7" sqref="A7:F7"/>
    </sheetView>
  </sheetViews>
  <sheetFormatPr defaultRowHeight="15" x14ac:dyDescent="0.25"/>
  <cols>
    <col min="1" max="1" width="12.42578125" customWidth="1"/>
    <col min="2" max="2" width="96.7109375" customWidth="1"/>
  </cols>
  <sheetData>
    <row r="1" spans="1:7" s="18" customFormat="1" ht="18.75" x14ac:dyDescent="0.3">
      <c r="A1" s="5" t="s">
        <v>0</v>
      </c>
      <c r="B1" s="6"/>
      <c r="C1" s="22"/>
      <c r="D1" s="6"/>
      <c r="E1" s="6"/>
      <c r="F1" s="6"/>
      <c r="G1" s="81"/>
    </row>
    <row r="2" spans="1:7" s="18" customFormat="1" x14ac:dyDescent="0.25">
      <c r="A2" s="7" t="s">
        <v>35</v>
      </c>
      <c r="B2" s="6" t="s">
        <v>250</v>
      </c>
      <c r="C2" s="22"/>
      <c r="D2" s="6"/>
      <c r="E2" s="6"/>
      <c r="F2" s="6"/>
      <c r="G2" s="81"/>
    </row>
    <row r="3" spans="1:7" s="18" customFormat="1" ht="23.25" x14ac:dyDescent="0.35">
      <c r="A3" s="36"/>
      <c r="B3" s="36" t="s">
        <v>223</v>
      </c>
      <c r="C3" s="23"/>
      <c r="D3" s="6"/>
      <c r="E3" s="6"/>
      <c r="F3" s="6"/>
      <c r="G3" s="81"/>
    </row>
    <row r="4" spans="1:7" s="81" customFormat="1" ht="23.25" x14ac:dyDescent="0.35">
      <c r="A4" s="82"/>
      <c r="B4" s="82"/>
      <c r="C4" s="80"/>
    </row>
    <row r="5" spans="1:7" s="81" customFormat="1" ht="23.25" x14ac:dyDescent="0.35">
      <c r="A5" s="82"/>
      <c r="B5" s="82"/>
      <c r="C5" s="80"/>
    </row>
    <row r="6" spans="1:7" s="84" customFormat="1" ht="24" thickBot="1" x14ac:dyDescent="0.4">
      <c r="A6" s="83" t="s">
        <v>233</v>
      </c>
    </row>
    <row r="7" spans="1:7" ht="405" customHeight="1" thickBot="1" x14ac:dyDescent="0.3">
      <c r="A7" s="87" t="s">
        <v>267</v>
      </c>
      <c r="B7" s="88"/>
      <c r="C7" s="88"/>
      <c r="D7" s="88"/>
      <c r="E7" s="88"/>
      <c r="F7" s="89"/>
    </row>
    <row r="8" spans="1:7" x14ac:dyDescent="0.25">
      <c r="A8" s="31"/>
    </row>
    <row r="9" spans="1:7" x14ac:dyDescent="0.25">
      <c r="A9" s="33" t="s">
        <v>203</v>
      </c>
      <c r="B9" s="34"/>
    </row>
    <row r="10" spans="1:7" ht="60" x14ac:dyDescent="0.25">
      <c r="A10" s="32" t="s">
        <v>201</v>
      </c>
      <c r="B10" s="31" t="s">
        <v>202</v>
      </c>
    </row>
    <row r="13" spans="1:7" x14ac:dyDescent="0.25">
      <c r="A13" s="33" t="s">
        <v>231</v>
      </c>
      <c r="B13" s="34"/>
    </row>
    <row r="15" spans="1:7" x14ac:dyDescent="0.25">
      <c r="A15" t="s">
        <v>89</v>
      </c>
      <c r="B15" t="s">
        <v>94</v>
      </c>
    </row>
    <row r="16" spans="1:7" x14ac:dyDescent="0.25">
      <c r="A16" t="s">
        <v>90</v>
      </c>
      <c r="B16" t="s">
        <v>95</v>
      </c>
    </row>
    <row r="17" spans="1:2" x14ac:dyDescent="0.25">
      <c r="A17" t="s">
        <v>96</v>
      </c>
      <c r="B17" t="s">
        <v>97</v>
      </c>
    </row>
    <row r="18" spans="1:2" x14ac:dyDescent="0.25">
      <c r="A18" t="s">
        <v>98</v>
      </c>
      <c r="B18" s="9" t="s">
        <v>87</v>
      </c>
    </row>
    <row r="19" spans="1:2" x14ac:dyDescent="0.25">
      <c r="A19" t="s">
        <v>99</v>
      </c>
      <c r="B19" t="s">
        <v>100</v>
      </c>
    </row>
    <row r="20" spans="1:2" x14ac:dyDescent="0.25">
      <c r="A20" t="s">
        <v>101</v>
      </c>
      <c r="B20" t="s">
        <v>102</v>
      </c>
    </row>
    <row r="21" spans="1:2" x14ac:dyDescent="0.25">
      <c r="A21" t="s">
        <v>103</v>
      </c>
      <c r="B21" t="s">
        <v>114</v>
      </c>
    </row>
    <row r="22" spans="1:2" x14ac:dyDescent="0.25">
      <c r="A22" t="s">
        <v>104</v>
      </c>
      <c r="B22" s="18" t="s">
        <v>212</v>
      </c>
    </row>
    <row r="23" spans="1:2" x14ac:dyDescent="0.25">
      <c r="A23" t="s">
        <v>105</v>
      </c>
      <c r="B23" t="s">
        <v>110</v>
      </c>
    </row>
    <row r="24" spans="1:2" x14ac:dyDescent="0.25">
      <c r="A24" t="s">
        <v>106</v>
      </c>
      <c r="B24" t="s">
        <v>111</v>
      </c>
    </row>
    <row r="25" spans="1:2" x14ac:dyDescent="0.25">
      <c r="A25" t="s">
        <v>107</v>
      </c>
      <c r="B25" t="s">
        <v>112</v>
      </c>
    </row>
    <row r="26" spans="1:2" x14ac:dyDescent="0.25">
      <c r="A26" t="s">
        <v>108</v>
      </c>
      <c r="B26" s="18" t="s">
        <v>213</v>
      </c>
    </row>
    <row r="27" spans="1:2" x14ac:dyDescent="0.25">
      <c r="A27" t="s">
        <v>109</v>
      </c>
      <c r="B27" t="s">
        <v>113</v>
      </c>
    </row>
    <row r="28" spans="1:2" x14ac:dyDescent="0.25">
      <c r="A28" t="s">
        <v>115</v>
      </c>
      <c r="B28" t="s">
        <v>116</v>
      </c>
    </row>
  </sheetData>
  <mergeCells count="1">
    <mergeCell ref="A7:F7"/>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080A8-DFF4-4C7F-9418-7485399746CE}">
  <sheetPr codeName="Blad2"/>
  <dimension ref="A1:S102"/>
  <sheetViews>
    <sheetView tabSelected="1" zoomScaleNormal="100" workbookViewId="0">
      <pane ySplit="6" topLeftCell="A16" activePane="bottomLeft" state="frozen"/>
      <selection pane="bottomLeft" activeCell="B3" sqref="B3"/>
    </sheetView>
  </sheetViews>
  <sheetFormatPr defaultRowHeight="15" x14ac:dyDescent="0.25"/>
  <cols>
    <col min="2" max="2" width="103.140625" customWidth="1"/>
    <col min="3" max="3" width="9.85546875" style="24" customWidth="1"/>
    <col min="4" max="4" width="65.7109375" customWidth="1"/>
    <col min="5" max="5" width="14.85546875" customWidth="1"/>
    <col min="6" max="6" width="62" customWidth="1"/>
    <col min="7" max="7" width="10.7109375" hidden="1" customWidth="1"/>
  </cols>
  <sheetData>
    <row r="1" spans="1:7" s="18" customFormat="1" ht="18.75" x14ac:dyDescent="0.3">
      <c r="A1" s="5" t="s">
        <v>0</v>
      </c>
      <c r="B1" s="6"/>
      <c r="C1" s="22"/>
      <c r="D1" s="6"/>
      <c r="E1" s="6"/>
      <c r="F1" s="6"/>
      <c r="G1" s="6"/>
    </row>
    <row r="2" spans="1:7" s="18" customFormat="1" x14ac:dyDescent="0.25">
      <c r="A2" s="7" t="s">
        <v>35</v>
      </c>
      <c r="B2" s="6" t="s">
        <v>266</v>
      </c>
      <c r="C2" s="22"/>
      <c r="D2" s="6"/>
      <c r="E2" s="6"/>
      <c r="F2" s="6"/>
      <c r="G2" s="6"/>
    </row>
    <row r="3" spans="1:7" s="18" customFormat="1" ht="23.25" x14ac:dyDescent="0.35">
      <c r="A3" s="36"/>
      <c r="B3" s="36" t="s">
        <v>223</v>
      </c>
      <c r="C3" s="23"/>
      <c r="D3" s="6"/>
      <c r="E3" s="6"/>
      <c r="F3" s="6"/>
      <c r="G3" s="6"/>
    </row>
    <row r="4" spans="1:7" x14ac:dyDescent="0.25">
      <c r="E4" s="4" t="s">
        <v>4</v>
      </c>
      <c r="F4" s="4"/>
      <c r="G4" s="40"/>
    </row>
    <row r="5" spans="1:7" ht="45" x14ac:dyDescent="0.25">
      <c r="B5" s="35" t="s">
        <v>251</v>
      </c>
      <c r="C5" s="38"/>
      <c r="D5" s="39"/>
      <c r="E5" s="44" t="s">
        <v>252</v>
      </c>
      <c r="F5" s="90" t="str">
        <f>IF(COUNTIF(C8:C152,"M")-COUNTIF(G8:G152,"OK")=0,"All mandatories completed",IF(ISNA(MATCH("NOK",G8:G152,0)),"NOTICE: Not all mandatories completed!","WARNING KNOCK OUT!"))</f>
        <v>NOTICE: Not all mandatories completed!</v>
      </c>
      <c r="G5" s="90"/>
    </row>
    <row r="6" spans="1:7" s="3" customFormat="1" ht="45" x14ac:dyDescent="0.25">
      <c r="A6" s="45" t="s">
        <v>1</v>
      </c>
      <c r="B6" s="46" t="s">
        <v>2</v>
      </c>
      <c r="C6" s="45" t="s">
        <v>24</v>
      </c>
      <c r="D6" s="47" t="s">
        <v>3</v>
      </c>
      <c r="E6" s="2" t="s">
        <v>228</v>
      </c>
      <c r="F6" s="1" t="s">
        <v>5</v>
      </c>
      <c r="G6" s="1" t="s">
        <v>229</v>
      </c>
    </row>
    <row r="7" spans="1:7" s="3" customFormat="1" x14ac:dyDescent="0.25">
      <c r="A7" s="48" t="s">
        <v>6</v>
      </c>
      <c r="B7" s="49" t="s">
        <v>7</v>
      </c>
      <c r="C7" s="48"/>
      <c r="D7" s="50"/>
      <c r="E7" s="19"/>
      <c r="F7" s="19"/>
      <c r="G7" s="41"/>
    </row>
    <row r="8" spans="1:7" s="3" customFormat="1" x14ac:dyDescent="0.25">
      <c r="A8" s="51">
        <v>1</v>
      </c>
      <c r="B8" s="52" t="s">
        <v>36</v>
      </c>
      <c r="C8" s="53" t="s">
        <v>25</v>
      </c>
      <c r="D8" s="54" t="s">
        <v>8</v>
      </c>
      <c r="E8" s="37" t="s">
        <v>227</v>
      </c>
      <c r="F8" s="8"/>
      <c r="G8" s="42" t="str">
        <f t="shared" ref="G8" si="0">IF(AND(EXACT(C8,"M"),EXACT(E8,"Yes")),"OK",IF(AND(EXACT(C8,"M"),EXACT(E8,"No")),"NOK","No answer"))</f>
        <v>No answer</v>
      </c>
    </row>
    <row r="9" spans="1:7" s="3" customFormat="1" ht="30" x14ac:dyDescent="0.25">
      <c r="A9" s="51">
        <v>2</v>
      </c>
      <c r="B9" s="55" t="s">
        <v>38</v>
      </c>
      <c r="C9" s="51" t="s">
        <v>25</v>
      </c>
      <c r="D9" s="56" t="s">
        <v>265</v>
      </c>
      <c r="E9" s="37" t="s">
        <v>227</v>
      </c>
      <c r="F9" s="10"/>
      <c r="G9" s="42" t="str">
        <f t="shared" ref="G9:G15" si="1">IF(AND(EXACT(C9,"M"),EXACT(E9,"Yes")),"OK",IF(AND(EXACT(C9,"M"),EXACT(E9,"No")),"NOK","No answer"))</f>
        <v>No answer</v>
      </c>
    </row>
    <row r="10" spans="1:7" s="3" customFormat="1" ht="30" x14ac:dyDescent="0.25">
      <c r="A10" s="51">
        <v>3</v>
      </c>
      <c r="B10" s="55" t="s">
        <v>39</v>
      </c>
      <c r="C10" s="51" t="s">
        <v>25</v>
      </c>
      <c r="D10" s="18"/>
      <c r="E10" s="37" t="s">
        <v>227</v>
      </c>
      <c r="F10" s="9"/>
      <c r="G10" s="42" t="str">
        <f t="shared" si="1"/>
        <v>No answer</v>
      </c>
    </row>
    <row r="11" spans="1:7" s="3" customFormat="1" x14ac:dyDescent="0.25">
      <c r="A11" s="51">
        <v>4</v>
      </c>
      <c r="B11" s="55" t="s">
        <v>40</v>
      </c>
      <c r="C11" s="51" t="s">
        <v>25</v>
      </c>
      <c r="D11" s="58" t="s">
        <v>9</v>
      </c>
      <c r="E11" s="37" t="s">
        <v>227</v>
      </c>
      <c r="F11" s="11"/>
      <c r="G11" s="42" t="str">
        <f t="shared" si="1"/>
        <v>No answer</v>
      </c>
    </row>
    <row r="12" spans="1:7" s="3" customFormat="1" x14ac:dyDescent="0.25">
      <c r="A12" s="51">
        <v>5</v>
      </c>
      <c r="B12" s="52" t="s">
        <v>41</v>
      </c>
      <c r="C12" s="53" t="s">
        <v>25</v>
      </c>
      <c r="D12" s="52" t="s">
        <v>254</v>
      </c>
      <c r="E12" s="37" t="s">
        <v>227</v>
      </c>
      <c r="F12" s="9"/>
      <c r="G12" s="42" t="str">
        <f t="shared" si="1"/>
        <v>No answer</v>
      </c>
    </row>
    <row r="13" spans="1:7" s="3" customFormat="1" x14ac:dyDescent="0.25">
      <c r="A13" s="51">
        <v>6</v>
      </c>
      <c r="B13" s="55" t="s">
        <v>88</v>
      </c>
      <c r="C13" s="53" t="s">
        <v>25</v>
      </c>
      <c r="D13" s="57"/>
      <c r="E13" s="37" t="s">
        <v>227</v>
      </c>
      <c r="F13" s="9"/>
      <c r="G13" s="42" t="str">
        <f t="shared" si="1"/>
        <v>No answer</v>
      </c>
    </row>
    <row r="14" spans="1:7" s="3" customFormat="1" ht="46.5" customHeight="1" x14ac:dyDescent="0.25">
      <c r="A14" s="51">
        <v>7</v>
      </c>
      <c r="B14" s="55" t="s">
        <v>205</v>
      </c>
      <c r="C14" s="53" t="s">
        <v>25</v>
      </c>
      <c r="D14" s="57" t="s">
        <v>204</v>
      </c>
      <c r="E14" s="37" t="s">
        <v>227</v>
      </c>
      <c r="F14" s="9"/>
      <c r="G14" s="42" t="str">
        <f t="shared" si="1"/>
        <v>No answer</v>
      </c>
    </row>
    <row r="15" spans="1:7" s="3" customFormat="1" x14ac:dyDescent="0.25">
      <c r="A15" s="51">
        <v>8</v>
      </c>
      <c r="B15" s="55" t="s">
        <v>193</v>
      </c>
      <c r="C15" s="51" t="s">
        <v>25</v>
      </c>
      <c r="D15" s="57" t="s">
        <v>255</v>
      </c>
      <c r="E15" s="37" t="s">
        <v>227</v>
      </c>
      <c r="F15" s="9"/>
      <c r="G15" s="42" t="str">
        <f t="shared" si="1"/>
        <v>No answer</v>
      </c>
    </row>
    <row r="16" spans="1:7" s="3" customFormat="1" x14ac:dyDescent="0.25">
      <c r="A16" s="51"/>
      <c r="B16" s="55"/>
      <c r="C16" s="51"/>
      <c r="D16" s="57"/>
      <c r="E16" s="9"/>
      <c r="F16" s="9"/>
    </row>
    <row r="17" spans="1:7" s="3" customFormat="1" x14ac:dyDescent="0.25">
      <c r="A17" s="51"/>
      <c r="B17" s="55"/>
      <c r="C17" s="51"/>
      <c r="D17" s="57"/>
      <c r="E17" s="9"/>
      <c r="F17" s="9"/>
    </row>
    <row r="18" spans="1:7" s="3" customFormat="1" x14ac:dyDescent="0.25">
      <c r="A18" s="48" t="s">
        <v>10</v>
      </c>
      <c r="B18" s="50" t="s">
        <v>11</v>
      </c>
      <c r="C18" s="48"/>
      <c r="D18" s="59"/>
      <c r="E18" s="20"/>
      <c r="F18" s="20"/>
      <c r="G18" s="41"/>
    </row>
    <row r="19" spans="1:7" s="3" customFormat="1" x14ac:dyDescent="0.25">
      <c r="A19" s="51">
        <v>1</v>
      </c>
      <c r="B19" s="52" t="s">
        <v>42</v>
      </c>
      <c r="C19" s="53" t="s">
        <v>25</v>
      </c>
      <c r="D19" s="57"/>
      <c r="E19" s="37" t="s">
        <v>227</v>
      </c>
      <c r="F19" s="9"/>
      <c r="G19" s="42" t="str">
        <f t="shared" ref="G19:G22" si="2">IF(AND(EXACT(C19,"M"),EXACT(E19,"Yes")),"OK",IF(AND(EXACT(C19,"M"),EXACT(E19,"No")),"NOK","No answer"))</f>
        <v>No answer</v>
      </c>
    </row>
    <row r="20" spans="1:7" s="3" customFormat="1" x14ac:dyDescent="0.25">
      <c r="A20" s="51">
        <v>2</v>
      </c>
      <c r="B20" s="52" t="s">
        <v>198</v>
      </c>
      <c r="C20" s="53" t="s">
        <v>25</v>
      </c>
      <c r="D20" s="55"/>
      <c r="E20" s="37" t="s">
        <v>227</v>
      </c>
      <c r="F20" s="9"/>
      <c r="G20" s="42" t="str">
        <f t="shared" si="2"/>
        <v>No answer</v>
      </c>
    </row>
    <row r="21" spans="1:7" s="3" customFormat="1" x14ac:dyDescent="0.25">
      <c r="A21" s="51">
        <v>3</v>
      </c>
      <c r="B21" s="55" t="s">
        <v>60</v>
      </c>
      <c r="C21" s="51" t="s">
        <v>25</v>
      </c>
      <c r="D21" s="57" t="s">
        <v>43</v>
      </c>
      <c r="E21" s="37" t="s">
        <v>227</v>
      </c>
      <c r="F21" s="9"/>
      <c r="G21" s="42" t="str">
        <f t="shared" si="2"/>
        <v>No answer</v>
      </c>
    </row>
    <row r="22" spans="1:7" s="3" customFormat="1" ht="30" x14ac:dyDescent="0.25">
      <c r="A22" s="60">
        <v>4</v>
      </c>
      <c r="B22" s="61" t="s">
        <v>199</v>
      </c>
      <c r="C22" s="60" t="s">
        <v>25</v>
      </c>
      <c r="D22" s="57" t="s">
        <v>200</v>
      </c>
      <c r="E22" s="37" t="s">
        <v>227</v>
      </c>
      <c r="F22" s="30"/>
      <c r="G22" s="42" t="str">
        <f t="shared" si="2"/>
        <v>No answer</v>
      </c>
    </row>
    <row r="23" spans="1:7" s="3" customFormat="1" x14ac:dyDescent="0.25">
      <c r="A23" s="62"/>
      <c r="B23" s="63"/>
      <c r="C23" s="62"/>
      <c r="D23" s="64"/>
      <c r="E23" s="12"/>
      <c r="F23" s="12"/>
    </row>
    <row r="24" spans="1:7" s="3" customFormat="1" x14ac:dyDescent="0.25">
      <c r="A24" s="48" t="s">
        <v>12</v>
      </c>
      <c r="B24" s="50" t="s">
        <v>253</v>
      </c>
      <c r="C24" s="48"/>
      <c r="D24" s="59"/>
      <c r="E24" s="20"/>
      <c r="F24" s="20"/>
      <c r="G24" s="41"/>
    </row>
    <row r="25" spans="1:7" s="3" customFormat="1" x14ac:dyDescent="0.25">
      <c r="A25" s="51">
        <v>1</v>
      </c>
      <c r="B25" s="55" t="s">
        <v>44</v>
      </c>
      <c r="C25" s="51" t="str">
        <f>IF(E5="On-premise","M","N/A")</f>
        <v>M</v>
      </c>
      <c r="D25" s="57"/>
      <c r="E25" s="37" t="s">
        <v>227</v>
      </c>
      <c r="F25" s="9"/>
      <c r="G25" s="42" t="str">
        <f t="shared" ref="G25:G27" si="3">IF(AND(EXACT(C25,"M"),EXACT(E25,"Yes")),"OK",IF(AND(EXACT(C25,"M"),EXACT(E25,"No")),"NOK","No answer"))</f>
        <v>No answer</v>
      </c>
    </row>
    <row r="26" spans="1:7" s="3" customFormat="1" ht="30" x14ac:dyDescent="0.25">
      <c r="A26" s="51">
        <v>2</v>
      </c>
      <c r="B26" s="55" t="s">
        <v>45</v>
      </c>
      <c r="C26" s="51" t="str">
        <f>IF(E5="On-premise","M","N/A")</f>
        <v>M</v>
      </c>
      <c r="D26" s="57"/>
      <c r="E26" s="37" t="s">
        <v>227</v>
      </c>
      <c r="F26" s="9"/>
      <c r="G26" s="42" t="str">
        <f t="shared" si="3"/>
        <v>No answer</v>
      </c>
    </row>
    <row r="27" spans="1:7" s="3" customFormat="1" ht="30" x14ac:dyDescent="0.25">
      <c r="A27" s="51">
        <v>3</v>
      </c>
      <c r="B27" s="65" t="s">
        <v>217</v>
      </c>
      <c r="C27" s="51" t="str">
        <f>IF(E5="On-premise","M","N/A")</f>
        <v>M</v>
      </c>
      <c r="D27" s="55" t="s">
        <v>224</v>
      </c>
      <c r="E27" s="37" t="s">
        <v>227</v>
      </c>
      <c r="F27" s="9"/>
      <c r="G27" s="42" t="str">
        <f t="shared" si="3"/>
        <v>No answer</v>
      </c>
    </row>
    <row r="28" spans="1:7" s="3" customFormat="1" x14ac:dyDescent="0.25">
      <c r="A28" s="51"/>
      <c r="B28" s="55"/>
      <c r="C28" s="51"/>
      <c r="D28" s="57"/>
      <c r="E28" s="9"/>
      <c r="F28" s="9"/>
    </row>
    <row r="29" spans="1:7" s="3" customFormat="1" x14ac:dyDescent="0.25">
      <c r="A29" s="48" t="s">
        <v>13</v>
      </c>
      <c r="B29" s="50" t="s">
        <v>14</v>
      </c>
      <c r="C29" s="48"/>
      <c r="D29" s="59"/>
      <c r="E29" s="20"/>
      <c r="F29" s="20"/>
      <c r="G29" s="41"/>
    </row>
    <row r="30" spans="1:7" s="3" customFormat="1" x14ac:dyDescent="0.25">
      <c r="A30" s="51">
        <v>1</v>
      </c>
      <c r="B30" s="55" t="s">
        <v>207</v>
      </c>
      <c r="C30" s="53" t="str">
        <f>IF(E5="SaaS","M","N/A")</f>
        <v>N/A</v>
      </c>
      <c r="D30" s="57"/>
      <c r="E30" s="37" t="s">
        <v>227</v>
      </c>
      <c r="F30" s="9"/>
      <c r="G30" s="42" t="str">
        <f t="shared" ref="G30:G33" si="4">IF(AND(EXACT(C30,"M"),EXACT(E30,"Yes")),"OK",IF(AND(EXACT(C30,"M"),EXACT(E30,"No")),"NOK","No answer"))</f>
        <v>No answer</v>
      </c>
    </row>
    <row r="31" spans="1:7" s="3" customFormat="1" x14ac:dyDescent="0.25">
      <c r="A31" s="51">
        <v>2</v>
      </c>
      <c r="B31" s="55" t="s">
        <v>220</v>
      </c>
      <c r="C31" s="53" t="str">
        <f>IF(E5="SaaS","M","N/A")</f>
        <v>N/A</v>
      </c>
      <c r="D31" s="57" t="s">
        <v>221</v>
      </c>
      <c r="E31" s="37" t="s">
        <v>227</v>
      </c>
      <c r="F31" s="9"/>
      <c r="G31" s="42" t="str">
        <f t="shared" si="4"/>
        <v>No answer</v>
      </c>
    </row>
    <row r="32" spans="1:7" s="3" customFormat="1" x14ac:dyDescent="0.25">
      <c r="A32" s="51">
        <v>3</v>
      </c>
      <c r="B32" s="52" t="s">
        <v>86</v>
      </c>
      <c r="C32" s="53" t="str">
        <f>IF(E5="SaaS","M","N/A")</f>
        <v>N/A</v>
      </c>
      <c r="D32" s="57"/>
      <c r="E32" s="37" t="s">
        <v>227</v>
      </c>
      <c r="F32" s="9"/>
      <c r="G32" s="42" t="str">
        <f t="shared" si="4"/>
        <v>No answer</v>
      </c>
    </row>
    <row r="33" spans="1:7" s="3" customFormat="1" x14ac:dyDescent="0.25">
      <c r="A33" s="51">
        <v>4</v>
      </c>
      <c r="B33" s="52" t="s">
        <v>208</v>
      </c>
      <c r="C33" s="53" t="str">
        <f>IF(E5="SaaS","M","N/A")</f>
        <v>N/A</v>
      </c>
      <c r="D33" s="57" t="s">
        <v>256</v>
      </c>
      <c r="E33" s="37" t="s">
        <v>227</v>
      </c>
      <c r="F33" s="9"/>
      <c r="G33" s="42" t="str">
        <f t="shared" si="4"/>
        <v>No answer</v>
      </c>
    </row>
    <row r="34" spans="1:7" s="3" customFormat="1" x14ac:dyDescent="0.25">
      <c r="A34" s="51"/>
      <c r="B34" s="52"/>
      <c r="C34" s="53"/>
      <c r="D34" s="57"/>
      <c r="E34" s="9"/>
      <c r="F34" s="9"/>
    </row>
    <row r="35" spans="1:7" s="3" customFormat="1" ht="15.75" customHeight="1" x14ac:dyDescent="0.25">
      <c r="A35" s="48" t="s">
        <v>26</v>
      </c>
      <c r="B35" s="49" t="s">
        <v>27</v>
      </c>
      <c r="C35" s="48"/>
      <c r="D35" s="50"/>
      <c r="E35" s="19"/>
      <c r="F35" s="21"/>
      <c r="G35" s="41"/>
    </row>
    <row r="36" spans="1:7" s="3" customFormat="1" ht="30" x14ac:dyDescent="0.25">
      <c r="A36" s="51">
        <v>1</v>
      </c>
      <c r="B36" s="55" t="s">
        <v>46</v>
      </c>
      <c r="C36" s="51" t="s">
        <v>25</v>
      </c>
      <c r="D36" s="51"/>
      <c r="E36" s="37" t="s">
        <v>227</v>
      </c>
      <c r="G36" s="42" t="str">
        <f t="shared" ref="G36:G39" si="5">IF(AND(EXACT(C36,"M"),EXACT(E36,"Yes")),"OK",IF(AND(EXACT(C36,"M"),EXACT(E36,"No")),"NOK","No answer"))</f>
        <v>No answer</v>
      </c>
    </row>
    <row r="37" spans="1:7" s="3" customFormat="1" ht="30" x14ac:dyDescent="0.25">
      <c r="A37" s="51">
        <v>2</v>
      </c>
      <c r="B37" s="55" t="s">
        <v>206</v>
      </c>
      <c r="C37" s="51" t="s">
        <v>25</v>
      </c>
      <c r="D37" s="51"/>
      <c r="E37" s="37" t="s">
        <v>227</v>
      </c>
      <c r="G37" s="42" t="str">
        <f t="shared" si="5"/>
        <v>No answer</v>
      </c>
    </row>
    <row r="38" spans="1:7" s="3" customFormat="1" ht="33" customHeight="1" x14ac:dyDescent="0.25">
      <c r="A38" s="51">
        <v>3</v>
      </c>
      <c r="B38" s="55" t="s">
        <v>93</v>
      </c>
      <c r="C38" s="51" t="s">
        <v>25</v>
      </c>
      <c r="D38" s="57" t="s">
        <v>257</v>
      </c>
      <c r="E38" s="37" t="s">
        <v>227</v>
      </c>
      <c r="G38" s="42" t="str">
        <f t="shared" si="5"/>
        <v>No answer</v>
      </c>
    </row>
    <row r="39" spans="1:7" s="3" customFormat="1" x14ac:dyDescent="0.25">
      <c r="A39" s="51">
        <v>4</v>
      </c>
      <c r="B39" s="55" t="s">
        <v>28</v>
      </c>
      <c r="C39" s="51" t="s">
        <v>25</v>
      </c>
      <c r="D39" s="51"/>
      <c r="E39" s="37" t="s">
        <v>227</v>
      </c>
      <c r="G39" s="42" t="str">
        <f t="shared" si="5"/>
        <v>No answer</v>
      </c>
    </row>
    <row r="40" spans="1:7" s="3" customFormat="1" x14ac:dyDescent="0.25">
      <c r="A40" s="51"/>
      <c r="B40" s="52"/>
      <c r="C40" s="53"/>
      <c r="D40" s="57"/>
      <c r="E40" s="9"/>
      <c r="F40" s="9"/>
    </row>
    <row r="41" spans="1:7" s="3" customFormat="1" x14ac:dyDescent="0.25">
      <c r="A41" s="51"/>
      <c r="B41" s="52"/>
      <c r="C41" s="53"/>
      <c r="D41" s="57"/>
      <c r="E41" s="9"/>
      <c r="F41" s="9"/>
    </row>
    <row r="42" spans="1:7" s="3" customFormat="1" x14ac:dyDescent="0.25">
      <c r="A42" s="48" t="s">
        <v>29</v>
      </c>
      <c r="B42" s="49" t="s">
        <v>30</v>
      </c>
      <c r="C42" s="48"/>
      <c r="D42" s="49"/>
      <c r="E42" s="19"/>
      <c r="F42" s="21"/>
      <c r="G42" s="41"/>
    </row>
    <row r="43" spans="1:7" s="3" customFormat="1" x14ac:dyDescent="0.25">
      <c r="A43" s="51">
        <v>1</v>
      </c>
      <c r="B43" s="55" t="s">
        <v>61</v>
      </c>
      <c r="C43" s="53" t="s">
        <v>25</v>
      </c>
      <c r="D43" s="57" t="s">
        <v>258</v>
      </c>
      <c r="E43" s="37" t="s">
        <v>227</v>
      </c>
      <c r="G43" s="42" t="str">
        <f t="shared" ref="G43:G44" si="6">IF(AND(EXACT(C43,"M"),EXACT(E43,"Yes")),"OK",IF(AND(EXACT(C43,"M"),EXACT(E43,"No")),"NOK","No answer"))</f>
        <v>No answer</v>
      </c>
    </row>
    <row r="44" spans="1:7" s="3" customFormat="1" ht="30" x14ac:dyDescent="0.25">
      <c r="A44" s="51">
        <v>2</v>
      </c>
      <c r="B44" s="55" t="s">
        <v>47</v>
      </c>
      <c r="C44" s="53" t="s">
        <v>25</v>
      </c>
      <c r="D44" s="57" t="s">
        <v>37</v>
      </c>
      <c r="E44" s="37" t="s">
        <v>227</v>
      </c>
      <c r="G44" s="42" t="str">
        <f t="shared" si="6"/>
        <v>No answer</v>
      </c>
    </row>
    <row r="45" spans="1:7" s="3" customFormat="1" x14ac:dyDescent="0.25">
      <c r="A45" s="51"/>
      <c r="B45" s="52"/>
      <c r="C45" s="53"/>
      <c r="D45" s="57"/>
      <c r="E45" s="9"/>
      <c r="F45" s="9"/>
    </row>
    <row r="46" spans="1:7" s="3" customFormat="1" x14ac:dyDescent="0.25">
      <c r="A46" s="48" t="s">
        <v>31</v>
      </c>
      <c r="B46" s="49" t="s">
        <v>32</v>
      </c>
      <c r="C46" s="48"/>
      <c r="D46" s="48"/>
      <c r="E46" s="19"/>
      <c r="F46" s="21"/>
      <c r="G46" s="41"/>
    </row>
    <row r="47" spans="1:7" s="3" customFormat="1" x14ac:dyDescent="0.25">
      <c r="A47" s="51">
        <v>1</v>
      </c>
      <c r="B47" s="52" t="s">
        <v>209</v>
      </c>
      <c r="C47" s="53" t="s">
        <v>25</v>
      </c>
      <c r="D47" s="57" t="s">
        <v>258</v>
      </c>
      <c r="E47" s="37" t="s">
        <v>227</v>
      </c>
      <c r="G47" s="42" t="str">
        <f t="shared" ref="G47:G48" si="7">IF(AND(EXACT(C47,"M"),EXACT(E47,"Yes")),"OK",IF(AND(EXACT(C47,"M"),EXACT(E47,"No")),"NOK","No answer"))</f>
        <v>No answer</v>
      </c>
    </row>
    <row r="48" spans="1:7" s="3" customFormat="1" ht="30" x14ac:dyDescent="0.25">
      <c r="A48" s="51">
        <v>2</v>
      </c>
      <c r="B48" s="55" t="s">
        <v>48</v>
      </c>
      <c r="C48" s="53" t="s">
        <v>25</v>
      </c>
      <c r="D48" s="57"/>
      <c r="E48" s="37" t="s">
        <v>227</v>
      </c>
      <c r="G48" s="42" t="str">
        <f t="shared" si="7"/>
        <v>No answer</v>
      </c>
    </row>
    <row r="49" spans="1:19" s="3" customFormat="1" x14ac:dyDescent="0.25">
      <c r="A49" s="51"/>
      <c r="B49" s="55"/>
      <c r="C49" s="51"/>
      <c r="D49" s="57"/>
      <c r="E49" s="9"/>
      <c r="F49" s="9"/>
    </row>
    <row r="50" spans="1:19" x14ac:dyDescent="0.25">
      <c r="A50" s="66"/>
      <c r="B50" s="66"/>
      <c r="C50" s="67"/>
      <c r="D50" s="68"/>
    </row>
    <row r="51" spans="1:19" s="3" customFormat="1" x14ac:dyDescent="0.25">
      <c r="A51" s="69" t="s">
        <v>15</v>
      </c>
      <c r="B51" s="49" t="s">
        <v>16</v>
      </c>
      <c r="C51" s="48"/>
      <c r="D51" s="50"/>
      <c r="E51" s="19"/>
      <c r="F51" s="19"/>
      <c r="G51" s="41"/>
    </row>
    <row r="52" spans="1:19" s="3" customFormat="1" ht="45" x14ac:dyDescent="0.25">
      <c r="A52" s="70">
        <v>1</v>
      </c>
      <c r="B52" s="55" t="s">
        <v>49</v>
      </c>
      <c r="C52" s="51" t="s">
        <v>25</v>
      </c>
      <c r="D52" s="52" t="s">
        <v>62</v>
      </c>
      <c r="E52" s="37" t="s">
        <v>227</v>
      </c>
      <c r="F52" s="14"/>
      <c r="G52" s="42" t="str">
        <f t="shared" ref="G52:G64" si="8">IF(AND(EXACT(C52,"M"),EXACT(E52,"Yes")),"OK",IF(AND(EXACT(C52,"M"),EXACT(E52,"No")),"NOK","No answer"))</f>
        <v>No answer</v>
      </c>
    </row>
    <row r="53" spans="1:19" s="3" customFormat="1" ht="45" x14ac:dyDescent="0.25">
      <c r="A53" s="70">
        <v>2</v>
      </c>
      <c r="B53" s="55" t="s">
        <v>50</v>
      </c>
      <c r="C53" s="51" t="s">
        <v>25</v>
      </c>
      <c r="D53" s="52" t="s">
        <v>62</v>
      </c>
      <c r="E53" s="37" t="s">
        <v>227</v>
      </c>
      <c r="F53" s="14"/>
      <c r="G53" s="42" t="str">
        <f t="shared" si="8"/>
        <v>No answer</v>
      </c>
    </row>
    <row r="54" spans="1:19" s="3" customFormat="1" ht="60" x14ac:dyDescent="0.25">
      <c r="A54" s="70">
        <v>3</v>
      </c>
      <c r="B54" s="52" t="s">
        <v>51</v>
      </c>
      <c r="C54" s="53" t="s">
        <v>25</v>
      </c>
      <c r="D54" s="57" t="s">
        <v>23</v>
      </c>
      <c r="E54" s="37" t="s">
        <v>227</v>
      </c>
      <c r="F54" s="9"/>
      <c r="G54" s="42" t="str">
        <f t="shared" si="8"/>
        <v>No answer</v>
      </c>
    </row>
    <row r="55" spans="1:19" s="3" customFormat="1" ht="90.75" customHeight="1" x14ac:dyDescent="0.25">
      <c r="A55" s="71">
        <v>4</v>
      </c>
      <c r="B55" s="52" t="s">
        <v>52</v>
      </c>
      <c r="C55" s="53" t="s">
        <v>25</v>
      </c>
      <c r="D55" s="52" t="s">
        <v>245</v>
      </c>
      <c r="E55" s="37" t="s">
        <v>227</v>
      </c>
      <c r="F55" s="14"/>
      <c r="G55" s="42" t="str">
        <f t="shared" si="8"/>
        <v>No answer</v>
      </c>
    </row>
    <row r="56" spans="1:19" s="3" customFormat="1" ht="30" x14ac:dyDescent="0.25">
      <c r="A56" s="70">
        <v>5</v>
      </c>
      <c r="B56" s="55" t="s">
        <v>53</v>
      </c>
      <c r="C56" s="51" t="s">
        <v>25</v>
      </c>
      <c r="D56" s="52" t="s">
        <v>194</v>
      </c>
      <c r="E56" s="37" t="s">
        <v>227</v>
      </c>
      <c r="F56" s="14"/>
      <c r="G56" s="42" t="str">
        <f t="shared" si="8"/>
        <v>No answer</v>
      </c>
    </row>
    <row r="57" spans="1:19" s="3" customFormat="1" ht="90" x14ac:dyDescent="0.25">
      <c r="A57" s="70">
        <v>6</v>
      </c>
      <c r="B57" s="52" t="s">
        <v>218</v>
      </c>
      <c r="C57" s="51" t="s">
        <v>25</v>
      </c>
      <c r="D57" s="52" t="s">
        <v>219</v>
      </c>
      <c r="E57" s="37" t="s">
        <v>227</v>
      </c>
      <c r="F57" s="14"/>
      <c r="G57" s="42" t="str">
        <f t="shared" si="8"/>
        <v>No answer</v>
      </c>
    </row>
    <row r="58" spans="1:19" s="3" customFormat="1" ht="30" x14ac:dyDescent="0.25">
      <c r="A58" s="70">
        <v>7</v>
      </c>
      <c r="B58" s="52" t="s">
        <v>54</v>
      </c>
      <c r="C58" s="51" t="s">
        <v>25</v>
      </c>
      <c r="D58" s="52" t="s">
        <v>195</v>
      </c>
      <c r="E58" s="37" t="s">
        <v>227</v>
      </c>
      <c r="F58" s="14"/>
      <c r="G58" s="42" t="str">
        <f t="shared" si="8"/>
        <v>No answer</v>
      </c>
    </row>
    <row r="59" spans="1:19" s="15" customFormat="1" ht="30" x14ac:dyDescent="0.25">
      <c r="A59" s="71">
        <v>8</v>
      </c>
      <c r="B59" s="52" t="s">
        <v>196</v>
      </c>
      <c r="C59" s="53" t="s">
        <v>13</v>
      </c>
      <c r="D59" s="57" t="s">
        <v>92</v>
      </c>
      <c r="E59" s="37" t="s">
        <v>227</v>
      </c>
      <c r="F59" s="9"/>
      <c r="G59" s="42" t="str">
        <f t="shared" si="8"/>
        <v>No answer</v>
      </c>
      <c r="H59" s="25"/>
      <c r="I59" s="25"/>
      <c r="J59" s="25"/>
      <c r="K59" s="25"/>
      <c r="L59" s="25"/>
      <c r="M59" s="25"/>
      <c r="N59" s="25"/>
      <c r="O59" s="25"/>
      <c r="P59" s="25"/>
      <c r="Q59" s="25"/>
      <c r="R59" s="25"/>
      <c r="S59" s="25"/>
    </row>
    <row r="60" spans="1:19" s="3" customFormat="1" ht="30" x14ac:dyDescent="0.25">
      <c r="A60" s="70">
        <v>9</v>
      </c>
      <c r="B60" s="55" t="s">
        <v>210</v>
      </c>
      <c r="C60" s="51" t="s">
        <v>13</v>
      </c>
      <c r="D60" s="58" t="s">
        <v>91</v>
      </c>
      <c r="E60" s="37" t="s">
        <v>227</v>
      </c>
      <c r="F60" s="11"/>
      <c r="G60" s="42" t="str">
        <f t="shared" si="8"/>
        <v>No answer</v>
      </c>
    </row>
    <row r="61" spans="1:19" s="3" customFormat="1" ht="30" x14ac:dyDescent="0.25">
      <c r="A61" s="70">
        <v>10</v>
      </c>
      <c r="B61" s="55" t="s">
        <v>211</v>
      </c>
      <c r="C61" s="51" t="s">
        <v>13</v>
      </c>
      <c r="D61" s="72" t="s">
        <v>259</v>
      </c>
      <c r="E61" s="37" t="s">
        <v>227</v>
      </c>
      <c r="F61" s="11"/>
      <c r="G61" s="42" t="str">
        <f t="shared" si="8"/>
        <v>No answer</v>
      </c>
    </row>
    <row r="62" spans="1:19" s="3" customFormat="1" ht="30" x14ac:dyDescent="0.25">
      <c r="A62" s="70">
        <v>11</v>
      </c>
      <c r="B62" s="55" t="s">
        <v>197</v>
      </c>
      <c r="C62" s="51" t="s">
        <v>13</v>
      </c>
      <c r="D62" s="72" t="s">
        <v>259</v>
      </c>
      <c r="E62" s="37" t="s">
        <v>227</v>
      </c>
      <c r="F62" s="16"/>
      <c r="G62" s="42" t="str">
        <f t="shared" si="8"/>
        <v>No answer</v>
      </c>
    </row>
    <row r="63" spans="1:19" s="15" customFormat="1" x14ac:dyDescent="0.25">
      <c r="A63" s="71">
        <v>12</v>
      </c>
      <c r="B63" s="55" t="s">
        <v>214</v>
      </c>
      <c r="C63" s="51" t="s">
        <v>25</v>
      </c>
      <c r="D63" s="52" t="s">
        <v>63</v>
      </c>
      <c r="E63" s="37" t="s">
        <v>227</v>
      </c>
      <c r="F63" s="14"/>
      <c r="G63" s="42" t="str">
        <f t="shared" si="8"/>
        <v>No answer</v>
      </c>
    </row>
    <row r="64" spans="1:19" s="3" customFormat="1" x14ac:dyDescent="0.25">
      <c r="A64" s="73">
        <v>13</v>
      </c>
      <c r="B64" s="52" t="s">
        <v>55</v>
      </c>
      <c r="C64" s="53" t="s">
        <v>25</v>
      </c>
      <c r="D64" s="57"/>
      <c r="E64" s="37" t="s">
        <v>227</v>
      </c>
      <c r="F64" s="9"/>
      <c r="G64" s="42" t="str">
        <f t="shared" si="8"/>
        <v>No answer</v>
      </c>
    </row>
    <row r="65" spans="1:7" s="15" customFormat="1" x14ac:dyDescent="0.25">
      <c r="A65" s="71"/>
      <c r="B65" s="55"/>
      <c r="C65" s="51"/>
      <c r="D65" s="57"/>
      <c r="E65" s="9"/>
      <c r="F65" s="9"/>
    </row>
    <row r="66" spans="1:7" s="3" customFormat="1" x14ac:dyDescent="0.25">
      <c r="A66" s="70"/>
      <c r="B66" s="55"/>
      <c r="C66" s="51"/>
      <c r="D66" s="74"/>
      <c r="E66" s="16"/>
      <c r="F66" s="16"/>
    </row>
    <row r="67" spans="1:7" s="3" customFormat="1" x14ac:dyDescent="0.25">
      <c r="A67" s="69" t="s">
        <v>17</v>
      </c>
      <c r="B67" s="49" t="s">
        <v>18</v>
      </c>
      <c r="C67" s="48"/>
      <c r="D67" s="50"/>
      <c r="E67" s="19"/>
      <c r="F67" s="19"/>
      <c r="G67" s="41"/>
    </row>
    <row r="68" spans="1:7" s="3" customFormat="1" x14ac:dyDescent="0.25">
      <c r="A68" s="73">
        <v>1</v>
      </c>
      <c r="B68" s="55" t="s">
        <v>77</v>
      </c>
      <c r="C68" s="51" t="s">
        <v>25</v>
      </c>
      <c r="D68" s="57"/>
      <c r="E68" s="37" t="s">
        <v>227</v>
      </c>
      <c r="F68" s="9"/>
      <c r="G68" s="42" t="str">
        <f t="shared" ref="G68:G81" si="9">IF(AND(EXACT(C68,"M"),EXACT(E68,"Yes")),"OK",IF(AND(EXACT(C68,"M"),EXACT(E68,"No")),"NOK","No answer"))</f>
        <v>No answer</v>
      </c>
    </row>
    <row r="69" spans="1:7" s="3" customFormat="1" ht="30" x14ac:dyDescent="0.25">
      <c r="A69" s="70">
        <v>2</v>
      </c>
      <c r="B69" s="55" t="s">
        <v>57</v>
      </c>
      <c r="C69" s="53" t="s">
        <v>25</v>
      </c>
      <c r="D69" s="57"/>
      <c r="E69" s="37" t="s">
        <v>227</v>
      </c>
      <c r="F69" s="9"/>
      <c r="G69" s="42" t="str">
        <f t="shared" si="9"/>
        <v>No answer</v>
      </c>
    </row>
    <row r="70" spans="1:7" s="3" customFormat="1" ht="30" x14ac:dyDescent="0.25">
      <c r="A70" s="70">
        <v>3</v>
      </c>
      <c r="B70" s="55" t="s">
        <v>58</v>
      </c>
      <c r="C70" s="53" t="s">
        <v>13</v>
      </c>
      <c r="D70" s="57" t="s">
        <v>260</v>
      </c>
      <c r="E70" s="37" t="s">
        <v>227</v>
      </c>
      <c r="F70" s="9"/>
      <c r="G70" s="42" t="str">
        <f t="shared" si="9"/>
        <v>No answer</v>
      </c>
    </row>
    <row r="71" spans="1:7" s="3" customFormat="1" ht="30" x14ac:dyDescent="0.25">
      <c r="A71" s="70">
        <v>4</v>
      </c>
      <c r="B71" s="55" t="s">
        <v>59</v>
      </c>
      <c r="C71" s="51" t="s">
        <v>25</v>
      </c>
      <c r="D71" s="57"/>
      <c r="E71" s="37" t="s">
        <v>227</v>
      </c>
      <c r="F71" s="9"/>
      <c r="G71" s="42" t="str">
        <f t="shared" si="9"/>
        <v>No answer</v>
      </c>
    </row>
    <row r="72" spans="1:7" s="3" customFormat="1" x14ac:dyDescent="0.25">
      <c r="A72" s="70">
        <v>5</v>
      </c>
      <c r="B72" s="55" t="s">
        <v>64</v>
      </c>
      <c r="C72" s="53" t="s">
        <v>13</v>
      </c>
      <c r="D72" s="57" t="s">
        <v>261</v>
      </c>
      <c r="E72" s="37" t="s">
        <v>227</v>
      </c>
      <c r="F72" s="9"/>
      <c r="G72" s="42" t="str">
        <f t="shared" si="9"/>
        <v>No answer</v>
      </c>
    </row>
    <row r="73" spans="1:7" s="3" customFormat="1" ht="81" customHeight="1" x14ac:dyDescent="0.25">
      <c r="A73" s="70">
        <v>6</v>
      </c>
      <c r="B73" s="55" t="s">
        <v>65</v>
      </c>
      <c r="C73" s="53" t="s">
        <v>25</v>
      </c>
      <c r="D73" s="55" t="s">
        <v>56</v>
      </c>
      <c r="E73" s="37" t="s">
        <v>227</v>
      </c>
      <c r="F73" s="9"/>
      <c r="G73" s="42" t="str">
        <f t="shared" si="9"/>
        <v>No answer</v>
      </c>
    </row>
    <row r="74" spans="1:7" s="3" customFormat="1" ht="32.25" customHeight="1" x14ac:dyDescent="0.25">
      <c r="A74" s="70">
        <v>7</v>
      </c>
      <c r="B74" s="55" t="s">
        <v>84</v>
      </c>
      <c r="C74" s="53" t="s">
        <v>25</v>
      </c>
      <c r="D74" s="55" t="s">
        <v>85</v>
      </c>
      <c r="E74" s="37" t="s">
        <v>227</v>
      </c>
      <c r="F74" s="9"/>
      <c r="G74" s="42" t="str">
        <f t="shared" si="9"/>
        <v>No answer</v>
      </c>
    </row>
    <row r="75" spans="1:7" s="3" customFormat="1" ht="49.5" customHeight="1" x14ac:dyDescent="0.25">
      <c r="A75" s="70">
        <v>8</v>
      </c>
      <c r="B75" s="55" t="s">
        <v>66</v>
      </c>
      <c r="C75" s="51" t="s">
        <v>25</v>
      </c>
      <c r="D75" s="57" t="s">
        <v>67</v>
      </c>
      <c r="E75" s="37" t="s">
        <v>227</v>
      </c>
      <c r="F75" s="9"/>
      <c r="G75" s="42" t="str">
        <f t="shared" si="9"/>
        <v>No answer</v>
      </c>
    </row>
    <row r="76" spans="1:7" s="3" customFormat="1" x14ac:dyDescent="0.25">
      <c r="A76" s="70">
        <v>9</v>
      </c>
      <c r="B76" s="55" t="s">
        <v>68</v>
      </c>
      <c r="C76" s="51" t="s">
        <v>25</v>
      </c>
      <c r="D76" s="57"/>
      <c r="E76" s="37" t="s">
        <v>227</v>
      </c>
      <c r="F76" s="9"/>
      <c r="G76" s="42" t="str">
        <f t="shared" si="9"/>
        <v>No answer</v>
      </c>
    </row>
    <row r="77" spans="1:7" s="3" customFormat="1" x14ac:dyDescent="0.25">
      <c r="A77" s="71">
        <v>10</v>
      </c>
      <c r="B77" s="55" t="s">
        <v>215</v>
      </c>
      <c r="C77" s="51" t="s">
        <v>25</v>
      </c>
      <c r="D77" s="57" t="s">
        <v>19</v>
      </c>
      <c r="E77" s="37" t="s">
        <v>227</v>
      </c>
      <c r="F77" s="9"/>
      <c r="G77" s="42" t="str">
        <f t="shared" si="9"/>
        <v>No answer</v>
      </c>
    </row>
    <row r="78" spans="1:7" s="3" customFormat="1" x14ac:dyDescent="0.25">
      <c r="A78" s="70">
        <v>11</v>
      </c>
      <c r="B78" s="55" t="s">
        <v>69</v>
      </c>
      <c r="C78" s="53" t="s">
        <v>25</v>
      </c>
      <c r="D78" s="57"/>
      <c r="E78" s="37" t="s">
        <v>227</v>
      </c>
      <c r="F78" s="9"/>
      <c r="G78" s="42" t="str">
        <f t="shared" si="9"/>
        <v>No answer</v>
      </c>
    </row>
    <row r="79" spans="1:7" s="17" customFormat="1" ht="30" x14ac:dyDescent="0.25">
      <c r="A79" s="70">
        <v>12</v>
      </c>
      <c r="B79" s="52" t="s">
        <v>216</v>
      </c>
      <c r="C79" s="53" t="s">
        <v>25</v>
      </c>
      <c r="D79" s="57" t="s">
        <v>75</v>
      </c>
      <c r="E79" s="37" t="s">
        <v>227</v>
      </c>
      <c r="F79" s="9"/>
      <c r="G79" s="42" t="str">
        <f t="shared" si="9"/>
        <v>No answer</v>
      </c>
    </row>
    <row r="80" spans="1:7" s="17" customFormat="1" ht="45" x14ac:dyDescent="0.25">
      <c r="A80" s="70">
        <v>13</v>
      </c>
      <c r="B80" s="52" t="s">
        <v>76</v>
      </c>
      <c r="C80" s="53" t="s">
        <v>13</v>
      </c>
      <c r="D80" s="57" t="s">
        <v>262</v>
      </c>
      <c r="E80" s="37" t="s">
        <v>227</v>
      </c>
      <c r="F80" s="9"/>
      <c r="G80" s="42" t="str">
        <f t="shared" si="9"/>
        <v>No answer</v>
      </c>
    </row>
    <row r="81" spans="1:7" s="3" customFormat="1" ht="30" x14ac:dyDescent="0.25">
      <c r="A81" s="70">
        <v>14</v>
      </c>
      <c r="B81" s="55" t="s">
        <v>70</v>
      </c>
      <c r="C81" s="51" t="s">
        <v>13</v>
      </c>
      <c r="D81" s="57" t="s">
        <v>261</v>
      </c>
      <c r="E81" s="37" t="s">
        <v>227</v>
      </c>
      <c r="F81" s="9"/>
      <c r="G81" s="42" t="str">
        <f t="shared" si="9"/>
        <v>No answer</v>
      </c>
    </row>
    <row r="82" spans="1:7" s="3" customFormat="1" x14ac:dyDescent="0.25">
      <c r="A82" s="70">
        <v>15</v>
      </c>
      <c r="B82" s="55" t="s">
        <v>248</v>
      </c>
      <c r="C82" s="51" t="s">
        <v>25</v>
      </c>
      <c r="D82" s="57" t="s">
        <v>249</v>
      </c>
      <c r="E82" s="37" t="s">
        <v>227</v>
      </c>
      <c r="F82" s="9"/>
      <c r="G82" s="42" t="str">
        <f t="shared" ref="G82" si="10">IF(AND(EXACT(C82,"M"),EXACT(E82,"Yes")),"OK",IF(AND(EXACT(C82,"M"),EXACT(E82,"No")),"NOK","No answer"))</f>
        <v>No answer</v>
      </c>
    </row>
    <row r="83" spans="1:7" s="3" customFormat="1" x14ac:dyDescent="0.25">
      <c r="A83" s="70"/>
      <c r="B83" s="55"/>
      <c r="C83" s="51"/>
      <c r="D83" s="57"/>
      <c r="E83" s="9"/>
      <c r="F83" s="9"/>
    </row>
    <row r="84" spans="1:7" s="3" customFormat="1" x14ac:dyDescent="0.25">
      <c r="A84" s="70"/>
      <c r="B84" s="55"/>
      <c r="C84" s="51"/>
      <c r="D84" s="57"/>
      <c r="E84" s="9"/>
      <c r="F84" s="9"/>
    </row>
    <row r="85" spans="1:7" s="3" customFormat="1" x14ac:dyDescent="0.25">
      <c r="A85" s="69" t="s">
        <v>20</v>
      </c>
      <c r="B85" s="49" t="s">
        <v>21</v>
      </c>
      <c r="C85" s="48"/>
      <c r="D85" s="50"/>
      <c r="E85" s="19"/>
      <c r="F85" s="19"/>
      <c r="G85" s="41"/>
    </row>
    <row r="86" spans="1:7" s="3" customFormat="1" ht="30" x14ac:dyDescent="0.25">
      <c r="A86" s="70">
        <v>1</v>
      </c>
      <c r="B86" s="75" t="s">
        <v>71</v>
      </c>
      <c r="C86" s="76" t="s">
        <v>25</v>
      </c>
      <c r="D86" s="57" t="s">
        <v>246</v>
      </c>
      <c r="E86" s="37" t="s">
        <v>227</v>
      </c>
      <c r="F86" s="9"/>
      <c r="G86" s="42" t="str">
        <f t="shared" ref="G86:G98" si="11">IF(AND(EXACT(C86,"M"),EXACT(E86,"Yes")),"OK",IF(AND(EXACT(C86,"M"),EXACT(E86,"No")),"NOK","No answer"))</f>
        <v>No answer</v>
      </c>
    </row>
    <row r="87" spans="1:7" s="3" customFormat="1" x14ac:dyDescent="0.25">
      <c r="A87" s="70">
        <v>2</v>
      </c>
      <c r="B87" s="75" t="s">
        <v>78</v>
      </c>
      <c r="C87" s="76" t="s">
        <v>25</v>
      </c>
      <c r="D87" s="57"/>
      <c r="E87" s="37" t="s">
        <v>227</v>
      </c>
      <c r="F87" s="9"/>
      <c r="G87" s="42" t="str">
        <f t="shared" si="11"/>
        <v>No answer</v>
      </c>
    </row>
    <row r="88" spans="1:7" s="3" customFormat="1" ht="30" x14ac:dyDescent="0.25">
      <c r="A88" s="70">
        <v>3</v>
      </c>
      <c r="B88" s="55" t="s">
        <v>72</v>
      </c>
      <c r="C88" s="51" t="s">
        <v>13</v>
      </c>
      <c r="D88" s="52" t="s">
        <v>33</v>
      </c>
      <c r="E88" s="37" t="s">
        <v>227</v>
      </c>
      <c r="F88" s="14"/>
      <c r="G88" s="42" t="str">
        <f t="shared" si="11"/>
        <v>No answer</v>
      </c>
    </row>
    <row r="89" spans="1:7" s="3" customFormat="1" ht="15.75" customHeight="1" x14ac:dyDescent="0.25">
      <c r="A89" s="70">
        <v>4</v>
      </c>
      <c r="B89" s="52" t="s">
        <v>234</v>
      </c>
      <c r="C89" s="53" t="s">
        <v>25</v>
      </c>
      <c r="D89" s="57" t="s">
        <v>238</v>
      </c>
      <c r="E89" s="37" t="s">
        <v>227</v>
      </c>
      <c r="F89" s="9"/>
      <c r="G89" s="42" t="str">
        <f t="shared" si="11"/>
        <v>No answer</v>
      </c>
    </row>
    <row r="90" spans="1:7" s="3" customFormat="1" x14ac:dyDescent="0.25">
      <c r="A90" s="70">
        <v>5</v>
      </c>
      <c r="B90" s="52" t="s">
        <v>235</v>
      </c>
      <c r="C90" s="53" t="s">
        <v>13</v>
      </c>
      <c r="D90" s="57" t="s">
        <v>79</v>
      </c>
      <c r="E90" s="37" t="s">
        <v>227</v>
      </c>
      <c r="F90" s="9"/>
      <c r="G90" s="42" t="str">
        <f t="shared" ref="G90" si="12">IF(AND(EXACT(C90,"M"),EXACT(E90,"Yes")),"OK",IF(AND(EXACT(C90,"M"),EXACT(E90,"No")),"NOK","No answer"))</f>
        <v>No answer</v>
      </c>
    </row>
    <row r="91" spans="1:7" s="3" customFormat="1" x14ac:dyDescent="0.25">
      <c r="A91" s="70">
        <v>6</v>
      </c>
      <c r="B91" s="55" t="s">
        <v>22</v>
      </c>
      <c r="C91" s="51" t="s">
        <v>25</v>
      </c>
      <c r="D91" s="57" t="s">
        <v>247</v>
      </c>
      <c r="E91" s="37" t="s">
        <v>227</v>
      </c>
      <c r="F91" s="9"/>
      <c r="G91" s="42" t="str">
        <f t="shared" si="11"/>
        <v>No answer</v>
      </c>
    </row>
    <row r="92" spans="1:7" s="3" customFormat="1" x14ac:dyDescent="0.25">
      <c r="A92" s="70">
        <v>7</v>
      </c>
      <c r="B92" s="55" t="s">
        <v>80</v>
      </c>
      <c r="C92" s="51" t="s">
        <v>25</v>
      </c>
      <c r="D92" s="57"/>
      <c r="E92" s="37" t="s">
        <v>227</v>
      </c>
      <c r="F92" s="9"/>
      <c r="G92" s="42" t="str">
        <f t="shared" si="11"/>
        <v>No answer</v>
      </c>
    </row>
    <row r="93" spans="1:7" s="3" customFormat="1" x14ac:dyDescent="0.25">
      <c r="A93" s="70">
        <v>8</v>
      </c>
      <c r="B93" s="52" t="s">
        <v>34</v>
      </c>
      <c r="C93" s="53" t="s">
        <v>25</v>
      </c>
      <c r="D93" s="57" t="s">
        <v>236</v>
      </c>
      <c r="E93" s="37" t="s">
        <v>227</v>
      </c>
      <c r="F93" s="9"/>
      <c r="G93" s="42" t="str">
        <f t="shared" si="11"/>
        <v>No answer</v>
      </c>
    </row>
    <row r="94" spans="1:7" s="3" customFormat="1" x14ac:dyDescent="0.25">
      <c r="A94" s="70">
        <v>9</v>
      </c>
      <c r="B94" s="52" t="s">
        <v>81</v>
      </c>
      <c r="C94" s="53" t="s">
        <v>25</v>
      </c>
      <c r="D94" s="57" t="s">
        <v>263</v>
      </c>
      <c r="E94" s="37" t="s">
        <v>227</v>
      </c>
      <c r="F94" s="9"/>
      <c r="G94" s="42" t="str">
        <f t="shared" si="11"/>
        <v>No answer</v>
      </c>
    </row>
    <row r="95" spans="1:7" s="3" customFormat="1" x14ac:dyDescent="0.25">
      <c r="A95" s="70">
        <v>10</v>
      </c>
      <c r="B95" s="75" t="s">
        <v>73</v>
      </c>
      <c r="C95" s="76" t="s">
        <v>25</v>
      </c>
      <c r="D95" s="57"/>
      <c r="E95" s="37" t="s">
        <v>227</v>
      </c>
      <c r="F95" s="9"/>
      <c r="G95" s="42" t="str">
        <f t="shared" si="11"/>
        <v>No answer</v>
      </c>
    </row>
    <row r="96" spans="1:7" s="3" customFormat="1" x14ac:dyDescent="0.25">
      <c r="A96" s="70">
        <v>11</v>
      </c>
      <c r="B96" s="75" t="s">
        <v>74</v>
      </c>
      <c r="C96" s="76" t="s">
        <v>25</v>
      </c>
      <c r="D96" s="77"/>
      <c r="E96" s="37" t="s">
        <v>227</v>
      </c>
      <c r="F96" s="13"/>
      <c r="G96" s="42" t="str">
        <f t="shared" si="11"/>
        <v>No answer</v>
      </c>
    </row>
    <row r="97" spans="1:7" s="3" customFormat="1" x14ac:dyDescent="0.25">
      <c r="A97" s="70">
        <v>12</v>
      </c>
      <c r="B97" s="55" t="s">
        <v>82</v>
      </c>
      <c r="C97" s="51" t="s">
        <v>13</v>
      </c>
      <c r="D97" s="57" t="s">
        <v>264</v>
      </c>
      <c r="E97" s="37" t="s">
        <v>227</v>
      </c>
      <c r="F97" s="9"/>
      <c r="G97" s="42" t="str">
        <f t="shared" si="11"/>
        <v>No answer</v>
      </c>
    </row>
    <row r="98" spans="1:7" x14ac:dyDescent="0.25">
      <c r="A98" s="70">
        <v>13</v>
      </c>
      <c r="B98" s="66" t="s">
        <v>83</v>
      </c>
      <c r="C98" s="67" t="s">
        <v>25</v>
      </c>
      <c r="D98" s="66"/>
      <c r="E98" s="37" t="s">
        <v>227</v>
      </c>
      <c r="G98" s="42" t="str">
        <f t="shared" si="11"/>
        <v>No answer</v>
      </c>
    </row>
    <row r="99" spans="1:7" x14ac:dyDescent="0.25">
      <c r="A99" s="70">
        <v>14</v>
      </c>
      <c r="B99" t="s">
        <v>237</v>
      </c>
      <c r="C99" s="24" t="s">
        <v>25</v>
      </c>
      <c r="E99" s="37" t="s">
        <v>227</v>
      </c>
      <c r="G99" s="42" t="str">
        <f t="shared" ref="G99" si="13">IF(AND(EXACT(C99,"M"),EXACT(E99,"Yes")),"OK",IF(AND(EXACT(C99,"M"),EXACT(E99,"No")),"NOK","No answer"))</f>
        <v>No answer</v>
      </c>
    </row>
    <row r="100" spans="1:7" ht="90" x14ac:dyDescent="0.25">
      <c r="A100" s="70">
        <v>15</v>
      </c>
      <c r="B100" s="86" t="s">
        <v>239</v>
      </c>
      <c r="C100" s="85" t="s">
        <v>25</v>
      </c>
      <c r="D100" s="52" t="s">
        <v>240</v>
      </c>
      <c r="E100" s="37" t="s">
        <v>227</v>
      </c>
      <c r="G100" s="42" t="str">
        <f t="shared" ref="G100:G101" si="14">IF(AND(EXACT(C100,"M"),EXACT(E100,"Yes")),"OK",IF(AND(EXACT(C100,"M"),EXACT(E100,"No")),"NOK","No answer"))</f>
        <v>No answer</v>
      </c>
    </row>
    <row r="101" spans="1:7" x14ac:dyDescent="0.25">
      <c r="A101" s="70">
        <v>16</v>
      </c>
      <c r="B101" t="s">
        <v>241</v>
      </c>
      <c r="C101" s="78" t="s">
        <v>13</v>
      </c>
      <c r="D101" t="s">
        <v>242</v>
      </c>
      <c r="E101" s="37" t="s">
        <v>227</v>
      </c>
      <c r="G101" s="42" t="str">
        <f t="shared" si="14"/>
        <v>No answer</v>
      </c>
    </row>
    <row r="102" spans="1:7" x14ac:dyDescent="0.25">
      <c r="A102" s="70">
        <v>17</v>
      </c>
      <c r="B102" t="s">
        <v>243</v>
      </c>
      <c r="C102" s="78" t="s">
        <v>13</v>
      </c>
      <c r="D102" t="s">
        <v>244</v>
      </c>
      <c r="E102" s="37" t="s">
        <v>227</v>
      </c>
      <c r="G102" s="42" t="str">
        <f t="shared" ref="G102" si="15">IF(AND(EXACT(C102,"M"),EXACT(E102,"Yes")),"OK",IF(AND(EXACT(C102,"M"),EXACT(E102,"No")),"NOK","No answer"))</f>
        <v>No answer</v>
      </c>
    </row>
  </sheetData>
  <mergeCells count="1">
    <mergeCell ref="F5:G5"/>
  </mergeCells>
  <conditionalFormatting sqref="F5:G5">
    <cfRule type="expression" dxfId="2" priority="3">
      <formula>COUNTIF(C5:C152,"M")-COUNTIF(G5:G152,"OK")=0</formula>
    </cfRule>
    <cfRule type="expression" dxfId="1" priority="6">
      <formula>ISNA(MATCH("NOK",G5:G152,0))</formula>
    </cfRule>
    <cfRule type="expression" dxfId="0" priority="7">
      <formula>MATCH("NOK",G5:G152,0)</formula>
    </cfRule>
  </conditionalFormatting>
  <dataValidations count="1">
    <dataValidation type="list" allowBlank="1" showInputMessage="1" showErrorMessage="1" sqref="E16:E17" xr:uid="{12215160-E274-42C5-A1DF-A987F33199EA}">
      <formula1>$I$1:$I$2</formula1>
    </dataValidation>
  </dataValidations>
  <hyperlinks>
    <hyperlink ref="D9" r:id="rId1" xr:uid="{CEAE91A1-3B9C-463C-B45F-3B0584DE48F5}"/>
    <hyperlink ref="D60" r:id="rId2" display="SADIS specification" xr:uid="{8745F19A-32D8-484D-9619-0500DC755CF8}"/>
    <hyperlink ref="D11" r:id="rId3" xr:uid="{1A8FA336-3F79-4255-9D3C-E093DC187102}"/>
    <hyperlink ref="D8" r:id="rId4" xr:uid="{1260A352-6E0E-4ED2-8593-A57FBFEF0CDC}"/>
  </hyperlinks>
  <pageMargins left="0.7" right="0.7" top="0.75" bottom="0.75" header="0.3" footer="0.3"/>
  <pageSetup orientation="portrait" horizontalDpi="1200" verticalDpi="1200" r:id="rId5"/>
  <ignoredErrors>
    <ignoredError sqref="C25:C27 C30:C33"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r:uid="{80B37206-B067-4145-8541-3DB8F37A8E97}">
          <x14:formula1>
            <xm:f>Inputdata!$A$4:$A$6</xm:f>
          </x14:formula1>
          <xm:sqref>E8:E15 E19:E22 E25:E27 E36:E39 E30:E33 E43:E44 E47:E48 E52:E64 E86:E102 E68:E82</xm:sqref>
        </x14:dataValidation>
        <x14:dataValidation type="list" allowBlank="1" showInputMessage="1" showErrorMessage="1" xr:uid="{2FB3C2E6-B48D-4E13-8D29-B984599FAE98}">
          <x14:formula1>
            <xm:f>Inputdata!$A$1:$A$2</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9D74A-D091-4B65-874A-764ACAD66B53}">
  <sheetPr codeName="Blad5"/>
  <dimension ref="A1:D32"/>
  <sheetViews>
    <sheetView workbookViewId="0">
      <selection activeCell="A2" sqref="A2"/>
    </sheetView>
  </sheetViews>
  <sheetFormatPr defaultRowHeight="15" x14ac:dyDescent="0.25"/>
  <cols>
    <col min="1" max="1" width="11.140625" customWidth="1"/>
    <col min="4" max="4" width="62.28515625" customWidth="1"/>
  </cols>
  <sheetData>
    <row r="1" spans="1:4" s="26" customFormat="1" ht="18.75" x14ac:dyDescent="0.3">
      <c r="A1" s="26" t="s">
        <v>192</v>
      </c>
    </row>
    <row r="2" spans="1:4" s="79" customFormat="1" x14ac:dyDescent="0.25">
      <c r="A2" s="79" t="s">
        <v>232</v>
      </c>
    </row>
    <row r="3" spans="1:4" s="26" customFormat="1" ht="18.75" x14ac:dyDescent="0.3"/>
    <row r="4" spans="1:4" x14ac:dyDescent="0.25">
      <c r="A4" s="27" t="s">
        <v>188</v>
      </c>
      <c r="B4" s="27" t="s">
        <v>189</v>
      </c>
      <c r="C4" s="27" t="s">
        <v>190</v>
      </c>
      <c r="D4" s="27" t="s">
        <v>191</v>
      </c>
    </row>
    <row r="5" spans="1:4" x14ac:dyDescent="0.25">
      <c r="A5" s="27" t="s">
        <v>117</v>
      </c>
      <c r="B5" s="27" t="s">
        <v>117</v>
      </c>
      <c r="C5" s="27" t="s">
        <v>118</v>
      </c>
      <c r="D5" s="27" t="s">
        <v>119</v>
      </c>
    </row>
    <row r="6" spans="1:4" x14ac:dyDescent="0.25">
      <c r="A6" s="28" t="s">
        <v>120</v>
      </c>
      <c r="B6" s="28" t="s">
        <v>121</v>
      </c>
      <c r="C6" s="28" t="s">
        <v>122</v>
      </c>
      <c r="D6" s="28" t="s">
        <v>123</v>
      </c>
    </row>
    <row r="7" spans="1:4" x14ac:dyDescent="0.25">
      <c r="A7" s="28" t="s">
        <v>124</v>
      </c>
      <c r="B7" s="28" t="s">
        <v>125</v>
      </c>
      <c r="C7" s="28" t="s">
        <v>122</v>
      </c>
      <c r="D7" s="28" t="s">
        <v>126</v>
      </c>
    </row>
    <row r="8" spans="1:4" x14ac:dyDescent="0.25">
      <c r="A8" s="28" t="s">
        <v>127</v>
      </c>
      <c r="B8" s="28" t="s">
        <v>128</v>
      </c>
      <c r="C8" s="28" t="s">
        <v>122</v>
      </c>
      <c r="D8" s="28" t="s">
        <v>129</v>
      </c>
    </row>
    <row r="9" spans="1:4" x14ac:dyDescent="0.25">
      <c r="A9" s="28" t="s">
        <v>130</v>
      </c>
      <c r="B9" s="28" t="s">
        <v>131</v>
      </c>
      <c r="C9" s="28" t="s">
        <v>122</v>
      </c>
      <c r="D9" s="28" t="s">
        <v>129</v>
      </c>
    </row>
    <row r="10" spans="1:4" x14ac:dyDescent="0.25">
      <c r="A10" s="28" t="s">
        <v>132</v>
      </c>
      <c r="B10" s="28" t="s">
        <v>133</v>
      </c>
      <c r="C10" s="28" t="s">
        <v>122</v>
      </c>
      <c r="D10" s="28" t="s">
        <v>134</v>
      </c>
    </row>
    <row r="11" spans="1:4" x14ac:dyDescent="0.25">
      <c r="A11" s="28" t="s">
        <v>135</v>
      </c>
      <c r="B11" s="28"/>
      <c r="C11" s="28"/>
      <c r="D11" s="28" t="s">
        <v>136</v>
      </c>
    </row>
    <row r="12" spans="1:4" x14ac:dyDescent="0.25">
      <c r="A12" s="28" t="s">
        <v>137</v>
      </c>
      <c r="B12" s="28"/>
      <c r="C12" s="28"/>
      <c r="D12" s="28" t="s">
        <v>138</v>
      </c>
    </row>
    <row r="13" spans="1:4" x14ac:dyDescent="0.25">
      <c r="A13" s="28" t="s">
        <v>139</v>
      </c>
      <c r="B13" s="28" t="s">
        <v>140</v>
      </c>
      <c r="C13" s="28" t="s">
        <v>122</v>
      </c>
      <c r="D13" s="28" t="s">
        <v>141</v>
      </c>
    </row>
    <row r="14" spans="1:4" x14ac:dyDescent="0.25">
      <c r="A14" s="28" t="s">
        <v>142</v>
      </c>
      <c r="B14" s="28" t="s">
        <v>143</v>
      </c>
      <c r="C14" s="28" t="s">
        <v>122</v>
      </c>
      <c r="D14" s="28" t="s">
        <v>144</v>
      </c>
    </row>
    <row r="15" spans="1:4" x14ac:dyDescent="0.25">
      <c r="A15" s="28" t="s">
        <v>145</v>
      </c>
      <c r="B15" s="28"/>
      <c r="C15" s="28"/>
      <c r="D15" s="28" t="s">
        <v>146</v>
      </c>
    </row>
    <row r="16" spans="1:4" x14ac:dyDescent="0.25">
      <c r="A16" s="28" t="s">
        <v>147</v>
      </c>
      <c r="B16" s="28"/>
      <c r="C16" s="28"/>
      <c r="D16" s="28" t="s">
        <v>148</v>
      </c>
    </row>
    <row r="17" spans="1:4" x14ac:dyDescent="0.25">
      <c r="A17" s="28" t="s">
        <v>149</v>
      </c>
      <c r="B17" s="28"/>
      <c r="C17" s="28"/>
      <c r="D17" s="28" t="s">
        <v>150</v>
      </c>
    </row>
    <row r="18" spans="1:4" x14ac:dyDescent="0.25">
      <c r="A18" s="28" t="s">
        <v>151</v>
      </c>
      <c r="B18" s="28"/>
      <c r="C18" s="28"/>
      <c r="D18" s="28" t="s">
        <v>152</v>
      </c>
    </row>
    <row r="19" spans="1:4" x14ac:dyDescent="0.25">
      <c r="A19" s="28" t="s">
        <v>153</v>
      </c>
      <c r="B19" s="28" t="s">
        <v>154</v>
      </c>
      <c r="C19" s="28" t="s">
        <v>122</v>
      </c>
      <c r="D19" s="28" t="s">
        <v>155</v>
      </c>
    </row>
    <row r="20" spans="1:4" x14ac:dyDescent="0.25">
      <c r="A20" s="28" t="s">
        <v>156</v>
      </c>
      <c r="B20" s="28"/>
      <c r="C20" s="28"/>
      <c r="D20" s="28" t="s">
        <v>157</v>
      </c>
    </row>
    <row r="21" spans="1:4" x14ac:dyDescent="0.25">
      <c r="A21" s="28" t="s">
        <v>158</v>
      </c>
      <c r="B21" s="28" t="s">
        <v>159</v>
      </c>
      <c r="C21" s="28" t="s">
        <v>122</v>
      </c>
      <c r="D21" s="28" t="s">
        <v>160</v>
      </c>
    </row>
    <row r="22" spans="1:4" x14ac:dyDescent="0.25">
      <c r="A22" s="28" t="s">
        <v>161</v>
      </c>
      <c r="B22" s="28" t="s">
        <v>133</v>
      </c>
      <c r="C22" s="28" t="s">
        <v>122</v>
      </c>
      <c r="D22" s="28" t="s">
        <v>162</v>
      </c>
    </row>
    <row r="23" spans="1:4" x14ac:dyDescent="0.25">
      <c r="A23" s="28" t="s">
        <v>163</v>
      </c>
      <c r="B23" s="28"/>
      <c r="C23" s="28"/>
      <c r="D23" s="28" t="s">
        <v>164</v>
      </c>
    </row>
    <row r="24" spans="1:4" x14ac:dyDescent="0.25">
      <c r="A24" s="28" t="s">
        <v>165</v>
      </c>
      <c r="B24" s="28" t="s">
        <v>166</v>
      </c>
      <c r="C24" s="28" t="s">
        <v>122</v>
      </c>
      <c r="D24" s="28" t="s">
        <v>167</v>
      </c>
    </row>
    <row r="25" spans="1:4" x14ac:dyDescent="0.25">
      <c r="A25" s="28" t="s">
        <v>168</v>
      </c>
      <c r="B25" s="28"/>
      <c r="C25" s="28"/>
      <c r="D25" s="28" t="s">
        <v>169</v>
      </c>
    </row>
    <row r="26" spans="1:4" x14ac:dyDescent="0.25">
      <c r="A26" s="28" t="s">
        <v>170</v>
      </c>
      <c r="B26" s="28"/>
      <c r="C26" s="28"/>
      <c r="D26" s="28" t="s">
        <v>171</v>
      </c>
    </row>
    <row r="27" spans="1:4" x14ac:dyDescent="0.25">
      <c r="A27" s="28" t="s">
        <v>172</v>
      </c>
      <c r="B27" s="28" t="s">
        <v>173</v>
      </c>
      <c r="C27" s="28" t="s">
        <v>122</v>
      </c>
      <c r="D27" s="28" t="s">
        <v>174</v>
      </c>
    </row>
    <row r="28" spans="1:4" x14ac:dyDescent="0.25">
      <c r="A28" s="28" t="s">
        <v>175</v>
      </c>
      <c r="B28" s="28"/>
      <c r="C28" s="28"/>
      <c r="D28" s="28" t="s">
        <v>176</v>
      </c>
    </row>
    <row r="29" spans="1:4" x14ac:dyDescent="0.25">
      <c r="A29" s="28" t="s">
        <v>177</v>
      </c>
      <c r="B29" s="29" t="s">
        <v>178</v>
      </c>
      <c r="C29" s="29" t="s">
        <v>122</v>
      </c>
      <c r="D29" s="28" t="s">
        <v>179</v>
      </c>
    </row>
    <row r="30" spans="1:4" x14ac:dyDescent="0.25">
      <c r="A30" s="28" t="s">
        <v>180</v>
      </c>
      <c r="B30" s="28"/>
      <c r="C30" s="28"/>
      <c r="D30" s="28" t="s">
        <v>181</v>
      </c>
    </row>
    <row r="31" spans="1:4" x14ac:dyDescent="0.25">
      <c r="A31" s="29" t="s">
        <v>182</v>
      </c>
      <c r="B31" s="29" t="s">
        <v>183</v>
      </c>
      <c r="C31" s="29" t="s">
        <v>184</v>
      </c>
      <c r="D31" s="29" t="s">
        <v>185</v>
      </c>
    </row>
    <row r="32" spans="1:4" x14ac:dyDescent="0.25">
      <c r="A32" s="28" t="s">
        <v>186</v>
      </c>
      <c r="B32" s="28" t="s">
        <v>133</v>
      </c>
      <c r="C32" s="28" t="s">
        <v>122</v>
      </c>
      <c r="D32" s="28" t="s">
        <v>187</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77E79-A9A8-4E42-9B9F-FC7733878064}">
  <sheetPr codeName="Blad3"/>
  <dimension ref="A1:A6"/>
  <sheetViews>
    <sheetView workbookViewId="0">
      <selection sqref="A1:XFD1"/>
    </sheetView>
  </sheetViews>
  <sheetFormatPr defaultRowHeight="15" x14ac:dyDescent="0.25"/>
  <cols>
    <col min="1" max="1" width="22.7109375" bestFit="1" customWidth="1"/>
  </cols>
  <sheetData>
    <row r="1" spans="1:1" s="43" customFormat="1" x14ac:dyDescent="0.25">
      <c r="A1" s="43" t="s">
        <v>252</v>
      </c>
    </row>
    <row r="2" spans="1:1" s="43" customFormat="1" x14ac:dyDescent="0.25">
      <c r="A2" s="43" t="s">
        <v>222</v>
      </c>
    </row>
    <row r="3" spans="1:1" x14ac:dyDescent="0.25">
      <c r="A3" t="s">
        <v>230</v>
      </c>
    </row>
    <row r="4" spans="1:1" x14ac:dyDescent="0.25">
      <c r="A4" t="s">
        <v>227</v>
      </c>
    </row>
    <row r="5" spans="1:1" x14ac:dyDescent="0.25">
      <c r="A5" t="s">
        <v>225</v>
      </c>
    </row>
    <row r="6" spans="1:1" x14ac:dyDescent="0.25">
      <c r="A6" t="s">
        <v>226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Instructions</vt:lpstr>
      <vt:lpstr>Requirements</vt:lpstr>
      <vt:lpstr>OPMET messages</vt:lpstr>
      <vt:lpstr>Inputdata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Cost, Roy (KNMI)</dc:creator>
  <cp:lastModifiedBy>Schaap, E.J. (Ervin) - IBI-FenI</cp:lastModifiedBy>
  <dcterms:created xsi:type="dcterms:W3CDTF">2022-12-17T17:54:25Z</dcterms:created>
  <dcterms:modified xsi:type="dcterms:W3CDTF">2023-02-01T09:51:56Z</dcterms:modified>
</cp:coreProperties>
</file>