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F:\BBP\36_Facilitaire_Zaken\02_Interne_Faciliteiten\07_Centrale_Inkoop\_W_\_G_\Aanbestedingen actueel\Afvalverwerking\04 Nota's van Inlichtingen\"/>
    </mc:Choice>
  </mc:AlternateContent>
  <xr:revisionPtr revIDLastSave="0" documentId="8_{BF30E6FC-3C71-44D0-A079-FD871F29533C}"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18" i="1" l="1"/>
  <c r="P32" i="1"/>
  <c r="P54" i="1"/>
  <c r="P37" i="1"/>
  <c r="P70" i="1" l="1"/>
  <c r="P69" i="1"/>
  <c r="P58" i="1"/>
  <c r="Q24" i="1"/>
  <c r="P164" i="1"/>
  <c r="P152" i="1"/>
  <c r="P151" i="1"/>
  <c r="P150" i="1"/>
  <c r="P141" i="1"/>
  <c r="P140" i="1"/>
  <c r="P139" i="1"/>
  <c r="P138" i="1"/>
  <c r="P135" i="1"/>
  <c r="P134" i="1"/>
  <c r="P125" i="1"/>
  <c r="P124" i="1"/>
  <c r="P123" i="1"/>
  <c r="P122" i="1"/>
  <c r="P113" i="1"/>
  <c r="P112" i="1"/>
  <c r="P104" i="1"/>
  <c r="P103" i="1"/>
  <c r="P93" i="1"/>
  <c r="P92" i="1"/>
  <c r="P91" i="1"/>
  <c r="P82" i="1"/>
  <c r="P81" i="1"/>
  <c r="P80" i="1"/>
  <c r="P79" i="1"/>
  <c r="P57" i="1"/>
  <c r="P56" i="1"/>
  <c r="P55" i="1"/>
  <c r="P53" i="1"/>
  <c r="P52" i="1"/>
  <c r="P51" i="1"/>
  <c r="P50" i="1"/>
  <c r="P40" i="1"/>
  <c r="P39" i="1"/>
  <c r="P38" i="1"/>
  <c r="P36" i="1"/>
  <c r="P35" i="1"/>
  <c r="P34" i="1"/>
  <c r="P33" i="1"/>
  <c r="P31" i="1"/>
  <c r="P21" i="1"/>
  <c r="P20" i="1"/>
  <c r="P19" i="1"/>
  <c r="P17" i="1"/>
  <c r="P16" i="1"/>
  <c r="P15" i="1"/>
  <c r="P30" i="1"/>
  <c r="Q126" i="1"/>
  <c r="O167" i="1"/>
  <c r="Q105" i="1"/>
  <c r="Q97" i="1"/>
  <c r="Q83" i="1"/>
  <c r="O12" i="1"/>
  <c r="Q166" i="1"/>
  <c r="Q165" i="1"/>
  <c r="O119" i="1"/>
  <c r="Q114" i="1"/>
  <c r="O90" i="1"/>
  <c r="Q85" i="1"/>
  <c r="Q118" i="1"/>
  <c r="Q84" i="1"/>
  <c r="Q98" i="1"/>
  <c r="Q146" i="1"/>
  <c r="Q145" i="1"/>
  <c r="Q144" i="1"/>
  <c r="Q143" i="1"/>
  <c r="Q142" i="1"/>
  <c r="Q130" i="1"/>
  <c r="Q129" i="1"/>
  <c r="Q128" i="1"/>
  <c r="Q127" i="1"/>
  <c r="Q117" i="1"/>
  <c r="Q116" i="1"/>
  <c r="Q115" i="1"/>
  <c r="Q109" i="1"/>
  <c r="Q108" i="1"/>
  <c r="Q107" i="1"/>
  <c r="Q106" i="1"/>
  <c r="Q96" i="1"/>
  <c r="Q95" i="1"/>
  <c r="Q94" i="1"/>
  <c r="Q87" i="1"/>
  <c r="Q86" i="1"/>
  <c r="Q66" i="1"/>
  <c r="Q65" i="1"/>
  <c r="Q64" i="1"/>
  <c r="Q63" i="1"/>
  <c r="Q62" i="1"/>
  <c r="Q61" i="1"/>
  <c r="Q60" i="1"/>
  <c r="Q59" i="1"/>
  <c r="Q47" i="1"/>
  <c r="Q46" i="1"/>
  <c r="Q45" i="1"/>
  <c r="Q44" i="1"/>
  <c r="Q43" i="1"/>
  <c r="Q42" i="1"/>
  <c r="Q41" i="1"/>
  <c r="Q26" i="1"/>
  <c r="Q25" i="1"/>
  <c r="Q23" i="1"/>
  <c r="Q22" i="1"/>
  <c r="O178" i="1"/>
  <c r="O177" i="1"/>
  <c r="O176" i="1"/>
  <c r="O175" i="1"/>
  <c r="O173" i="1"/>
  <c r="O172" i="1"/>
  <c r="O171" i="1"/>
  <c r="O170" i="1"/>
  <c r="O169" i="1"/>
  <c r="O163" i="1"/>
  <c r="O162" i="1"/>
  <c r="O161" i="1"/>
  <c r="O160" i="1"/>
  <c r="O159" i="1"/>
  <c r="O158" i="1"/>
  <c r="O157" i="1"/>
  <c r="O155" i="1"/>
  <c r="O154" i="1"/>
  <c r="O153" i="1"/>
  <c r="O149" i="1"/>
  <c r="O148" i="1"/>
  <c r="O147" i="1"/>
  <c r="O137" i="1"/>
  <c r="O136" i="1"/>
  <c r="O133" i="1"/>
  <c r="O132" i="1"/>
  <c r="O131" i="1"/>
  <c r="O121" i="1"/>
  <c r="O120" i="1"/>
  <c r="O111" i="1"/>
  <c r="O110" i="1"/>
  <c r="O102" i="1"/>
  <c r="O101" i="1"/>
  <c r="O100" i="1"/>
  <c r="O99" i="1"/>
  <c r="O89" i="1"/>
  <c r="O88" i="1"/>
  <c r="O78" i="1"/>
  <c r="O77" i="1"/>
  <c r="O76" i="1"/>
  <c r="O75" i="1"/>
  <c r="O74" i="1"/>
  <c r="O73" i="1"/>
  <c r="O71" i="1"/>
  <c r="O68" i="1"/>
  <c r="O67" i="1"/>
  <c r="O49" i="1"/>
  <c r="O48" i="1"/>
  <c r="O29" i="1"/>
  <c r="O28" i="1"/>
  <c r="O27" i="1"/>
  <c r="O14" i="1"/>
  <c r="O13" i="1"/>
  <c r="O180" i="1" l="1"/>
  <c r="P180" i="1"/>
  <c r="Q180" i="1"/>
  <c r="O184" i="1" l="1"/>
  <c r="O185" i="1" s="1"/>
</calcChain>
</file>

<file path=xl/sharedStrings.xml><?xml version="1.0" encoding="utf-8"?>
<sst xmlns="http://schemas.openxmlformats.org/spreadsheetml/2006/main" count="559" uniqueCount="161">
  <si>
    <t>Prijzenblad aanbesteding afvalwerwerking 2022/2023</t>
  </si>
  <si>
    <t>HHNK</t>
  </si>
  <si>
    <t xml:space="preserve">Inschrijver dient alleen de oranje cellen in te vullen. Bij niet van toepassing kunnen de cellen leeg gehouden worden. De groene cellen geven het totaal aan waarbij het tweejarige bedrag word meegenomen als inschrijvingsbedrag.  </t>
  </si>
  <si>
    <t>Locatie</t>
  </si>
  <si>
    <t>Soort Container</t>
  </si>
  <si>
    <t>Inhoud</t>
  </si>
  <si>
    <t>Product</t>
  </si>
  <si>
    <t>aantal containers</t>
  </si>
  <si>
    <t>aantal gemiddelde KG per jaar</t>
  </si>
  <si>
    <t>Ledigingsfrequentie per jaar</t>
  </si>
  <si>
    <t>Aantal Embalagemiddelen</t>
  </si>
  <si>
    <t>Kosten Embalage KGA (koop)</t>
  </si>
  <si>
    <t>Kosten Embalage per jaar (huur)</t>
  </si>
  <si>
    <t>Abonnements tarief per jaar inclusief huur, transposrt en verwerking per container</t>
  </si>
  <si>
    <t>Huur kosten per jaar per container</t>
  </si>
  <si>
    <t>vast bedrag per lediging</t>
  </si>
  <si>
    <t>Vaste bedragen per KG (verwerkingskosten)</t>
  </si>
  <si>
    <t>Totaal kosten abonnement</t>
  </si>
  <si>
    <t>Totaal kosten lediging op afroep</t>
  </si>
  <si>
    <t>Totaal kosten KGA per jaar</t>
  </si>
  <si>
    <t>Werven</t>
  </si>
  <si>
    <t>Werf Dirkshorn</t>
  </si>
  <si>
    <t>Rolcontainer</t>
  </si>
  <si>
    <t>770 liter</t>
  </si>
  <si>
    <t>Bedrijfafval</t>
  </si>
  <si>
    <t>2400 liter</t>
  </si>
  <si>
    <t>Karton/papier</t>
  </si>
  <si>
    <t>240 liter</t>
  </si>
  <si>
    <t>Plastic</t>
  </si>
  <si>
    <t>Multi</t>
  </si>
  <si>
    <t>15m3</t>
  </si>
  <si>
    <t>Grof bedrijfsafval</t>
  </si>
  <si>
    <t>Metalen</t>
  </si>
  <si>
    <t>6m3</t>
  </si>
  <si>
    <t>Puin</t>
  </si>
  <si>
    <t>Portaal</t>
  </si>
  <si>
    <t>Autobanden</t>
  </si>
  <si>
    <t>10m3</t>
  </si>
  <si>
    <t>Drum</t>
  </si>
  <si>
    <t>200 liter</t>
  </si>
  <si>
    <t>verfblikken</t>
  </si>
  <si>
    <t>afgewerkte olie</t>
  </si>
  <si>
    <t>60 Liter</t>
  </si>
  <si>
    <t>tl verlichting</t>
  </si>
  <si>
    <t>accubox</t>
  </si>
  <si>
    <t>accu's</t>
  </si>
  <si>
    <t>60 liter</t>
  </si>
  <si>
    <t>baterijen</t>
  </si>
  <si>
    <t>Werf Zwaagdijk</t>
  </si>
  <si>
    <t>1000 liter</t>
  </si>
  <si>
    <t>1100 liter</t>
  </si>
  <si>
    <t>1100 Liter</t>
  </si>
  <si>
    <t>BSA</t>
  </si>
  <si>
    <t>multi</t>
  </si>
  <si>
    <t>asfalt puin</t>
  </si>
  <si>
    <t>B Hout</t>
  </si>
  <si>
    <t>C Hout</t>
  </si>
  <si>
    <t>Aliminium/verkeersborden</t>
  </si>
  <si>
    <t>autobanden</t>
  </si>
  <si>
    <t>vetresten</t>
  </si>
  <si>
    <t>ASP</t>
  </si>
  <si>
    <t>800 Liter</t>
  </si>
  <si>
    <t>Olie Booms</t>
  </si>
  <si>
    <t>Accubak</t>
  </si>
  <si>
    <t>Accu's</t>
  </si>
  <si>
    <t>Werf Kwadijk</t>
  </si>
  <si>
    <t>2400 Liter</t>
  </si>
  <si>
    <t>30m3</t>
  </si>
  <si>
    <t>Bedrijfsafval</t>
  </si>
  <si>
    <t>portaal</t>
  </si>
  <si>
    <t>alluminium/verkeersborden</t>
  </si>
  <si>
    <t>40m3</t>
  </si>
  <si>
    <t>Oliefilters</t>
  </si>
  <si>
    <t>Absorptiekorrels</t>
  </si>
  <si>
    <t>Werf/Rwzi Texel</t>
  </si>
  <si>
    <t>1600 liter</t>
  </si>
  <si>
    <t>1600 Liter</t>
  </si>
  <si>
    <t>Papier/karton</t>
  </si>
  <si>
    <t>Steunpunt Anna Palouwena</t>
  </si>
  <si>
    <t>RWZI's</t>
  </si>
  <si>
    <t>RWZI Wieringen</t>
  </si>
  <si>
    <t>RWZI Middenmeer</t>
  </si>
  <si>
    <t>RWZI Ursem</t>
  </si>
  <si>
    <t>RWZI Geestmerambacht</t>
  </si>
  <si>
    <t>660 liter</t>
  </si>
  <si>
    <t>restafval</t>
  </si>
  <si>
    <t>240 Lliter</t>
  </si>
  <si>
    <t>PBD</t>
  </si>
  <si>
    <t>4m3</t>
  </si>
  <si>
    <t>Electra</t>
  </si>
  <si>
    <t>Staal</t>
  </si>
  <si>
    <t>RVS</t>
  </si>
  <si>
    <t>RWZI Alkmaar</t>
  </si>
  <si>
    <t>Restafval</t>
  </si>
  <si>
    <t>240 Liter</t>
  </si>
  <si>
    <t>Metaal</t>
  </si>
  <si>
    <t>20m3</t>
  </si>
  <si>
    <t>grof bedrijfsafval</t>
  </si>
  <si>
    <t>RWZI Heiloo</t>
  </si>
  <si>
    <t>RWZI Wervershoof</t>
  </si>
  <si>
    <t>RWZI Den Helder</t>
  </si>
  <si>
    <t>RWZI Beemster</t>
  </si>
  <si>
    <t>500 Liter</t>
  </si>
  <si>
    <t>Hout</t>
  </si>
  <si>
    <t>Kunstof</t>
  </si>
  <si>
    <t>15m2</t>
  </si>
  <si>
    <t>RWZI Zaandam</t>
  </si>
  <si>
    <t>afzetcontainer</t>
  </si>
  <si>
    <t>ijzer</t>
  </si>
  <si>
    <t>RWZI Beverwijk</t>
  </si>
  <si>
    <t>Ijzer</t>
  </si>
  <si>
    <t>Groen afval</t>
  </si>
  <si>
    <t>SDI Beverwijk</t>
  </si>
  <si>
    <t>10M3</t>
  </si>
  <si>
    <t>Harde kunstof</t>
  </si>
  <si>
    <t>RWZI Oosthuizen</t>
  </si>
  <si>
    <t>RWZI Stolpen</t>
  </si>
  <si>
    <t>RWZI Katwoude</t>
  </si>
  <si>
    <t>Hoofdkantoor</t>
  </si>
  <si>
    <t>Heerhugowaard</t>
  </si>
  <si>
    <t>120 liter</t>
  </si>
  <si>
    <t>Swil</t>
  </si>
  <si>
    <t>koffieprut</t>
  </si>
  <si>
    <t>Glas</t>
  </si>
  <si>
    <t>Data zeker</t>
  </si>
  <si>
    <t>ICT afal</t>
  </si>
  <si>
    <t>Frituurvet</t>
  </si>
  <si>
    <t>Noorderpolderhuis</t>
  </si>
  <si>
    <t>Sluisen</t>
  </si>
  <si>
    <t>Hanenpassluis</t>
  </si>
  <si>
    <t>Hauenpassluis</t>
  </si>
  <si>
    <t>Malegatsluis</t>
  </si>
  <si>
    <t>Overleksluis</t>
  </si>
  <si>
    <t>Schermersluis</t>
  </si>
  <si>
    <t>Gemalen</t>
  </si>
  <si>
    <t>Gemaal wervershoof</t>
  </si>
  <si>
    <t>Rol container</t>
  </si>
  <si>
    <t>Gemaal Oosterpolder Hoorn</t>
  </si>
  <si>
    <t>Gemaal Andijk</t>
  </si>
  <si>
    <t>gemaal venhuizen</t>
  </si>
  <si>
    <t>Totaal kosten per onderdeel</t>
  </si>
  <si>
    <t>Totaal Kosten per jaar</t>
  </si>
  <si>
    <t xml:space="preserve">Alle getallen zijn indicatief en hier kunnen geen rechten aan worden verleend.  De aantallen zijn gebasseerd op de raportage over het jaar van 2021 waarbij bij een aantal stromingen een schatting is gemaakt over het gewicht,  en frequentie van lediging.  </t>
  </si>
  <si>
    <t>Voor de KGA kosten moet er of een prijs worden opgegeven voor huur of voor koop dit is afhankelijk van de werkwijze van afvoeren.</t>
  </si>
  <si>
    <t>Totaal kosten per 2 jaar (fictieve inschrijfprijs)</t>
  </si>
  <si>
    <t xml:space="preserve">Ondergetekende verklaart het Prijzenformulier naar waarheid te hebben ingevuld. </t>
  </si>
  <si>
    <t>Onderneming</t>
  </si>
  <si>
    <t>Datum</t>
  </si>
  <si>
    <t>Naam 
(rechtsgeldige vertegenwoordiging)</t>
  </si>
  <si>
    <t>Functie</t>
  </si>
  <si>
    <t>Handtekening</t>
  </si>
  <si>
    <t>Inschrijver dient bij het opgeven van de tarieven en de prijzen uit te gaan van de volgende uitgangspunten:</t>
  </si>
  <si>
    <r>
      <t xml:space="preserve">Alle opgegeven bedragen zijn </t>
    </r>
    <r>
      <rPr>
        <b/>
        <sz val="11"/>
        <color theme="1"/>
        <rFont val="Calibri"/>
        <family val="2"/>
        <scheme val="minor"/>
      </rPr>
      <t>exclusief</t>
    </r>
    <r>
      <rPr>
        <sz val="9"/>
        <color theme="1"/>
        <rFont val="Verdana"/>
        <family val="2"/>
      </rPr>
      <t xml:space="preserve"> btw</t>
    </r>
  </si>
  <si>
    <t>De door de inschrijver opgegeven tarieven gelden voor de gehele opdracht behoudens gestelde in de overeenkomst inzake indexering.</t>
  </si>
  <si>
    <t>Matrassen</t>
  </si>
  <si>
    <t>GFT (groenafval)</t>
  </si>
  <si>
    <t>bruingoed</t>
  </si>
  <si>
    <t>Hout B</t>
  </si>
  <si>
    <t>invasieve exoten(japanse duizendknoop)</t>
  </si>
  <si>
    <t>600 liter</t>
  </si>
  <si>
    <t>600 Liter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</si>
</sst>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9"/>
      <color theme="1"/>
      <name val="Verdana"/>
      <family val="2"/>
    </font>
    <font>
      <sz val="9"/>
      <color rgb="FFFF0000"/>
      <name val="Verdana"/>
      <family val="2"/>
    </font>
    <font>
      <b/>
      <sz val="9"/>
      <color theme="1"/>
      <name val="Verdana"/>
      <family val="2"/>
    </font>
    <font>
      <sz val="9"/>
      <color rgb="FF000000"/>
      <name val="Verdana"/>
      <family val="2"/>
    </font>
    <font>
      <b/>
      <sz val="9"/>
      <color rgb="FF000000"/>
      <name val="Verdana"/>
      <family val="2"/>
    </font>
    <font>
      <sz val="12"/>
      <color theme="1"/>
      <name val="Verdana"/>
      <family val="2"/>
    </font>
    <font>
      <sz val="11"/>
      <color theme="1"/>
      <name val="Verdana"/>
      <family val="2"/>
    </font>
    <font>
      <b/>
      <sz val="11"/>
      <color theme="1"/>
      <name val="Calibri"/>
      <family val="2"/>
      <scheme val="minor"/>
    </font>
  </fonts>
  <fills count="15">
    <fill>
      <patternFill patternType="none"/>
    </fill>
    <fill>
      <patternFill patternType="gray125"/>
    </fill>
    <fill>
      <patternFill patternType="solid">
        <fgColor rgb="FFFFFF00"/>
        <bgColor rgb="FF000000"/>
      </patternFill>
    </fill>
    <fill>
      <patternFill patternType="solid">
        <fgColor rgb="FFFFFF00"/>
        <bgColor indexed="64"/>
      </patternFill>
    </fill>
    <fill>
      <patternFill patternType="solid">
        <fgColor theme="7"/>
        <bgColor rgb="FF000000"/>
      </patternFill>
    </fill>
    <fill>
      <patternFill patternType="solid">
        <fgColor rgb="FF92D050"/>
        <bgColor rgb="FF000000"/>
      </patternFill>
    </fill>
    <fill>
      <patternFill patternType="solid">
        <fgColor rgb="FF92D050"/>
        <bgColor indexed="64"/>
      </patternFill>
    </fill>
    <fill>
      <patternFill patternType="solid">
        <fgColor rgb="FFFFC000"/>
        <bgColor rgb="FF000000"/>
      </patternFill>
    </fill>
    <fill>
      <patternFill patternType="solid">
        <fgColor rgb="FFFFC000"/>
        <bgColor indexed="64"/>
      </patternFill>
    </fill>
    <fill>
      <patternFill patternType="solid">
        <fgColor theme="1"/>
        <bgColor rgb="FF000000"/>
      </patternFill>
    </fill>
    <fill>
      <patternFill patternType="solid">
        <fgColor theme="1"/>
        <bgColor indexed="64"/>
      </patternFill>
    </fill>
    <fill>
      <patternFill patternType="solid">
        <fgColor rgb="FF00B0F0"/>
        <bgColor indexed="64"/>
      </patternFill>
    </fill>
    <fill>
      <patternFill patternType="solid">
        <fgColor rgb="FF00B0F0"/>
        <bgColor rgb="FF000000"/>
      </patternFill>
    </fill>
    <fill>
      <patternFill patternType="solid">
        <fgColor theme="0" tint="-0.34998626667073579"/>
        <bgColor indexed="64"/>
      </patternFill>
    </fill>
    <fill>
      <patternFill patternType="solid">
        <fgColor theme="6"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95">
    <xf numFmtId="0" fontId="0" fillId="0" borderId="0" xfId="0"/>
    <xf numFmtId="0" fontId="3" fillId="0" borderId="1" xfId="0" applyFont="1" applyBorder="1"/>
    <xf numFmtId="0" fontId="1" fillId="0" borderId="1" xfId="0" applyFont="1" applyBorder="1"/>
    <xf numFmtId="0" fontId="3" fillId="2" borderId="1" xfId="0" applyFont="1" applyFill="1" applyBorder="1"/>
    <xf numFmtId="0" fontId="3" fillId="0" borderId="3" xfId="0" applyFont="1" applyBorder="1"/>
    <xf numFmtId="0" fontId="4" fillId="2" borderId="1" xfId="0" applyFont="1" applyFill="1" applyBorder="1"/>
    <xf numFmtId="0" fontId="0" fillId="3" borderId="1" xfId="0" applyFill="1" applyBorder="1"/>
    <xf numFmtId="0" fontId="3" fillId="2" borderId="1" xfId="0" applyFont="1" applyFill="1" applyBorder="1" applyAlignment="1">
      <alignment wrapText="1"/>
    </xf>
    <xf numFmtId="0" fontId="3" fillId="2" borderId="2" xfId="0" applyFont="1" applyFill="1" applyBorder="1"/>
    <xf numFmtId="0" fontId="1" fillId="2" borderId="1" xfId="0" applyFont="1" applyFill="1" applyBorder="1"/>
    <xf numFmtId="0" fontId="1" fillId="0" borderId="0" xfId="0" applyFont="1"/>
    <xf numFmtId="0" fontId="0" fillId="2" borderId="1" xfId="0" applyFill="1" applyBorder="1"/>
    <xf numFmtId="0" fontId="3" fillId="9" borderId="1" xfId="0" applyFont="1" applyFill="1" applyBorder="1"/>
    <xf numFmtId="0" fontId="0" fillId="10" borderId="1" xfId="0" applyFill="1" applyBorder="1"/>
    <xf numFmtId="0" fontId="1" fillId="9" borderId="1" xfId="0" applyFont="1" applyFill="1" applyBorder="1"/>
    <xf numFmtId="0" fontId="0" fillId="0" borderId="4" xfId="0" applyBorder="1"/>
    <xf numFmtId="0" fontId="3" fillId="0" borderId="0" xfId="0" applyFont="1"/>
    <xf numFmtId="0" fontId="5" fillId="0" borderId="0" xfId="0" applyFont="1"/>
    <xf numFmtId="0" fontId="4" fillId="11" borderId="1" xfId="0" applyFont="1" applyFill="1" applyBorder="1"/>
    <xf numFmtId="0" fontId="3" fillId="11" borderId="1" xfId="0" applyFont="1" applyFill="1" applyBorder="1"/>
    <xf numFmtId="0" fontId="0" fillId="11" borderId="1" xfId="0" applyFill="1" applyBorder="1"/>
    <xf numFmtId="0" fontId="0" fillId="11" borderId="0" xfId="0" applyFill="1"/>
    <xf numFmtId="0" fontId="3" fillId="2" borderId="5" xfId="0" applyFont="1" applyFill="1" applyBorder="1"/>
    <xf numFmtId="0" fontId="3" fillId="9" borderId="5" xfId="0" applyFont="1" applyFill="1" applyBorder="1"/>
    <xf numFmtId="0" fontId="3" fillId="3" borderId="6" xfId="0" applyFont="1" applyFill="1" applyBorder="1"/>
    <xf numFmtId="0" fontId="3" fillId="2" borderId="6" xfId="0" applyFont="1" applyFill="1" applyBorder="1"/>
    <xf numFmtId="0" fontId="3" fillId="9" borderId="6" xfId="0" applyFont="1" applyFill="1" applyBorder="1"/>
    <xf numFmtId="0" fontId="3" fillId="10" borderId="6" xfId="0" applyFont="1" applyFill="1" applyBorder="1"/>
    <xf numFmtId="0" fontId="3" fillId="11" borderId="7" xfId="0" applyFont="1" applyFill="1" applyBorder="1"/>
    <xf numFmtId="0" fontId="4" fillId="11" borderId="9" xfId="0" applyFont="1" applyFill="1" applyBorder="1"/>
    <xf numFmtId="0" fontId="0" fillId="3" borderId="0" xfId="0" applyFill="1"/>
    <xf numFmtId="0" fontId="4" fillId="12" borderId="1" xfId="0" applyFont="1" applyFill="1" applyBorder="1"/>
    <xf numFmtId="0" fontId="1" fillId="11" borderId="1" xfId="0" applyFont="1" applyFill="1" applyBorder="1"/>
    <xf numFmtId="0" fontId="0" fillId="11" borderId="4" xfId="0" applyFill="1" applyBorder="1"/>
    <xf numFmtId="0" fontId="0" fillId="0" borderId="8" xfId="0" applyBorder="1"/>
    <xf numFmtId="0" fontId="1" fillId="2" borderId="5" xfId="0" applyFont="1" applyFill="1" applyBorder="1"/>
    <xf numFmtId="0" fontId="6" fillId="0" borderId="0" xfId="0" applyFont="1"/>
    <xf numFmtId="0" fontId="3" fillId="7" borderId="1" xfId="0" applyFont="1" applyFill="1" applyBorder="1" applyProtection="1">
      <protection locked="0"/>
    </xf>
    <xf numFmtId="0" fontId="3" fillId="4" borderId="1" xfId="0" applyFont="1" applyFill="1" applyBorder="1" applyProtection="1">
      <protection locked="0"/>
    </xf>
    <xf numFmtId="0" fontId="3" fillId="11" borderId="7" xfId="0" applyFont="1" applyFill="1" applyBorder="1" applyProtection="1">
      <protection locked="0"/>
    </xf>
    <xf numFmtId="0" fontId="0" fillId="11" borderId="0" xfId="0" applyFill="1" applyProtection="1">
      <protection locked="0"/>
    </xf>
    <xf numFmtId="0" fontId="4" fillId="0" borderId="1" xfId="0" applyFont="1" applyBorder="1" applyAlignment="1">
      <alignmen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2" fillId="0" borderId="0" xfId="0" applyFont="1" applyAlignment="1">
      <alignment vertical="top" wrapText="1"/>
    </xf>
    <xf numFmtId="0" fontId="3" fillId="9" borderId="1" xfId="0" applyFont="1" applyFill="1" applyBorder="1" applyProtection="1">
      <protection locked="0"/>
    </xf>
    <xf numFmtId="0" fontId="2" fillId="11" borderId="1" xfId="0" applyFont="1" applyFill="1" applyBorder="1"/>
    <xf numFmtId="0" fontId="0" fillId="11" borderId="1" xfId="0" applyFill="1" applyBorder="1" applyProtection="1">
      <protection locked="0"/>
    </xf>
    <xf numFmtId="0" fontId="0" fillId="10" borderId="0" xfId="0" applyFill="1"/>
    <xf numFmtId="164" fontId="3" fillId="5" borderId="1" xfId="0" applyNumberFormat="1" applyFont="1" applyFill="1" applyBorder="1"/>
    <xf numFmtId="164" fontId="0" fillId="6" borderId="1" xfId="0" applyNumberFormat="1" applyFill="1" applyBorder="1"/>
    <xf numFmtId="164" fontId="1" fillId="6" borderId="1" xfId="0" applyNumberFormat="1" applyFont="1" applyFill="1" applyBorder="1"/>
    <xf numFmtId="164" fontId="1" fillId="6" borderId="5" xfId="0" applyNumberFormat="1" applyFont="1" applyFill="1" applyBorder="1"/>
    <xf numFmtId="164" fontId="3" fillId="5" borderId="5" xfId="0" applyNumberFormat="1" applyFont="1" applyFill="1" applyBorder="1"/>
    <xf numFmtId="164" fontId="0" fillId="6" borderId="5" xfId="0" applyNumberFormat="1" applyFill="1" applyBorder="1"/>
    <xf numFmtId="164" fontId="3" fillId="11" borderId="7" xfId="0" applyNumberFormat="1" applyFont="1" applyFill="1" applyBorder="1"/>
    <xf numFmtId="164" fontId="0" fillId="11" borderId="7" xfId="0" applyNumberFormat="1" applyFill="1" applyBorder="1"/>
    <xf numFmtId="164" fontId="3" fillId="5" borderId="6" xfId="0" applyNumberFormat="1" applyFont="1" applyFill="1" applyBorder="1"/>
    <xf numFmtId="164" fontId="0" fillId="6" borderId="6" xfId="0" applyNumberFormat="1" applyFill="1" applyBorder="1"/>
    <xf numFmtId="164" fontId="0" fillId="11" borderId="0" xfId="0" applyNumberFormat="1" applyFill="1"/>
    <xf numFmtId="164" fontId="3" fillId="11" borderId="1" xfId="0" applyNumberFormat="1" applyFont="1" applyFill="1" applyBorder="1"/>
    <xf numFmtId="164" fontId="0" fillId="11" borderId="1" xfId="0" applyNumberFormat="1" applyFill="1" applyBorder="1"/>
    <xf numFmtId="164" fontId="3" fillId="12" borderId="1" xfId="0" applyNumberFormat="1" applyFont="1" applyFill="1" applyBorder="1"/>
    <xf numFmtId="164" fontId="4" fillId="5" borderId="2" xfId="0" applyNumberFormat="1" applyFont="1" applyFill="1" applyBorder="1"/>
    <xf numFmtId="164" fontId="2" fillId="6" borderId="0" xfId="0" applyNumberFormat="1" applyFont="1" applyFill="1"/>
    <xf numFmtId="164" fontId="0" fillId="6" borderId="0" xfId="0" applyNumberFormat="1" applyFill="1"/>
    <xf numFmtId="164" fontId="0" fillId="6" borderId="10" xfId="0" applyNumberFormat="1" applyFill="1" applyBorder="1"/>
    <xf numFmtId="164" fontId="0" fillId="6" borderId="8" xfId="0" applyNumberFormat="1" applyFill="1" applyBorder="1"/>
    <xf numFmtId="164" fontId="0" fillId="6" borderId="11" xfId="0" applyNumberFormat="1" applyFill="1" applyBorder="1"/>
    <xf numFmtId="0" fontId="3" fillId="3" borderId="1" xfId="0" applyFont="1" applyFill="1" applyBorder="1"/>
    <xf numFmtId="0" fontId="3" fillId="10" borderId="1" xfId="0" applyFont="1" applyFill="1" applyBorder="1"/>
    <xf numFmtId="0" fontId="3" fillId="8" borderId="1" xfId="0" applyFont="1" applyFill="1" applyBorder="1" applyProtection="1">
      <protection locked="0"/>
    </xf>
    <xf numFmtId="164" fontId="3" fillId="6" borderId="1" xfId="0" applyNumberFormat="1" applyFont="1" applyFill="1" applyBorder="1"/>
    <xf numFmtId="0" fontId="0" fillId="0" borderId="12" xfId="0" applyBorder="1" applyAlignment="1">
      <alignment vertical="top"/>
    </xf>
    <xf numFmtId="0" fontId="0" fillId="0" borderId="20" xfId="0" applyBorder="1" applyAlignment="1">
      <alignment vertical="top"/>
    </xf>
    <xf numFmtId="0" fontId="0" fillId="14" borderId="13" xfId="0" applyFill="1" applyBorder="1" applyAlignment="1" applyProtection="1">
      <alignment horizontal="center" vertical="top"/>
      <protection locked="0"/>
    </xf>
    <xf numFmtId="0" fontId="0" fillId="14" borderId="14" xfId="0" applyFill="1" applyBorder="1" applyAlignment="1" applyProtection="1">
      <alignment horizontal="center" vertical="top"/>
      <protection locked="0"/>
    </xf>
    <xf numFmtId="0" fontId="0" fillId="14" borderId="15" xfId="0" applyFill="1" applyBorder="1" applyAlignment="1" applyProtection="1">
      <alignment horizontal="center" vertical="top"/>
      <protection locked="0"/>
    </xf>
    <xf numFmtId="0" fontId="0" fillId="14" borderId="17" xfId="0" applyFill="1" applyBorder="1" applyAlignment="1" applyProtection="1">
      <alignment horizontal="center" vertical="top"/>
      <protection locked="0"/>
    </xf>
    <xf numFmtId="0" fontId="0" fillId="14" borderId="18" xfId="0" applyFill="1" applyBorder="1" applyAlignment="1" applyProtection="1">
      <alignment horizontal="center" vertical="top"/>
      <protection locked="0"/>
    </xf>
    <xf numFmtId="0" fontId="0" fillId="14" borderId="19" xfId="0" applyFill="1" applyBorder="1" applyAlignment="1" applyProtection="1">
      <alignment horizontal="center" vertical="top"/>
      <protection locked="0"/>
    </xf>
    <xf numFmtId="0" fontId="0" fillId="0" borderId="21" xfId="0" applyBorder="1" applyAlignment="1">
      <alignment vertical="top"/>
    </xf>
    <xf numFmtId="0" fontId="7" fillId="13" borderId="10" xfId="0" applyFont="1" applyFill="1" applyBorder="1" applyAlignment="1">
      <alignment horizontal="left"/>
    </xf>
    <xf numFmtId="0" fontId="7" fillId="13" borderId="8" xfId="0" applyFont="1" applyFill="1" applyBorder="1" applyAlignment="1">
      <alignment horizontal="left"/>
    </xf>
    <xf numFmtId="0" fontId="7" fillId="13" borderId="11" xfId="0" applyFont="1" applyFill="1" applyBorder="1" applyAlignment="1">
      <alignment horizontal="left"/>
    </xf>
    <xf numFmtId="0" fontId="0" fillId="0" borderId="16" xfId="0" applyBorder="1" applyAlignment="1">
      <alignment vertical="top"/>
    </xf>
    <xf numFmtId="0" fontId="0" fillId="0" borderId="21" xfId="0" applyBorder="1" applyAlignment="1">
      <alignment vertical="top" wrapText="1"/>
    </xf>
    <xf numFmtId="0" fontId="0" fillId="14" borderId="13" xfId="0" applyFill="1" applyBorder="1" applyAlignment="1" applyProtection="1">
      <alignment horizontal="center" vertical="top" wrapText="1"/>
      <protection locked="0"/>
    </xf>
    <xf numFmtId="0" fontId="0" fillId="14" borderId="14" xfId="0" applyFill="1" applyBorder="1" applyAlignment="1" applyProtection="1">
      <alignment horizontal="center" vertical="top" wrapText="1"/>
      <protection locked="0"/>
    </xf>
    <xf numFmtId="0" fontId="0" fillId="14" borderId="15" xfId="0" applyFill="1" applyBorder="1" applyAlignment="1" applyProtection="1">
      <alignment horizontal="center" vertical="top" wrapText="1"/>
      <protection locked="0"/>
    </xf>
    <xf numFmtId="0" fontId="0" fillId="14" borderId="17" xfId="0" applyFill="1" applyBorder="1" applyAlignment="1" applyProtection="1">
      <alignment horizontal="center" vertical="top" wrapText="1"/>
      <protection locked="0"/>
    </xf>
    <xf numFmtId="0" fontId="0" fillId="14" borderId="18" xfId="0" applyFill="1" applyBorder="1" applyAlignment="1" applyProtection="1">
      <alignment horizontal="center" vertical="top" wrapText="1"/>
      <protection locked="0"/>
    </xf>
    <xf numFmtId="0" fontId="0" fillId="14" borderId="19" xfId="0" applyFill="1" applyBorder="1" applyAlignment="1" applyProtection="1">
      <alignment horizontal="center" vertical="top" wrapText="1"/>
      <protection locked="0"/>
    </xf>
    <xf numFmtId="0" fontId="3" fillId="7" borderId="2" xfId="0" applyFont="1" applyFill="1" applyBorder="1" applyProtection="1">
      <protection locked="0"/>
    </xf>
    <xf numFmtId="0" fontId="1" fillId="7" borderId="5" xfId="0"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0"/>
  <sheetViews>
    <sheetView tabSelected="1" workbookViewId="0">
      <selection activeCell="F141" sqref="F141"/>
    </sheetView>
  </sheetViews>
  <sheetFormatPr defaultRowHeight="11.4" x14ac:dyDescent="0.2"/>
  <cols>
    <col min="1" max="1" width="25.09765625" customWidth="1"/>
    <col min="2" max="2" width="16.69921875" customWidth="1"/>
    <col min="4" max="4" width="23.19921875" customWidth="1"/>
    <col min="5" max="5" width="9.19921875" customWidth="1"/>
    <col min="6" max="6" width="10.19921875" customWidth="1"/>
    <col min="7" max="7" width="26.69921875" customWidth="1"/>
    <col min="8" max="8" width="16.09765625" customWidth="1"/>
    <col min="9" max="9" width="15.09765625" customWidth="1"/>
    <col min="10" max="11" width="14.09765625" customWidth="1"/>
    <col min="12" max="12" width="18.59765625" customWidth="1"/>
    <col min="13" max="13" width="10" customWidth="1"/>
    <col min="14" max="14" width="18" customWidth="1"/>
    <col min="15" max="15" width="15.59765625" customWidth="1"/>
    <col min="16" max="16" width="14.8984375" customWidth="1"/>
    <col min="17" max="17" width="18.19921875" customWidth="1"/>
  </cols>
  <sheetData>
    <row r="1" spans="1:19" ht="16.2" x14ac:dyDescent="0.3">
      <c r="A1" s="17" t="s">
        <v>0</v>
      </c>
      <c r="B1" s="17"/>
    </row>
    <row r="2" spans="1:19" ht="16.2" x14ac:dyDescent="0.3">
      <c r="A2" s="17" t="s">
        <v>1</v>
      </c>
      <c r="B2" s="17"/>
    </row>
    <row r="3" spans="1:19" x14ac:dyDescent="0.2">
      <c r="A3" t="s">
        <v>151</v>
      </c>
    </row>
    <row r="4" spans="1:19" x14ac:dyDescent="0.2">
      <c r="A4" t="s">
        <v>2</v>
      </c>
    </row>
    <row r="5" spans="1:19" x14ac:dyDescent="0.2">
      <c r="A5" t="s">
        <v>142</v>
      </c>
    </row>
    <row r="6" spans="1:19" x14ac:dyDescent="0.2">
      <c r="A6" t="s">
        <v>143</v>
      </c>
    </row>
    <row r="7" spans="1:19" x14ac:dyDescent="0.2">
      <c r="A7" t="s">
        <v>153</v>
      </c>
    </row>
    <row r="8" spans="1:19" ht="14.4" x14ac:dyDescent="0.3">
      <c r="A8" t="s">
        <v>152</v>
      </c>
    </row>
    <row r="9" spans="1:19" s="44" customFormat="1" ht="78.599999999999994" customHeight="1" x14ac:dyDescent="0.2">
      <c r="A9" s="41" t="s">
        <v>3</v>
      </c>
      <c r="B9" s="41" t="s">
        <v>4</v>
      </c>
      <c r="C9" s="41" t="s">
        <v>5</v>
      </c>
      <c r="D9" s="41" t="s">
        <v>6</v>
      </c>
      <c r="E9" s="41" t="s">
        <v>7</v>
      </c>
      <c r="F9" s="41" t="s">
        <v>8</v>
      </c>
      <c r="G9" s="41" t="s">
        <v>9</v>
      </c>
      <c r="H9" s="41" t="s">
        <v>10</v>
      </c>
      <c r="I9" s="41" t="s">
        <v>11</v>
      </c>
      <c r="J9" s="41" t="s">
        <v>12</v>
      </c>
      <c r="K9" s="41" t="s">
        <v>13</v>
      </c>
      <c r="L9" s="41" t="s">
        <v>14</v>
      </c>
      <c r="M9" s="41" t="s">
        <v>15</v>
      </c>
      <c r="N9" s="41" t="s">
        <v>16</v>
      </c>
      <c r="O9" s="41" t="s">
        <v>17</v>
      </c>
      <c r="P9" s="42" t="s">
        <v>18</v>
      </c>
      <c r="Q9" s="43" t="s">
        <v>19</v>
      </c>
    </row>
    <row r="10" spans="1:19" x14ac:dyDescent="0.2">
      <c r="A10" s="1"/>
      <c r="B10" s="1"/>
      <c r="C10" s="1"/>
      <c r="D10" s="1"/>
      <c r="E10" s="1"/>
      <c r="F10" s="1"/>
      <c r="G10" s="1"/>
      <c r="H10" s="1"/>
      <c r="I10" s="1"/>
      <c r="J10" s="1"/>
      <c r="K10" s="1"/>
      <c r="L10" s="1"/>
      <c r="M10" s="2"/>
      <c r="N10" s="2"/>
      <c r="O10" s="1"/>
      <c r="P10" s="1"/>
      <c r="Q10" s="15"/>
      <c r="R10" s="16"/>
      <c r="S10" s="4"/>
    </row>
    <row r="11" spans="1:19" x14ac:dyDescent="0.2">
      <c r="A11" s="18" t="s">
        <v>20</v>
      </c>
      <c r="B11" s="19"/>
      <c r="C11" s="19"/>
      <c r="D11" s="19"/>
      <c r="E11" s="19"/>
      <c r="F11" s="19"/>
      <c r="G11" s="19"/>
      <c r="H11" s="19"/>
      <c r="I11" s="19"/>
      <c r="J11" s="19"/>
      <c r="K11" s="19"/>
      <c r="L11" s="19"/>
      <c r="M11" s="32"/>
      <c r="N11" s="32"/>
      <c r="O11" s="19"/>
      <c r="P11" s="20"/>
      <c r="Q11" s="33"/>
    </row>
    <row r="12" spans="1:19" x14ac:dyDescent="0.2">
      <c r="A12" s="3" t="s">
        <v>21</v>
      </c>
      <c r="B12" s="3" t="s">
        <v>22</v>
      </c>
      <c r="C12" s="3" t="s">
        <v>23</v>
      </c>
      <c r="D12" s="3" t="s">
        <v>24</v>
      </c>
      <c r="E12" s="3">
        <v>1</v>
      </c>
      <c r="F12" s="3"/>
      <c r="G12" s="3">
        <v>52</v>
      </c>
      <c r="H12" s="3"/>
      <c r="I12" s="12"/>
      <c r="J12" s="12"/>
      <c r="K12" s="37"/>
      <c r="L12" s="12"/>
      <c r="M12" s="12"/>
      <c r="N12" s="12"/>
      <c r="O12" s="49">
        <f>K12*E12</f>
        <v>0</v>
      </c>
      <c r="P12" s="50"/>
      <c r="Q12" s="50"/>
    </row>
    <row r="13" spans="1:19" x14ac:dyDescent="0.2">
      <c r="A13" s="3"/>
      <c r="B13" s="3" t="s">
        <v>22</v>
      </c>
      <c r="C13" s="3" t="s">
        <v>25</v>
      </c>
      <c r="D13" s="3" t="s">
        <v>26</v>
      </c>
      <c r="E13" s="3">
        <v>1</v>
      </c>
      <c r="F13" s="3"/>
      <c r="G13" s="3">
        <v>3</v>
      </c>
      <c r="H13" s="3"/>
      <c r="I13" s="12"/>
      <c r="J13" s="12"/>
      <c r="K13" s="37"/>
      <c r="L13" s="12"/>
      <c r="M13" s="12"/>
      <c r="N13" s="12"/>
      <c r="O13" s="49">
        <f t="shared" ref="O13:O14" si="0">K13*E13</f>
        <v>0</v>
      </c>
      <c r="P13" s="50"/>
      <c r="Q13" s="50"/>
    </row>
    <row r="14" spans="1:19" x14ac:dyDescent="0.2">
      <c r="A14" s="3"/>
      <c r="B14" s="3" t="s">
        <v>22</v>
      </c>
      <c r="C14" s="3" t="s">
        <v>27</v>
      </c>
      <c r="D14" s="3" t="s">
        <v>28</v>
      </c>
      <c r="E14" s="3">
        <v>1</v>
      </c>
      <c r="F14" s="3"/>
      <c r="G14" s="3">
        <v>6</v>
      </c>
      <c r="H14" s="3"/>
      <c r="I14" s="12"/>
      <c r="J14" s="12"/>
      <c r="K14" s="37"/>
      <c r="L14" s="12"/>
      <c r="M14" s="12"/>
      <c r="N14" s="12"/>
      <c r="O14" s="49">
        <f t="shared" si="0"/>
        <v>0</v>
      </c>
      <c r="P14" s="50"/>
      <c r="Q14" s="50"/>
    </row>
    <row r="15" spans="1:19" x14ac:dyDescent="0.2">
      <c r="A15" s="3"/>
      <c r="B15" s="3" t="s">
        <v>29</v>
      </c>
      <c r="C15" s="3" t="s">
        <v>30</v>
      </c>
      <c r="D15" s="3" t="s">
        <v>31</v>
      </c>
      <c r="E15" s="3">
        <v>1</v>
      </c>
      <c r="F15" s="3">
        <v>10000</v>
      </c>
      <c r="G15" s="3">
        <v>7</v>
      </c>
      <c r="H15" s="3"/>
      <c r="I15" s="12"/>
      <c r="J15" s="12"/>
      <c r="K15" s="12"/>
      <c r="L15" s="38"/>
      <c r="M15" s="38"/>
      <c r="N15" s="38"/>
      <c r="O15" s="49"/>
      <c r="P15" s="50">
        <f t="shared" ref="P15:P21" si="1">(E15*L15)+(M15*G15)+(N15*F15)</f>
        <v>0</v>
      </c>
      <c r="Q15" s="50"/>
    </row>
    <row r="16" spans="1:19" x14ac:dyDescent="0.2">
      <c r="A16" s="3"/>
      <c r="B16" s="3" t="s">
        <v>29</v>
      </c>
      <c r="C16" s="3" t="s">
        <v>30</v>
      </c>
      <c r="D16" s="3" t="s">
        <v>32</v>
      </c>
      <c r="E16" s="3">
        <v>1</v>
      </c>
      <c r="F16" s="3">
        <v>3660</v>
      </c>
      <c r="G16" s="3">
        <v>2</v>
      </c>
      <c r="H16" s="3"/>
      <c r="I16" s="12"/>
      <c r="J16" s="12"/>
      <c r="K16" s="12"/>
      <c r="L16" s="38"/>
      <c r="M16" s="38"/>
      <c r="N16" s="38"/>
      <c r="O16" s="49"/>
      <c r="P16" s="50">
        <f t="shared" si="1"/>
        <v>0</v>
      </c>
      <c r="Q16" s="50"/>
    </row>
    <row r="17" spans="1:17" x14ac:dyDescent="0.2">
      <c r="A17" s="3"/>
      <c r="B17" s="3" t="s">
        <v>29</v>
      </c>
      <c r="C17" s="3" t="s">
        <v>33</v>
      </c>
      <c r="D17" s="3" t="s">
        <v>34</v>
      </c>
      <c r="E17" s="3">
        <v>1</v>
      </c>
      <c r="F17" s="3">
        <v>6400</v>
      </c>
      <c r="G17" s="3">
        <v>10</v>
      </c>
      <c r="H17" s="3"/>
      <c r="I17" s="12"/>
      <c r="J17" s="12"/>
      <c r="K17" s="12"/>
      <c r="L17" s="38"/>
      <c r="M17" s="38"/>
      <c r="N17" s="38"/>
      <c r="O17" s="49"/>
      <c r="P17" s="50">
        <f t="shared" si="1"/>
        <v>0</v>
      </c>
      <c r="Q17" s="50"/>
    </row>
    <row r="18" spans="1:17" x14ac:dyDescent="0.2">
      <c r="A18" s="3"/>
      <c r="B18" s="3" t="s">
        <v>29</v>
      </c>
      <c r="C18" s="3" t="s">
        <v>37</v>
      </c>
      <c r="D18" s="3" t="s">
        <v>156</v>
      </c>
      <c r="E18" s="3">
        <v>1</v>
      </c>
      <c r="F18" s="3">
        <v>1000</v>
      </c>
      <c r="G18" s="3">
        <v>1</v>
      </c>
      <c r="H18" s="3"/>
      <c r="I18" s="12"/>
      <c r="J18" s="12"/>
      <c r="K18" s="12"/>
      <c r="L18" s="38"/>
      <c r="M18" s="38"/>
      <c r="N18" s="38"/>
      <c r="O18" s="49"/>
      <c r="P18" s="50">
        <f t="shared" si="1"/>
        <v>0</v>
      </c>
      <c r="Q18" s="50"/>
    </row>
    <row r="19" spans="1:17" x14ac:dyDescent="0.2">
      <c r="A19" s="3"/>
      <c r="B19" s="3" t="s">
        <v>35</v>
      </c>
      <c r="C19" s="3" t="s">
        <v>33</v>
      </c>
      <c r="D19" s="3" t="s">
        <v>36</v>
      </c>
      <c r="E19" s="3">
        <v>1</v>
      </c>
      <c r="F19" s="3">
        <v>500</v>
      </c>
      <c r="G19" s="3">
        <v>1</v>
      </c>
      <c r="H19" s="3"/>
      <c r="I19" s="12"/>
      <c r="J19" s="12"/>
      <c r="K19" s="12"/>
      <c r="L19" s="38"/>
      <c r="M19" s="38"/>
      <c r="N19" s="38"/>
      <c r="O19" s="49"/>
      <c r="P19" s="50">
        <f>(E19*L19)+(M19*G19)+(N19*F19)</f>
        <v>0</v>
      </c>
      <c r="Q19" s="50"/>
    </row>
    <row r="20" spans="1:17" x14ac:dyDescent="0.2">
      <c r="A20" s="3"/>
      <c r="B20" s="3" t="s">
        <v>35</v>
      </c>
      <c r="C20" s="3" t="s">
        <v>33</v>
      </c>
      <c r="D20" s="3" t="s">
        <v>157</v>
      </c>
      <c r="E20" s="3">
        <v>1</v>
      </c>
      <c r="F20" s="3">
        <v>3000</v>
      </c>
      <c r="G20" s="3">
        <v>3</v>
      </c>
      <c r="H20" s="3"/>
      <c r="I20" s="12"/>
      <c r="J20" s="12"/>
      <c r="K20" s="12"/>
      <c r="L20" s="38"/>
      <c r="M20" s="38"/>
      <c r="N20" s="38"/>
      <c r="O20" s="49"/>
      <c r="P20" s="50">
        <f>(E20*L20)+(M20*G20)+(N20*F20)</f>
        <v>0</v>
      </c>
      <c r="Q20" s="50"/>
    </row>
    <row r="21" spans="1:17" ht="22.8" x14ac:dyDescent="0.2">
      <c r="A21" s="3"/>
      <c r="B21" s="3" t="s">
        <v>35</v>
      </c>
      <c r="C21" s="3" t="s">
        <v>37</v>
      </c>
      <c r="D21" s="7" t="s">
        <v>158</v>
      </c>
      <c r="E21" s="3">
        <v>1</v>
      </c>
      <c r="F21" s="3">
        <v>800</v>
      </c>
      <c r="G21" s="3">
        <v>1</v>
      </c>
      <c r="H21" s="3"/>
      <c r="I21" s="12"/>
      <c r="J21" s="12"/>
      <c r="K21" s="12"/>
      <c r="L21" s="38"/>
      <c r="M21" s="38"/>
      <c r="N21" s="38"/>
      <c r="O21" s="49"/>
      <c r="P21" s="50">
        <f t="shared" si="1"/>
        <v>0</v>
      </c>
      <c r="Q21" s="50"/>
    </row>
    <row r="22" spans="1:17" x14ac:dyDescent="0.2">
      <c r="A22" s="3"/>
      <c r="B22" s="3" t="s">
        <v>38</v>
      </c>
      <c r="C22" s="3" t="s">
        <v>39</v>
      </c>
      <c r="D22" s="3" t="s">
        <v>40</v>
      </c>
      <c r="E22" s="3"/>
      <c r="F22" s="3">
        <v>187</v>
      </c>
      <c r="G22" s="3">
        <v>1</v>
      </c>
      <c r="H22" s="3">
        <v>1</v>
      </c>
      <c r="I22" s="37"/>
      <c r="J22" s="37"/>
      <c r="K22" s="12"/>
      <c r="L22" s="12"/>
      <c r="M22" s="12"/>
      <c r="N22" s="38"/>
      <c r="O22" s="49"/>
      <c r="P22" s="50"/>
      <c r="Q22" s="50">
        <f>(I22*H22)+(J22*H22)+(N22*F22)</f>
        <v>0</v>
      </c>
    </row>
    <row r="23" spans="1:17" x14ac:dyDescent="0.2">
      <c r="A23" s="3"/>
      <c r="B23" s="3" t="s">
        <v>38</v>
      </c>
      <c r="C23" s="3" t="s">
        <v>39</v>
      </c>
      <c r="D23" s="3" t="s">
        <v>41</v>
      </c>
      <c r="E23" s="3"/>
      <c r="F23" s="3">
        <v>400</v>
      </c>
      <c r="G23" s="3">
        <v>2</v>
      </c>
      <c r="H23" s="3">
        <v>1</v>
      </c>
      <c r="I23" s="93"/>
      <c r="J23" s="93"/>
      <c r="K23" s="12"/>
      <c r="L23" s="12"/>
      <c r="M23" s="12"/>
      <c r="N23" s="38"/>
      <c r="O23" s="49"/>
      <c r="P23" s="50"/>
      <c r="Q23" s="50">
        <f>(I24*H23)+(J24*H23)+(N23*F23)</f>
        <v>0</v>
      </c>
    </row>
    <row r="24" spans="1:17" x14ac:dyDescent="0.2">
      <c r="A24" s="3"/>
      <c r="B24" s="3" t="s">
        <v>38</v>
      </c>
      <c r="C24" s="3" t="s">
        <v>42</v>
      </c>
      <c r="D24" s="3" t="s">
        <v>43</v>
      </c>
      <c r="E24" s="3"/>
      <c r="F24" s="3">
        <v>100</v>
      </c>
      <c r="G24" s="3">
        <v>1</v>
      </c>
      <c r="H24" s="3">
        <v>1</v>
      </c>
      <c r="I24" s="37"/>
      <c r="J24" s="37"/>
      <c r="K24" s="12"/>
      <c r="L24" s="12"/>
      <c r="M24" s="12"/>
      <c r="N24" s="38"/>
      <c r="O24" s="49"/>
      <c r="P24" s="50"/>
      <c r="Q24" s="50">
        <f>(I25*H24)+(J25*H24)+(N24*F24)</f>
        <v>0</v>
      </c>
    </row>
    <row r="25" spans="1:17" x14ac:dyDescent="0.2">
      <c r="A25" s="3"/>
      <c r="B25" s="3" t="s">
        <v>44</v>
      </c>
      <c r="C25" s="3" t="s">
        <v>159</v>
      </c>
      <c r="D25" s="3" t="s">
        <v>45</v>
      </c>
      <c r="E25" s="3"/>
      <c r="F25" s="3">
        <v>977</v>
      </c>
      <c r="G25" s="3">
        <v>1</v>
      </c>
      <c r="H25" s="3">
        <v>1</v>
      </c>
      <c r="I25" s="37"/>
      <c r="J25" s="37"/>
      <c r="K25" s="12"/>
      <c r="L25" s="12"/>
      <c r="M25" s="12"/>
      <c r="N25" s="38"/>
      <c r="O25" s="49"/>
      <c r="P25" s="50"/>
      <c r="Q25" s="50">
        <f t="shared" ref="Q25:Q26" si="2">(I25*H25)+(J25*H25)+(N25*F25)</f>
        <v>0</v>
      </c>
    </row>
    <row r="26" spans="1:17" x14ac:dyDescent="0.2">
      <c r="A26" s="3"/>
      <c r="B26" s="3" t="s">
        <v>38</v>
      </c>
      <c r="C26" s="3" t="s">
        <v>46</v>
      </c>
      <c r="D26" s="3" t="s">
        <v>47</v>
      </c>
      <c r="E26" s="3"/>
      <c r="F26" s="3">
        <v>250</v>
      </c>
      <c r="G26" s="3">
        <v>1</v>
      </c>
      <c r="H26" s="3">
        <v>1</v>
      </c>
      <c r="I26" s="37"/>
      <c r="J26" s="37"/>
      <c r="K26" s="12"/>
      <c r="L26" s="12"/>
      <c r="M26" s="12"/>
      <c r="N26" s="38"/>
      <c r="O26" s="49"/>
      <c r="P26" s="50"/>
      <c r="Q26" s="50">
        <f t="shared" si="2"/>
        <v>0</v>
      </c>
    </row>
    <row r="27" spans="1:17" x14ac:dyDescent="0.2">
      <c r="A27" s="3" t="s">
        <v>48</v>
      </c>
      <c r="B27" s="3" t="s">
        <v>22</v>
      </c>
      <c r="C27" s="3" t="s">
        <v>49</v>
      </c>
      <c r="D27" s="3" t="s">
        <v>24</v>
      </c>
      <c r="E27" s="3">
        <v>1</v>
      </c>
      <c r="F27" s="3"/>
      <c r="G27" s="3">
        <v>1</v>
      </c>
      <c r="H27" s="3"/>
      <c r="I27" s="12"/>
      <c r="J27" s="12"/>
      <c r="K27" s="37"/>
      <c r="L27" s="12"/>
      <c r="M27" s="12"/>
      <c r="N27" s="12"/>
      <c r="O27" s="49">
        <f t="shared" ref="O27:O29" si="3">K27*E27</f>
        <v>0</v>
      </c>
      <c r="P27" s="50"/>
      <c r="Q27" s="50"/>
    </row>
    <row r="28" spans="1:17" x14ac:dyDescent="0.2">
      <c r="A28" s="3"/>
      <c r="B28" s="3" t="s">
        <v>22</v>
      </c>
      <c r="C28" s="3" t="s">
        <v>50</v>
      </c>
      <c r="D28" s="3" t="s">
        <v>26</v>
      </c>
      <c r="E28" s="3">
        <v>1</v>
      </c>
      <c r="F28" s="3"/>
      <c r="G28" s="3">
        <v>26</v>
      </c>
      <c r="H28" s="3"/>
      <c r="I28" s="12"/>
      <c r="J28" s="12"/>
      <c r="K28" s="37"/>
      <c r="L28" s="12"/>
      <c r="M28" s="12"/>
      <c r="N28" s="12"/>
      <c r="O28" s="49">
        <f t="shared" si="3"/>
        <v>0</v>
      </c>
      <c r="P28" s="50"/>
      <c r="Q28" s="50"/>
    </row>
    <row r="29" spans="1:17" x14ac:dyDescent="0.2">
      <c r="A29" s="3"/>
      <c r="B29" s="3" t="s">
        <v>22</v>
      </c>
      <c r="C29" s="3" t="s">
        <v>51</v>
      </c>
      <c r="D29" s="3" t="s">
        <v>28</v>
      </c>
      <c r="E29" s="3">
        <v>1</v>
      </c>
      <c r="F29" s="3"/>
      <c r="G29" s="3">
        <v>12</v>
      </c>
      <c r="H29" s="3"/>
      <c r="I29" s="12"/>
      <c r="J29" s="12"/>
      <c r="K29" s="37"/>
      <c r="L29" s="12"/>
      <c r="M29" s="12"/>
      <c r="N29" s="12"/>
      <c r="O29" s="49">
        <f t="shared" si="3"/>
        <v>0</v>
      </c>
      <c r="P29" s="50"/>
      <c r="Q29" s="50"/>
    </row>
    <row r="30" spans="1:17" x14ac:dyDescent="0.2">
      <c r="A30" s="69"/>
      <c r="B30" s="69" t="s">
        <v>29</v>
      </c>
      <c r="C30" s="69" t="s">
        <v>30</v>
      </c>
      <c r="D30" s="69" t="s">
        <v>97</v>
      </c>
      <c r="E30" s="69">
        <v>2</v>
      </c>
      <c r="F30" s="69">
        <v>60000</v>
      </c>
      <c r="G30" s="69">
        <v>20</v>
      </c>
      <c r="H30" s="69"/>
      <c r="I30" s="70"/>
      <c r="J30" s="70"/>
      <c r="K30" s="70"/>
      <c r="L30" s="71"/>
      <c r="M30" s="71"/>
      <c r="N30" s="71"/>
      <c r="O30" s="72"/>
      <c r="P30" s="50">
        <f>(E30*L30)+(M30*G30)+(N30*F30)</f>
        <v>0</v>
      </c>
      <c r="Q30" s="50"/>
    </row>
    <row r="31" spans="1:17" x14ac:dyDescent="0.2">
      <c r="A31" s="3"/>
      <c r="B31" s="3" t="s">
        <v>29</v>
      </c>
      <c r="C31" s="3" t="s">
        <v>30</v>
      </c>
      <c r="D31" s="3" t="s">
        <v>32</v>
      </c>
      <c r="E31" s="3">
        <v>1</v>
      </c>
      <c r="F31" s="3">
        <v>5000</v>
      </c>
      <c r="G31" s="3">
        <v>4</v>
      </c>
      <c r="H31" s="3"/>
      <c r="I31" s="12"/>
      <c r="J31" s="12"/>
      <c r="K31" s="12"/>
      <c r="L31" s="38"/>
      <c r="M31" s="38"/>
      <c r="N31" s="38"/>
      <c r="O31" s="49"/>
      <c r="P31" s="50">
        <f t="shared" ref="P31:P40" si="4">(E31*L31)+(M31*G31)+(N31*F31)</f>
        <v>0</v>
      </c>
      <c r="Q31" s="50"/>
    </row>
    <row r="32" spans="1:17" x14ac:dyDescent="0.2">
      <c r="A32" s="3"/>
      <c r="B32" s="3" t="s">
        <v>29</v>
      </c>
      <c r="C32" s="3" t="s">
        <v>33</v>
      </c>
      <c r="D32" s="3" t="s">
        <v>154</v>
      </c>
      <c r="E32" s="3">
        <v>1</v>
      </c>
      <c r="F32" s="3">
        <v>500</v>
      </c>
      <c r="G32" s="3">
        <v>1</v>
      </c>
      <c r="H32" s="3"/>
      <c r="I32" s="12"/>
      <c r="J32" s="12"/>
      <c r="K32" s="12"/>
      <c r="L32" s="38"/>
      <c r="M32" s="38"/>
      <c r="N32" s="38"/>
      <c r="O32" s="49"/>
      <c r="P32" s="50">
        <f t="shared" si="4"/>
        <v>0</v>
      </c>
      <c r="Q32" s="50"/>
    </row>
    <row r="33" spans="1:17" x14ac:dyDescent="0.2">
      <c r="A33" s="3"/>
      <c r="B33" s="3" t="s">
        <v>53</v>
      </c>
      <c r="C33" s="3" t="s">
        <v>30</v>
      </c>
      <c r="D33" s="3" t="s">
        <v>34</v>
      </c>
      <c r="E33" s="3">
        <v>1</v>
      </c>
      <c r="F33" s="3">
        <v>32000</v>
      </c>
      <c r="G33" s="3">
        <v>25</v>
      </c>
      <c r="H33" s="3"/>
      <c r="I33" s="12"/>
      <c r="J33" s="12"/>
      <c r="K33" s="12"/>
      <c r="L33" s="38"/>
      <c r="M33" s="38"/>
      <c r="N33" s="38"/>
      <c r="O33" s="49"/>
      <c r="P33" s="50">
        <f t="shared" si="4"/>
        <v>0</v>
      </c>
      <c r="Q33" s="50"/>
    </row>
    <row r="34" spans="1:17" x14ac:dyDescent="0.2">
      <c r="A34" s="3"/>
      <c r="B34" s="3" t="s">
        <v>35</v>
      </c>
      <c r="C34" s="3" t="s">
        <v>33</v>
      </c>
      <c r="D34" s="3" t="s">
        <v>54</v>
      </c>
      <c r="E34" s="3">
        <v>1</v>
      </c>
      <c r="F34" s="3">
        <v>6000</v>
      </c>
      <c r="G34" s="3">
        <v>10</v>
      </c>
      <c r="H34" s="3"/>
      <c r="I34" s="12"/>
      <c r="J34" s="12"/>
      <c r="K34" s="12"/>
      <c r="L34" s="38"/>
      <c r="M34" s="38"/>
      <c r="N34" s="38"/>
      <c r="O34" s="49"/>
      <c r="P34" s="50">
        <f t="shared" si="4"/>
        <v>0</v>
      </c>
      <c r="Q34" s="50"/>
    </row>
    <row r="35" spans="1:17" x14ac:dyDescent="0.2">
      <c r="A35" s="3"/>
      <c r="B35" s="3" t="s">
        <v>35</v>
      </c>
      <c r="C35" s="3" t="s">
        <v>33</v>
      </c>
      <c r="D35" s="3" t="s">
        <v>55</v>
      </c>
      <c r="E35" s="3">
        <v>1</v>
      </c>
      <c r="F35" s="3">
        <v>1200</v>
      </c>
      <c r="G35" s="3">
        <v>2</v>
      </c>
      <c r="H35" s="3"/>
      <c r="I35" s="12"/>
      <c r="J35" s="12"/>
      <c r="K35" s="12"/>
      <c r="L35" s="38"/>
      <c r="M35" s="38"/>
      <c r="N35" s="38"/>
      <c r="O35" s="49"/>
      <c r="P35" s="50">
        <f t="shared" si="4"/>
        <v>0</v>
      </c>
      <c r="Q35" s="50"/>
    </row>
    <row r="36" spans="1:17" x14ac:dyDescent="0.2">
      <c r="A36" s="3"/>
      <c r="B36" s="3" t="s">
        <v>35</v>
      </c>
      <c r="C36" s="3" t="s">
        <v>33</v>
      </c>
      <c r="D36" s="3" t="s">
        <v>56</v>
      </c>
      <c r="E36" s="3">
        <v>1</v>
      </c>
      <c r="F36" s="3">
        <v>6000</v>
      </c>
      <c r="G36" s="3">
        <v>8</v>
      </c>
      <c r="H36" s="3"/>
      <c r="I36" s="12"/>
      <c r="J36" s="12"/>
      <c r="K36" s="12"/>
      <c r="L36" s="38"/>
      <c r="M36" s="38"/>
      <c r="N36" s="38"/>
      <c r="O36" s="49"/>
      <c r="P36" s="50">
        <f t="shared" si="4"/>
        <v>0</v>
      </c>
      <c r="Q36" s="50"/>
    </row>
    <row r="37" spans="1:17" x14ac:dyDescent="0.2">
      <c r="A37" s="3"/>
      <c r="B37" s="3" t="s">
        <v>29</v>
      </c>
      <c r="C37" s="3" t="s">
        <v>37</v>
      </c>
      <c r="D37" s="3" t="s">
        <v>156</v>
      </c>
      <c r="E37" s="3">
        <v>1</v>
      </c>
      <c r="F37" s="3">
        <v>1000</v>
      </c>
      <c r="G37" s="3">
        <v>1</v>
      </c>
      <c r="H37" s="3"/>
      <c r="I37" s="12"/>
      <c r="J37" s="12"/>
      <c r="K37" s="12"/>
      <c r="L37" s="38"/>
      <c r="M37" s="38"/>
      <c r="N37" s="38"/>
      <c r="O37" s="49"/>
      <c r="P37" s="50">
        <f t="shared" si="4"/>
        <v>0</v>
      </c>
      <c r="Q37" s="50"/>
    </row>
    <row r="38" spans="1:17" x14ac:dyDescent="0.2">
      <c r="A38" s="3"/>
      <c r="B38" s="3" t="s">
        <v>35</v>
      </c>
      <c r="C38" s="3" t="s">
        <v>33</v>
      </c>
      <c r="D38" s="3" t="s">
        <v>57</v>
      </c>
      <c r="E38" s="3">
        <v>1</v>
      </c>
      <c r="F38" s="3">
        <v>2500</v>
      </c>
      <c r="G38" s="3">
        <v>2</v>
      </c>
      <c r="H38" s="3"/>
      <c r="I38" s="12"/>
      <c r="J38" s="12"/>
      <c r="K38" s="12"/>
      <c r="L38" s="38"/>
      <c r="M38" s="38"/>
      <c r="N38" s="38"/>
      <c r="O38" s="49"/>
      <c r="P38" s="50">
        <f t="shared" si="4"/>
        <v>0</v>
      </c>
      <c r="Q38" s="50"/>
    </row>
    <row r="39" spans="1:17" x14ac:dyDescent="0.2">
      <c r="A39" s="3"/>
      <c r="B39" s="3" t="s">
        <v>35</v>
      </c>
      <c r="C39" s="3" t="s">
        <v>37</v>
      </c>
      <c r="D39" s="3" t="s">
        <v>58</v>
      </c>
      <c r="E39" s="3">
        <v>1</v>
      </c>
      <c r="F39" s="3">
        <v>5000</v>
      </c>
      <c r="G39" s="3">
        <v>5</v>
      </c>
      <c r="H39" s="3"/>
      <c r="I39" s="12"/>
      <c r="J39" s="12"/>
      <c r="K39" s="12"/>
      <c r="L39" s="38"/>
      <c r="M39" s="38"/>
      <c r="N39" s="38"/>
      <c r="O39" s="49"/>
      <c r="P39" s="50">
        <f t="shared" si="4"/>
        <v>0</v>
      </c>
      <c r="Q39" s="50"/>
    </row>
    <row r="40" spans="1:17" ht="22.8" x14ac:dyDescent="0.2">
      <c r="A40" s="3"/>
      <c r="B40" s="3" t="s">
        <v>35</v>
      </c>
      <c r="C40" s="3" t="s">
        <v>37</v>
      </c>
      <c r="D40" s="7" t="s">
        <v>158</v>
      </c>
      <c r="E40" s="3">
        <v>1</v>
      </c>
      <c r="F40" s="3">
        <v>1500</v>
      </c>
      <c r="G40" s="3">
        <v>1</v>
      </c>
      <c r="H40" s="3"/>
      <c r="I40" s="12"/>
      <c r="J40" s="12"/>
      <c r="K40" s="12"/>
      <c r="L40" s="38"/>
      <c r="M40" s="38"/>
      <c r="N40" s="38"/>
      <c r="O40" s="49"/>
      <c r="P40" s="50">
        <f t="shared" si="4"/>
        <v>0</v>
      </c>
      <c r="Q40" s="50"/>
    </row>
    <row r="41" spans="1:17" ht="25.5" customHeight="1" x14ac:dyDescent="0.2">
      <c r="A41" s="3"/>
      <c r="B41" s="3" t="s">
        <v>38</v>
      </c>
      <c r="C41" s="3" t="s">
        <v>39</v>
      </c>
      <c r="D41" s="3" t="s">
        <v>40</v>
      </c>
      <c r="E41" s="3"/>
      <c r="F41" s="3">
        <v>187</v>
      </c>
      <c r="G41" s="3">
        <v>1</v>
      </c>
      <c r="H41" s="3">
        <v>1</v>
      </c>
      <c r="I41" s="37"/>
      <c r="J41" s="37"/>
      <c r="K41" s="12"/>
      <c r="L41" s="12"/>
      <c r="M41" s="12"/>
      <c r="N41" s="38"/>
      <c r="O41" s="49"/>
      <c r="P41" s="50"/>
      <c r="Q41" s="50">
        <f t="shared" ref="Q41:Q47" si="5">(I41*H41)+(J41*H41)+(N41*F41)</f>
        <v>0</v>
      </c>
    </row>
    <row r="42" spans="1:17" x14ac:dyDescent="0.2">
      <c r="A42" s="3"/>
      <c r="B42" s="3" t="s">
        <v>38</v>
      </c>
      <c r="C42" s="3" t="s">
        <v>39</v>
      </c>
      <c r="D42" s="3" t="s">
        <v>41</v>
      </c>
      <c r="E42" s="3"/>
      <c r="F42" s="3">
        <v>200</v>
      </c>
      <c r="G42" s="3">
        <v>1</v>
      </c>
      <c r="H42" s="3">
        <v>1</v>
      </c>
      <c r="I42" s="37"/>
      <c r="J42" s="37"/>
      <c r="K42" s="12"/>
      <c r="L42" s="12"/>
      <c r="M42" s="12"/>
      <c r="N42" s="38"/>
      <c r="O42" s="49"/>
      <c r="P42" s="50"/>
      <c r="Q42" s="50">
        <f t="shared" si="5"/>
        <v>0</v>
      </c>
    </row>
    <row r="43" spans="1:17" x14ac:dyDescent="0.2">
      <c r="A43" s="3"/>
      <c r="B43" s="3" t="s">
        <v>38</v>
      </c>
      <c r="C43" s="3" t="s">
        <v>39</v>
      </c>
      <c r="D43" s="8" t="s">
        <v>59</v>
      </c>
      <c r="E43" s="3"/>
      <c r="F43" s="3">
        <v>200</v>
      </c>
      <c r="G43" s="3">
        <v>1</v>
      </c>
      <c r="H43" s="3">
        <v>1</v>
      </c>
      <c r="I43" s="37"/>
      <c r="J43" s="37"/>
      <c r="K43" s="12"/>
      <c r="L43" s="12"/>
      <c r="M43" s="12"/>
      <c r="N43" s="38"/>
      <c r="O43" s="49"/>
      <c r="P43" s="50"/>
      <c r="Q43" s="50">
        <f t="shared" si="5"/>
        <v>0</v>
      </c>
    </row>
    <row r="44" spans="1:17" x14ac:dyDescent="0.2">
      <c r="A44" s="3"/>
      <c r="B44" s="3" t="s">
        <v>38</v>
      </c>
      <c r="C44" s="3" t="s">
        <v>42</v>
      </c>
      <c r="D44" s="3" t="s">
        <v>43</v>
      </c>
      <c r="E44" s="3"/>
      <c r="F44" s="3">
        <v>100</v>
      </c>
      <c r="G44" s="3">
        <v>1</v>
      </c>
      <c r="H44" s="3">
        <v>1</v>
      </c>
      <c r="I44" s="37"/>
      <c r="J44" s="37"/>
      <c r="K44" s="12"/>
      <c r="L44" s="12"/>
      <c r="M44" s="12"/>
      <c r="N44" s="38"/>
      <c r="O44" s="49"/>
      <c r="P44" s="50"/>
      <c r="Q44" s="50">
        <f t="shared" si="5"/>
        <v>0</v>
      </c>
    </row>
    <row r="45" spans="1:17" x14ac:dyDescent="0.2">
      <c r="A45" s="3"/>
      <c r="B45" s="3" t="s">
        <v>38</v>
      </c>
      <c r="C45" s="3" t="s">
        <v>42</v>
      </c>
      <c r="D45" s="3" t="s">
        <v>47</v>
      </c>
      <c r="E45" s="3"/>
      <c r="F45" s="3">
        <v>100</v>
      </c>
      <c r="G45" s="3">
        <v>1</v>
      </c>
      <c r="H45" s="3">
        <v>1</v>
      </c>
      <c r="I45" s="37"/>
      <c r="J45" s="37"/>
      <c r="K45" s="12"/>
      <c r="L45" s="12"/>
      <c r="M45" s="12"/>
      <c r="N45" s="38"/>
      <c r="O45" s="49"/>
      <c r="P45" s="50"/>
      <c r="Q45" s="50">
        <f t="shared" si="5"/>
        <v>0</v>
      </c>
    </row>
    <row r="46" spans="1:17" x14ac:dyDescent="0.2">
      <c r="A46" s="3"/>
      <c r="B46" s="3" t="s">
        <v>60</v>
      </c>
      <c r="C46" s="3" t="s">
        <v>61</v>
      </c>
      <c r="D46" s="3" t="s">
        <v>62</v>
      </c>
      <c r="E46" s="3"/>
      <c r="F46" s="3">
        <v>500</v>
      </c>
      <c r="G46" s="3">
        <v>1</v>
      </c>
      <c r="H46" s="3">
        <v>1</v>
      </c>
      <c r="I46" s="37"/>
      <c r="J46" s="37"/>
      <c r="K46" s="12"/>
      <c r="L46" s="12"/>
      <c r="M46" s="12"/>
      <c r="N46" s="38"/>
      <c r="O46" s="49"/>
      <c r="P46" s="50"/>
      <c r="Q46" s="50">
        <f t="shared" si="5"/>
        <v>0</v>
      </c>
    </row>
    <row r="47" spans="1:17" x14ac:dyDescent="0.2">
      <c r="A47" s="3"/>
      <c r="B47" s="3" t="s">
        <v>63</v>
      </c>
      <c r="C47" s="3" t="s">
        <v>160</v>
      </c>
      <c r="D47" s="3" t="s">
        <v>64</v>
      </c>
      <c r="E47" s="3"/>
      <c r="F47" s="3">
        <v>877</v>
      </c>
      <c r="G47" s="3">
        <v>1</v>
      </c>
      <c r="H47" s="3">
        <v>1</v>
      </c>
      <c r="I47" s="37"/>
      <c r="J47" s="37"/>
      <c r="K47" s="12"/>
      <c r="L47" s="12"/>
      <c r="M47" s="12"/>
      <c r="N47" s="38"/>
      <c r="O47" s="49"/>
      <c r="P47" s="50"/>
      <c r="Q47" s="50">
        <f t="shared" si="5"/>
        <v>0</v>
      </c>
    </row>
    <row r="48" spans="1:17" x14ac:dyDescent="0.2">
      <c r="A48" s="3" t="s">
        <v>65</v>
      </c>
      <c r="B48" s="3" t="s">
        <v>22</v>
      </c>
      <c r="C48" s="3" t="s">
        <v>50</v>
      </c>
      <c r="D48" s="3" t="s">
        <v>24</v>
      </c>
      <c r="E48" s="3">
        <v>1</v>
      </c>
      <c r="F48" s="3"/>
      <c r="G48" s="3">
        <v>52</v>
      </c>
      <c r="H48" s="3"/>
      <c r="I48" s="12"/>
      <c r="J48" s="12"/>
      <c r="K48" s="37"/>
      <c r="L48" s="12"/>
      <c r="M48" s="12"/>
      <c r="N48" s="12"/>
      <c r="O48" s="49">
        <f>K48*E48</f>
        <v>0</v>
      </c>
      <c r="P48" s="50"/>
      <c r="Q48" s="50"/>
    </row>
    <row r="49" spans="1:17" x14ac:dyDescent="0.2">
      <c r="A49" s="3"/>
      <c r="B49" s="3" t="s">
        <v>22</v>
      </c>
      <c r="C49" s="3" t="s">
        <v>66</v>
      </c>
      <c r="D49" s="3" t="s">
        <v>26</v>
      </c>
      <c r="E49" s="3">
        <v>1</v>
      </c>
      <c r="F49" s="3"/>
      <c r="G49" s="3">
        <v>26</v>
      </c>
      <c r="H49" s="3"/>
      <c r="I49" s="12"/>
      <c r="J49" s="12"/>
      <c r="K49" s="37"/>
      <c r="L49" s="12"/>
      <c r="M49" s="12"/>
      <c r="N49" s="12"/>
      <c r="O49" s="49">
        <f t="shared" ref="O49" si="6">K49*E49</f>
        <v>0</v>
      </c>
      <c r="P49" s="50"/>
      <c r="Q49" s="50"/>
    </row>
    <row r="50" spans="1:17" x14ac:dyDescent="0.2">
      <c r="A50" s="3"/>
      <c r="B50" s="3" t="s">
        <v>29</v>
      </c>
      <c r="C50" s="3" t="s">
        <v>30</v>
      </c>
      <c r="D50" s="3" t="s">
        <v>32</v>
      </c>
      <c r="E50" s="3">
        <v>1</v>
      </c>
      <c r="F50" s="3">
        <v>6000</v>
      </c>
      <c r="G50" s="3">
        <v>4</v>
      </c>
      <c r="H50" s="3"/>
      <c r="I50" s="12"/>
      <c r="J50" s="12"/>
      <c r="K50" s="12"/>
      <c r="L50" s="38"/>
      <c r="M50" s="38"/>
      <c r="N50" s="38"/>
      <c r="O50" s="49"/>
      <c r="P50" s="50">
        <f t="shared" ref="P50:P58" si="7">(E50*L50)+(M50*G50)+(N50*F50)</f>
        <v>0</v>
      </c>
      <c r="Q50" s="50"/>
    </row>
    <row r="51" spans="1:17" x14ac:dyDescent="0.2">
      <c r="A51" s="3"/>
      <c r="B51" s="3" t="s">
        <v>29</v>
      </c>
      <c r="C51" s="3" t="s">
        <v>30</v>
      </c>
      <c r="D51" s="3" t="s">
        <v>31</v>
      </c>
      <c r="E51" s="3">
        <v>2</v>
      </c>
      <c r="F51" s="3">
        <v>75000</v>
      </c>
      <c r="G51" s="3">
        <v>25</v>
      </c>
      <c r="H51" s="3"/>
      <c r="I51" s="12"/>
      <c r="J51" s="12"/>
      <c r="K51" s="12"/>
      <c r="L51" s="38"/>
      <c r="M51" s="38"/>
      <c r="N51" s="38"/>
      <c r="O51" s="49"/>
      <c r="P51" s="50">
        <f t="shared" si="7"/>
        <v>0</v>
      </c>
      <c r="Q51" s="50"/>
    </row>
    <row r="52" spans="1:17" x14ac:dyDescent="0.2">
      <c r="A52" s="3"/>
      <c r="B52" s="3" t="s">
        <v>29</v>
      </c>
      <c r="C52" s="3" t="s">
        <v>67</v>
      </c>
      <c r="D52" s="3" t="s">
        <v>68</v>
      </c>
      <c r="E52" s="3">
        <v>1</v>
      </c>
      <c r="F52" s="3">
        <v>8000</v>
      </c>
      <c r="G52" s="3">
        <v>3</v>
      </c>
      <c r="H52" s="3"/>
      <c r="I52" s="12"/>
      <c r="J52" s="12"/>
      <c r="K52" s="12"/>
      <c r="L52" s="38"/>
      <c r="M52" s="38"/>
      <c r="N52" s="38"/>
      <c r="O52" s="49"/>
      <c r="P52" s="50">
        <f t="shared" si="7"/>
        <v>0</v>
      </c>
      <c r="Q52" s="50"/>
    </row>
    <row r="53" spans="1:17" x14ac:dyDescent="0.2">
      <c r="A53" s="3"/>
      <c r="B53" s="3" t="s">
        <v>69</v>
      </c>
      <c r="C53" s="3" t="s">
        <v>33</v>
      </c>
      <c r="D53" s="3" t="s">
        <v>34</v>
      </c>
      <c r="E53" s="3">
        <v>1</v>
      </c>
      <c r="F53" s="3">
        <v>5000</v>
      </c>
      <c r="G53" s="3">
        <v>8</v>
      </c>
      <c r="H53" s="3"/>
      <c r="I53" s="12"/>
      <c r="J53" s="12"/>
      <c r="K53" s="12"/>
      <c r="L53" s="38"/>
      <c r="M53" s="38"/>
      <c r="N53" s="38"/>
      <c r="O53" s="49"/>
      <c r="P53" s="50">
        <f t="shared" si="7"/>
        <v>0</v>
      </c>
      <c r="Q53" s="50"/>
    </row>
    <row r="54" spans="1:17" x14ac:dyDescent="0.2">
      <c r="A54" s="3"/>
      <c r="B54" s="3" t="s">
        <v>29</v>
      </c>
      <c r="C54" s="3" t="s">
        <v>37</v>
      </c>
      <c r="D54" s="3" t="s">
        <v>156</v>
      </c>
      <c r="E54" s="3">
        <v>1</v>
      </c>
      <c r="F54" s="3">
        <v>1000</v>
      </c>
      <c r="G54" s="3">
        <v>1</v>
      </c>
      <c r="H54" s="3"/>
      <c r="I54" s="12"/>
      <c r="J54" s="12"/>
      <c r="K54" s="12"/>
      <c r="L54" s="38"/>
      <c r="M54" s="38"/>
      <c r="N54" s="38"/>
      <c r="O54" s="49"/>
      <c r="P54" s="50">
        <f t="shared" si="7"/>
        <v>0</v>
      </c>
      <c r="Q54" s="50"/>
    </row>
    <row r="55" spans="1:17" ht="33" customHeight="1" x14ac:dyDescent="0.2">
      <c r="A55" s="3"/>
      <c r="B55" s="3" t="s">
        <v>35</v>
      </c>
      <c r="C55" s="3" t="s">
        <v>37</v>
      </c>
      <c r="D55" s="7" t="s">
        <v>158</v>
      </c>
      <c r="E55" s="3">
        <v>1</v>
      </c>
      <c r="F55" s="3">
        <v>1000</v>
      </c>
      <c r="G55" s="3">
        <v>1</v>
      </c>
      <c r="H55" s="3"/>
      <c r="I55" s="12"/>
      <c r="J55" s="12"/>
      <c r="K55" s="12"/>
      <c r="L55" s="38"/>
      <c r="M55" s="38"/>
      <c r="N55" s="38"/>
      <c r="O55" s="49"/>
      <c r="P55" s="50">
        <f t="shared" si="7"/>
        <v>0</v>
      </c>
      <c r="Q55" s="50"/>
    </row>
    <row r="56" spans="1:17" x14ac:dyDescent="0.2">
      <c r="A56" s="3"/>
      <c r="B56" s="3" t="s">
        <v>35</v>
      </c>
      <c r="C56" s="3" t="s">
        <v>33</v>
      </c>
      <c r="D56" s="3" t="s">
        <v>70</v>
      </c>
      <c r="E56" s="3">
        <v>1</v>
      </c>
      <c r="F56" s="3">
        <v>1000</v>
      </c>
      <c r="G56" s="3">
        <v>2</v>
      </c>
      <c r="H56" s="3"/>
      <c r="I56" s="12"/>
      <c r="J56" s="12"/>
      <c r="K56" s="12"/>
      <c r="L56" s="38"/>
      <c r="M56" s="38"/>
      <c r="N56" s="38"/>
      <c r="O56" s="49"/>
      <c r="P56" s="50">
        <f t="shared" si="7"/>
        <v>0</v>
      </c>
      <c r="Q56" s="50"/>
    </row>
    <row r="57" spans="1:17" x14ac:dyDescent="0.2">
      <c r="A57" s="3"/>
      <c r="B57" s="3" t="s">
        <v>35</v>
      </c>
      <c r="C57" s="3" t="s">
        <v>37</v>
      </c>
      <c r="D57" s="3" t="s">
        <v>58</v>
      </c>
      <c r="E57" s="3">
        <v>1</v>
      </c>
      <c r="F57" s="3">
        <v>4000</v>
      </c>
      <c r="G57" s="3">
        <v>3</v>
      </c>
      <c r="H57" s="3"/>
      <c r="I57" s="12"/>
      <c r="J57" s="12"/>
      <c r="K57" s="12"/>
      <c r="L57" s="38"/>
      <c r="M57" s="38"/>
      <c r="N57" s="38"/>
      <c r="O57" s="49"/>
      <c r="P57" s="50">
        <f t="shared" si="7"/>
        <v>0</v>
      </c>
      <c r="Q57" s="50"/>
    </row>
    <row r="58" spans="1:17" x14ac:dyDescent="0.2">
      <c r="A58" s="3"/>
      <c r="B58" s="3" t="s">
        <v>35</v>
      </c>
      <c r="C58" s="3" t="s">
        <v>71</v>
      </c>
      <c r="D58" s="7" t="s">
        <v>155</v>
      </c>
      <c r="E58" s="3">
        <v>1</v>
      </c>
      <c r="F58" s="3">
        <v>20000</v>
      </c>
      <c r="G58" s="3">
        <v>5</v>
      </c>
      <c r="H58" s="3"/>
      <c r="I58" s="12"/>
      <c r="J58" s="12"/>
      <c r="K58" s="12"/>
      <c r="L58" s="38"/>
      <c r="M58" s="38"/>
      <c r="N58" s="38"/>
      <c r="O58" s="49"/>
      <c r="P58" s="50">
        <f t="shared" si="7"/>
        <v>0</v>
      </c>
      <c r="Q58" s="50"/>
    </row>
    <row r="59" spans="1:17" x14ac:dyDescent="0.2">
      <c r="A59" s="3"/>
      <c r="B59" s="3" t="s">
        <v>38</v>
      </c>
      <c r="C59" s="3" t="s">
        <v>39</v>
      </c>
      <c r="D59" s="3" t="s">
        <v>40</v>
      </c>
      <c r="E59" s="3"/>
      <c r="F59" s="3">
        <v>187</v>
      </c>
      <c r="G59" s="3">
        <v>1</v>
      </c>
      <c r="H59" s="3">
        <v>1</v>
      </c>
      <c r="I59" s="37"/>
      <c r="J59" s="37"/>
      <c r="K59" s="12"/>
      <c r="L59" s="12"/>
      <c r="M59" s="12"/>
      <c r="N59" s="38"/>
      <c r="O59" s="49"/>
      <c r="P59" s="50"/>
      <c r="Q59" s="50">
        <f t="shared" ref="Q59:Q66" si="8">(I59*H59)+(J59*H59)+(N59*F59)</f>
        <v>0</v>
      </c>
    </row>
    <row r="60" spans="1:17" x14ac:dyDescent="0.2">
      <c r="A60" s="3"/>
      <c r="B60" s="3" t="s">
        <v>38</v>
      </c>
      <c r="C60" s="3" t="s">
        <v>39</v>
      </c>
      <c r="D60" s="3" t="s">
        <v>41</v>
      </c>
      <c r="E60" s="3"/>
      <c r="F60" s="3">
        <v>200</v>
      </c>
      <c r="G60" s="3">
        <v>1</v>
      </c>
      <c r="H60" s="3">
        <v>1</v>
      </c>
      <c r="I60" s="37"/>
      <c r="J60" s="37"/>
      <c r="K60" s="12"/>
      <c r="L60" s="12"/>
      <c r="M60" s="12"/>
      <c r="N60" s="38"/>
      <c r="O60" s="49"/>
      <c r="P60" s="50"/>
      <c r="Q60" s="50">
        <f t="shared" si="8"/>
        <v>0</v>
      </c>
    </row>
    <row r="61" spans="1:17" x14ac:dyDescent="0.2">
      <c r="A61" s="3"/>
      <c r="B61" s="3" t="s">
        <v>38</v>
      </c>
      <c r="C61" s="3" t="s">
        <v>39</v>
      </c>
      <c r="D61" s="3" t="s">
        <v>72</v>
      </c>
      <c r="E61" s="3"/>
      <c r="F61" s="3">
        <v>100</v>
      </c>
      <c r="G61" s="3">
        <v>1</v>
      </c>
      <c r="H61" s="3">
        <v>3</v>
      </c>
      <c r="I61" s="37"/>
      <c r="J61" s="37"/>
      <c r="K61" s="12"/>
      <c r="L61" s="12"/>
      <c r="M61" s="12"/>
      <c r="N61" s="38"/>
      <c r="O61" s="49"/>
      <c r="P61" s="50"/>
      <c r="Q61" s="50">
        <f t="shared" si="8"/>
        <v>0</v>
      </c>
    </row>
    <row r="62" spans="1:17" x14ac:dyDescent="0.2">
      <c r="A62" s="3"/>
      <c r="B62" s="3" t="s">
        <v>38</v>
      </c>
      <c r="C62" s="3" t="s">
        <v>39</v>
      </c>
      <c r="D62" s="3" t="s">
        <v>73</v>
      </c>
      <c r="E62" s="3"/>
      <c r="F62" s="3">
        <v>200</v>
      </c>
      <c r="G62" s="3">
        <v>1</v>
      </c>
      <c r="H62" s="3">
        <v>1</v>
      </c>
      <c r="I62" s="37"/>
      <c r="J62" s="37"/>
      <c r="K62" s="12"/>
      <c r="L62" s="12"/>
      <c r="M62" s="12"/>
      <c r="N62" s="38"/>
      <c r="O62" s="49"/>
      <c r="P62" s="50"/>
      <c r="Q62" s="50">
        <f t="shared" si="8"/>
        <v>0</v>
      </c>
    </row>
    <row r="63" spans="1:17" x14ac:dyDescent="0.2">
      <c r="A63" s="3"/>
      <c r="B63" s="3" t="s">
        <v>38</v>
      </c>
      <c r="C63" s="3" t="s">
        <v>42</v>
      </c>
      <c r="D63" s="3" t="s">
        <v>43</v>
      </c>
      <c r="E63" s="3"/>
      <c r="F63" s="3">
        <v>100</v>
      </c>
      <c r="G63" s="3">
        <v>1</v>
      </c>
      <c r="H63" s="3">
        <v>2</v>
      </c>
      <c r="I63" s="37"/>
      <c r="J63" s="37"/>
      <c r="K63" s="12"/>
      <c r="L63" s="12"/>
      <c r="M63" s="12"/>
      <c r="N63" s="38"/>
      <c r="O63" s="49"/>
      <c r="P63" s="50"/>
      <c r="Q63" s="50">
        <f t="shared" si="8"/>
        <v>0</v>
      </c>
    </row>
    <row r="64" spans="1:17" x14ac:dyDescent="0.2">
      <c r="A64" s="3"/>
      <c r="B64" s="3" t="s">
        <v>38</v>
      </c>
      <c r="C64" s="3" t="s">
        <v>42</v>
      </c>
      <c r="D64" s="3" t="s">
        <v>47</v>
      </c>
      <c r="E64" s="3"/>
      <c r="F64" s="3">
        <v>100</v>
      </c>
      <c r="G64" s="3">
        <v>1</v>
      </c>
      <c r="H64" s="3">
        <v>1</v>
      </c>
      <c r="I64" s="37"/>
      <c r="J64" s="37"/>
      <c r="K64" s="12"/>
      <c r="L64" s="12"/>
      <c r="M64" s="12"/>
      <c r="N64" s="38"/>
      <c r="O64" s="49"/>
      <c r="P64" s="50"/>
      <c r="Q64" s="50">
        <f t="shared" si="8"/>
        <v>0</v>
      </c>
    </row>
    <row r="65" spans="1:17" x14ac:dyDescent="0.2">
      <c r="A65" s="3"/>
      <c r="B65" s="3" t="s">
        <v>63</v>
      </c>
      <c r="C65" s="3" t="s">
        <v>160</v>
      </c>
      <c r="D65" s="3" t="s">
        <v>64</v>
      </c>
      <c r="E65" s="3"/>
      <c r="F65" s="3">
        <v>877</v>
      </c>
      <c r="G65" s="3">
        <v>1</v>
      </c>
      <c r="H65" s="3">
        <v>1</v>
      </c>
      <c r="I65" s="37"/>
      <c r="J65" s="37"/>
      <c r="K65" s="12"/>
      <c r="L65" s="12"/>
      <c r="M65" s="12"/>
      <c r="N65" s="38"/>
      <c r="O65" s="49"/>
      <c r="P65" s="50"/>
      <c r="Q65" s="50">
        <f t="shared" si="8"/>
        <v>0</v>
      </c>
    </row>
    <row r="66" spans="1:17" x14ac:dyDescent="0.2">
      <c r="A66" s="3"/>
      <c r="B66" s="3" t="s">
        <v>60</v>
      </c>
      <c r="C66" s="3" t="s">
        <v>61</v>
      </c>
      <c r="D66" s="3" t="s">
        <v>62</v>
      </c>
      <c r="E66" s="3"/>
      <c r="F66" s="3">
        <v>500</v>
      </c>
      <c r="G66" s="3">
        <v>1</v>
      </c>
      <c r="H66" s="3">
        <v>1</v>
      </c>
      <c r="I66" s="37"/>
      <c r="J66" s="37"/>
      <c r="K66" s="12"/>
      <c r="L66" s="12"/>
      <c r="M66" s="12"/>
      <c r="N66" s="38"/>
      <c r="O66" s="49"/>
      <c r="P66" s="50"/>
      <c r="Q66" s="50">
        <f t="shared" si="8"/>
        <v>0</v>
      </c>
    </row>
    <row r="67" spans="1:17" s="10" customFormat="1" x14ac:dyDescent="0.2">
      <c r="A67" s="11" t="s">
        <v>74</v>
      </c>
      <c r="B67" s="3" t="s">
        <v>22</v>
      </c>
      <c r="C67" s="3" t="s">
        <v>75</v>
      </c>
      <c r="D67" s="3" t="s">
        <v>68</v>
      </c>
      <c r="E67" s="3">
        <v>1</v>
      </c>
      <c r="F67" s="3"/>
      <c r="G67" s="3">
        <v>12</v>
      </c>
      <c r="H67" s="3"/>
      <c r="I67" s="12"/>
      <c r="J67" s="12"/>
      <c r="K67" s="37"/>
      <c r="L67" s="14"/>
      <c r="M67" s="14"/>
      <c r="N67" s="14"/>
      <c r="O67" s="49">
        <f t="shared" ref="O67:O78" si="9">K67*E67</f>
        <v>0</v>
      </c>
      <c r="P67" s="51"/>
      <c r="Q67" s="51"/>
    </row>
    <row r="68" spans="1:17" s="10" customFormat="1" x14ac:dyDescent="0.2">
      <c r="A68" s="9"/>
      <c r="B68" s="3" t="s">
        <v>22</v>
      </c>
      <c r="C68" s="3" t="s">
        <v>76</v>
      </c>
      <c r="D68" s="3" t="s">
        <v>77</v>
      </c>
      <c r="E68" s="3">
        <v>1</v>
      </c>
      <c r="F68" s="3"/>
      <c r="G68" s="3">
        <v>12</v>
      </c>
      <c r="H68" s="3"/>
      <c r="I68" s="12"/>
      <c r="J68" s="12"/>
      <c r="K68" s="37"/>
      <c r="L68" s="14"/>
      <c r="M68" s="14"/>
      <c r="N68" s="14"/>
      <c r="O68" s="49">
        <f t="shared" si="9"/>
        <v>0</v>
      </c>
      <c r="P68" s="51"/>
      <c r="Q68" s="51"/>
    </row>
    <row r="69" spans="1:17" s="10" customFormat="1" x14ac:dyDescent="0.2">
      <c r="A69" s="35"/>
      <c r="B69" s="3" t="s">
        <v>29</v>
      </c>
      <c r="C69" s="3" t="s">
        <v>96</v>
      </c>
      <c r="D69" s="3" t="s">
        <v>52</v>
      </c>
      <c r="E69" s="3">
        <v>1</v>
      </c>
      <c r="F69" s="3">
        <v>6000</v>
      </c>
      <c r="G69" s="3">
        <v>3</v>
      </c>
      <c r="H69" s="22"/>
      <c r="I69" s="23"/>
      <c r="J69" s="23"/>
      <c r="K69" s="45"/>
      <c r="L69" s="94"/>
      <c r="M69" s="94"/>
      <c r="N69" s="94"/>
      <c r="O69" s="49"/>
      <c r="P69" s="50">
        <f t="shared" ref="P69:P70" si="10">(E69*L69)+(M69*G69)+(N69*F69)</f>
        <v>0</v>
      </c>
      <c r="Q69" s="52"/>
    </row>
    <row r="70" spans="1:17" s="10" customFormat="1" x14ac:dyDescent="0.2">
      <c r="A70" s="35"/>
      <c r="B70" s="3" t="s">
        <v>29</v>
      </c>
      <c r="C70" s="3" t="s">
        <v>67</v>
      </c>
      <c r="D70" s="3" t="s">
        <v>31</v>
      </c>
      <c r="E70" s="3">
        <v>1</v>
      </c>
      <c r="F70" s="3">
        <v>15000</v>
      </c>
      <c r="G70" s="3">
        <v>5</v>
      </c>
      <c r="H70" s="22"/>
      <c r="I70" s="23"/>
      <c r="J70" s="23"/>
      <c r="K70" s="45"/>
      <c r="L70" s="94"/>
      <c r="M70" s="94"/>
      <c r="N70" s="94"/>
      <c r="O70" s="49"/>
      <c r="P70" s="50">
        <f t="shared" si="10"/>
        <v>0</v>
      </c>
      <c r="Q70" s="52"/>
    </row>
    <row r="71" spans="1:17" ht="12" thickBot="1" x14ac:dyDescent="0.25">
      <c r="A71" s="22" t="s">
        <v>78</v>
      </c>
      <c r="B71" s="22" t="s">
        <v>22</v>
      </c>
      <c r="C71" s="22" t="s">
        <v>49</v>
      </c>
      <c r="D71" s="22" t="s">
        <v>68</v>
      </c>
      <c r="E71" s="22">
        <v>1</v>
      </c>
      <c r="F71" s="30"/>
      <c r="G71" s="22">
        <v>26</v>
      </c>
      <c r="H71" s="22"/>
      <c r="I71" s="23"/>
      <c r="J71" s="23"/>
      <c r="K71" s="37"/>
      <c r="L71" s="23"/>
      <c r="M71" s="23"/>
      <c r="N71" s="23"/>
      <c r="O71" s="53">
        <f t="shared" si="9"/>
        <v>0</v>
      </c>
      <c r="P71" s="54"/>
      <c r="Q71" s="54"/>
    </row>
    <row r="72" spans="1:17" s="34" customFormat="1" ht="12" thickBot="1" x14ac:dyDescent="0.25">
      <c r="A72" s="29" t="s">
        <v>79</v>
      </c>
      <c r="B72" s="28"/>
      <c r="C72" s="28"/>
      <c r="D72" s="28"/>
      <c r="E72" s="28"/>
      <c r="F72" s="28"/>
      <c r="G72" s="28"/>
      <c r="H72" s="28"/>
      <c r="I72" s="28"/>
      <c r="J72" s="28"/>
      <c r="K72" s="39"/>
      <c r="L72" s="28"/>
      <c r="M72" s="28"/>
      <c r="N72" s="28"/>
      <c r="O72" s="55"/>
      <c r="P72" s="56"/>
      <c r="Q72" s="56"/>
    </row>
    <row r="73" spans="1:17" x14ac:dyDescent="0.2">
      <c r="A73" s="24" t="s">
        <v>80</v>
      </c>
      <c r="B73" s="25" t="s">
        <v>22</v>
      </c>
      <c r="C73" s="25" t="s">
        <v>49</v>
      </c>
      <c r="D73" s="25" t="s">
        <v>24</v>
      </c>
      <c r="E73" s="25">
        <v>1</v>
      </c>
      <c r="F73" s="25"/>
      <c r="G73" s="25">
        <v>6</v>
      </c>
      <c r="H73" s="25"/>
      <c r="I73" s="26"/>
      <c r="J73" s="26"/>
      <c r="K73" s="37"/>
      <c r="L73" s="27"/>
      <c r="M73" s="27"/>
      <c r="N73" s="27"/>
      <c r="O73" s="57">
        <f t="shared" si="9"/>
        <v>0</v>
      </c>
      <c r="P73" s="58"/>
      <c r="Q73" s="58"/>
    </row>
    <row r="74" spans="1:17" x14ac:dyDescent="0.2">
      <c r="A74" s="3" t="s">
        <v>81</v>
      </c>
      <c r="B74" s="3" t="s">
        <v>22</v>
      </c>
      <c r="C74" s="3" t="s">
        <v>49</v>
      </c>
      <c r="D74" s="3" t="s">
        <v>24</v>
      </c>
      <c r="E74" s="3">
        <v>1</v>
      </c>
      <c r="F74" s="3"/>
      <c r="G74" s="3">
        <v>6</v>
      </c>
      <c r="H74" s="3"/>
      <c r="I74" s="12"/>
      <c r="J74" s="12"/>
      <c r="K74" s="37"/>
      <c r="L74" s="12"/>
      <c r="M74" s="12"/>
      <c r="N74" s="12"/>
      <c r="O74" s="49">
        <f t="shared" si="9"/>
        <v>0</v>
      </c>
      <c r="P74" s="50"/>
      <c r="Q74" s="50"/>
    </row>
    <row r="75" spans="1:17" x14ac:dyDescent="0.2">
      <c r="A75" s="3" t="s">
        <v>82</v>
      </c>
      <c r="B75" s="3" t="s">
        <v>22</v>
      </c>
      <c r="C75" s="3" t="s">
        <v>49</v>
      </c>
      <c r="D75" s="3" t="s">
        <v>24</v>
      </c>
      <c r="E75" s="3">
        <v>1</v>
      </c>
      <c r="F75" s="3"/>
      <c r="G75" s="3">
        <v>6</v>
      </c>
      <c r="H75" s="3"/>
      <c r="I75" s="12"/>
      <c r="J75" s="12"/>
      <c r="K75" s="37"/>
      <c r="L75" s="12"/>
      <c r="M75" s="12"/>
      <c r="N75" s="12"/>
      <c r="O75" s="49">
        <f t="shared" si="9"/>
        <v>0</v>
      </c>
      <c r="P75" s="50"/>
      <c r="Q75" s="50"/>
    </row>
    <row r="76" spans="1:17" x14ac:dyDescent="0.2">
      <c r="A76" s="3" t="s">
        <v>83</v>
      </c>
      <c r="B76" s="3" t="s">
        <v>22</v>
      </c>
      <c r="C76" s="3" t="s">
        <v>84</v>
      </c>
      <c r="D76" s="3" t="s">
        <v>77</v>
      </c>
      <c r="E76" s="3">
        <v>1</v>
      </c>
      <c r="F76" s="3"/>
      <c r="G76" s="3">
        <v>52</v>
      </c>
      <c r="H76" s="3"/>
      <c r="I76" s="12"/>
      <c r="J76" s="12"/>
      <c r="K76" s="37"/>
      <c r="L76" s="12"/>
      <c r="M76" s="12"/>
      <c r="N76" s="12"/>
      <c r="O76" s="49">
        <f t="shared" si="9"/>
        <v>0</v>
      </c>
      <c r="P76" s="50"/>
      <c r="Q76" s="50"/>
    </row>
    <row r="77" spans="1:17" x14ac:dyDescent="0.2">
      <c r="A77" s="3"/>
      <c r="B77" s="3" t="s">
        <v>22</v>
      </c>
      <c r="C77" s="3" t="s">
        <v>50</v>
      </c>
      <c r="D77" s="3" t="s">
        <v>85</v>
      </c>
      <c r="E77" s="3">
        <v>2</v>
      </c>
      <c r="F77" s="3"/>
      <c r="G77" s="3">
        <v>52</v>
      </c>
      <c r="H77" s="3"/>
      <c r="I77" s="12"/>
      <c r="J77" s="12"/>
      <c r="K77" s="37"/>
      <c r="L77" s="12"/>
      <c r="M77" s="12"/>
      <c r="N77" s="12"/>
      <c r="O77" s="49">
        <f t="shared" si="9"/>
        <v>0</v>
      </c>
      <c r="P77" s="50"/>
      <c r="Q77" s="50"/>
    </row>
    <row r="78" spans="1:17" x14ac:dyDescent="0.2">
      <c r="A78" s="3"/>
      <c r="B78" s="3" t="s">
        <v>22</v>
      </c>
      <c r="C78" s="3" t="s">
        <v>86</v>
      </c>
      <c r="D78" s="3" t="s">
        <v>87</v>
      </c>
      <c r="E78" s="3">
        <v>1</v>
      </c>
      <c r="F78" s="3"/>
      <c r="G78" s="3">
        <v>26</v>
      </c>
      <c r="H78" s="3"/>
      <c r="I78" s="12"/>
      <c r="J78" s="12"/>
      <c r="K78" s="37"/>
      <c r="L78" s="12"/>
      <c r="M78" s="12"/>
      <c r="N78" s="12"/>
      <c r="O78" s="49">
        <f t="shared" si="9"/>
        <v>0</v>
      </c>
      <c r="P78" s="50"/>
      <c r="Q78" s="50"/>
    </row>
    <row r="79" spans="1:17" x14ac:dyDescent="0.2">
      <c r="A79" s="3"/>
      <c r="B79" s="3" t="s">
        <v>29</v>
      </c>
      <c r="C79" s="3" t="s">
        <v>33</v>
      </c>
      <c r="D79" s="3" t="s">
        <v>52</v>
      </c>
      <c r="E79" s="3">
        <v>1</v>
      </c>
      <c r="F79" s="3">
        <v>3640</v>
      </c>
      <c r="G79" s="3">
        <v>5</v>
      </c>
      <c r="H79" s="3"/>
      <c r="I79" s="12"/>
      <c r="J79" s="12"/>
      <c r="K79" s="12"/>
      <c r="L79" s="38"/>
      <c r="M79" s="38"/>
      <c r="N79" s="38"/>
      <c r="O79" s="49"/>
      <c r="P79" s="50">
        <f t="shared" ref="P79:P82" si="11">(E79*L79)+(M79*G79)+(N79*F79)</f>
        <v>0</v>
      </c>
      <c r="Q79" s="50"/>
    </row>
    <row r="80" spans="1:17" x14ac:dyDescent="0.2">
      <c r="A80" s="3"/>
      <c r="B80" s="3" t="s">
        <v>29</v>
      </c>
      <c r="C80" s="3" t="s">
        <v>88</v>
      </c>
      <c r="D80" s="3" t="s">
        <v>89</v>
      </c>
      <c r="E80" s="3">
        <v>1</v>
      </c>
      <c r="F80" s="3">
        <v>1400</v>
      </c>
      <c r="G80" s="3">
        <v>4</v>
      </c>
      <c r="H80" s="3"/>
      <c r="I80" s="12"/>
      <c r="J80" s="12"/>
      <c r="K80" s="12"/>
      <c r="L80" s="38"/>
      <c r="M80" s="38"/>
      <c r="N80" s="38"/>
      <c r="O80" s="49"/>
      <c r="P80" s="50">
        <f t="shared" si="11"/>
        <v>0</v>
      </c>
      <c r="Q80" s="50"/>
    </row>
    <row r="81" spans="1:17" x14ac:dyDescent="0.2">
      <c r="A81" s="3"/>
      <c r="B81" s="3" t="s">
        <v>29</v>
      </c>
      <c r="C81" s="3" t="s">
        <v>33</v>
      </c>
      <c r="D81" s="3" t="s">
        <v>90</v>
      </c>
      <c r="E81" s="3">
        <v>1</v>
      </c>
      <c r="F81" s="3">
        <v>17000</v>
      </c>
      <c r="G81" s="3">
        <v>20</v>
      </c>
      <c r="H81" s="3"/>
      <c r="I81" s="12"/>
      <c r="J81" s="12"/>
      <c r="K81" s="12"/>
      <c r="L81" s="38"/>
      <c r="M81" s="38"/>
      <c r="N81" s="38"/>
      <c r="O81" s="49"/>
      <c r="P81" s="50">
        <f t="shared" si="11"/>
        <v>0</v>
      </c>
      <c r="Q81" s="50"/>
    </row>
    <row r="82" spans="1:17" x14ac:dyDescent="0.2">
      <c r="A82" s="3"/>
      <c r="B82" s="3" t="s">
        <v>29</v>
      </c>
      <c r="C82" s="3" t="s">
        <v>33</v>
      </c>
      <c r="D82" s="3" t="s">
        <v>91</v>
      </c>
      <c r="E82" s="3">
        <v>1</v>
      </c>
      <c r="F82" s="3">
        <v>760</v>
      </c>
      <c r="G82" s="3">
        <v>1</v>
      </c>
      <c r="H82" s="3"/>
      <c r="I82" s="12"/>
      <c r="J82" s="12"/>
      <c r="K82" s="12"/>
      <c r="L82" s="38"/>
      <c r="M82" s="38"/>
      <c r="N82" s="38"/>
      <c r="O82" s="49"/>
      <c r="P82" s="50">
        <f t="shared" si="11"/>
        <v>0</v>
      </c>
      <c r="Q82" s="50"/>
    </row>
    <row r="83" spans="1:17" x14ac:dyDescent="0.2">
      <c r="A83" s="3"/>
      <c r="B83" s="3" t="s">
        <v>38</v>
      </c>
      <c r="C83" s="3" t="s">
        <v>39</v>
      </c>
      <c r="D83" s="3" t="s">
        <v>72</v>
      </c>
      <c r="E83" s="3"/>
      <c r="F83" s="3">
        <v>200</v>
      </c>
      <c r="G83" s="3">
        <v>1</v>
      </c>
      <c r="H83" s="3">
        <v>3</v>
      </c>
      <c r="I83" s="37"/>
      <c r="J83" s="37"/>
      <c r="K83" s="12"/>
      <c r="L83" s="12"/>
      <c r="M83" s="12"/>
      <c r="N83" s="38"/>
      <c r="O83" s="49"/>
      <c r="P83" s="50"/>
      <c r="Q83" s="50">
        <f>(I83*H83)+(J83*H83)+(N83*F83)</f>
        <v>0</v>
      </c>
    </row>
    <row r="84" spans="1:17" x14ac:dyDescent="0.2">
      <c r="A84" s="3"/>
      <c r="B84" s="3" t="s">
        <v>38</v>
      </c>
      <c r="C84" s="3" t="s">
        <v>39</v>
      </c>
      <c r="D84" s="3" t="s">
        <v>41</v>
      </c>
      <c r="E84" s="3"/>
      <c r="F84" s="3">
        <v>200</v>
      </c>
      <c r="G84" s="3">
        <v>1</v>
      </c>
      <c r="H84" s="3">
        <v>1</v>
      </c>
      <c r="I84" s="37"/>
      <c r="J84" s="37"/>
      <c r="K84" s="12"/>
      <c r="L84" s="12"/>
      <c r="M84" s="12"/>
      <c r="N84" s="38"/>
      <c r="O84" s="49"/>
      <c r="P84" s="50"/>
      <c r="Q84" s="50">
        <f t="shared" ref="Q84:Q87" si="12">(I84*H84)+(J84*H84)+(N84*F84)</f>
        <v>0</v>
      </c>
    </row>
    <row r="85" spans="1:17" x14ac:dyDescent="0.2">
      <c r="A85" s="3"/>
      <c r="B85" s="3" t="s">
        <v>38</v>
      </c>
      <c r="C85" s="3" t="s">
        <v>42</v>
      </c>
      <c r="D85" s="3" t="s">
        <v>43</v>
      </c>
      <c r="E85" s="3"/>
      <c r="F85" s="3">
        <v>35</v>
      </c>
      <c r="G85" s="3">
        <v>1</v>
      </c>
      <c r="H85" s="8">
        <v>2</v>
      </c>
      <c r="I85" s="37"/>
      <c r="J85" s="37"/>
      <c r="K85" s="12"/>
      <c r="L85" s="12"/>
      <c r="M85" s="12"/>
      <c r="N85" s="38"/>
      <c r="O85" s="49"/>
      <c r="P85" s="50"/>
      <c r="Q85" s="50">
        <f t="shared" si="12"/>
        <v>0</v>
      </c>
    </row>
    <row r="86" spans="1:17" x14ac:dyDescent="0.2">
      <c r="A86" s="3"/>
      <c r="B86" s="3" t="s">
        <v>38</v>
      </c>
      <c r="C86" s="3" t="s">
        <v>42</v>
      </c>
      <c r="D86" s="3" t="s">
        <v>47</v>
      </c>
      <c r="E86" s="3"/>
      <c r="F86" s="3">
        <v>300</v>
      </c>
      <c r="G86" s="3">
        <v>1</v>
      </c>
      <c r="H86" s="3">
        <v>1</v>
      </c>
      <c r="I86" s="37"/>
      <c r="J86" s="37"/>
      <c r="K86" s="12"/>
      <c r="L86" s="12"/>
      <c r="M86" s="12"/>
      <c r="N86" s="38"/>
      <c r="O86" s="49"/>
      <c r="P86" s="50"/>
      <c r="Q86" s="50">
        <f t="shared" si="12"/>
        <v>0</v>
      </c>
    </row>
    <row r="87" spans="1:17" x14ac:dyDescent="0.2">
      <c r="A87" s="3"/>
      <c r="B87" s="3" t="s">
        <v>63</v>
      </c>
      <c r="C87" s="3" t="s">
        <v>160</v>
      </c>
      <c r="D87" s="3" t="s">
        <v>64</v>
      </c>
      <c r="E87" s="3"/>
      <c r="F87" s="8">
        <v>2000</v>
      </c>
      <c r="G87" s="3">
        <v>1</v>
      </c>
      <c r="H87" s="3">
        <v>1</v>
      </c>
      <c r="I87" s="37"/>
      <c r="J87" s="37"/>
      <c r="K87" s="12"/>
      <c r="L87" s="12"/>
      <c r="M87" s="12"/>
      <c r="N87" s="38"/>
      <c r="O87" s="49"/>
      <c r="P87" s="50"/>
      <c r="Q87" s="50">
        <f t="shared" si="12"/>
        <v>0</v>
      </c>
    </row>
    <row r="88" spans="1:17" x14ac:dyDescent="0.2">
      <c r="A88" s="3" t="s">
        <v>92</v>
      </c>
      <c r="B88" s="3" t="s">
        <v>22</v>
      </c>
      <c r="C88" s="3" t="s">
        <v>50</v>
      </c>
      <c r="D88" s="3" t="s">
        <v>93</v>
      </c>
      <c r="E88" s="3">
        <v>1</v>
      </c>
      <c r="F88" s="3"/>
      <c r="G88" s="3">
        <v>52</v>
      </c>
      <c r="H88" s="3"/>
      <c r="I88" s="12"/>
      <c r="J88" s="12"/>
      <c r="K88" s="37"/>
      <c r="L88" s="12"/>
      <c r="M88" s="12"/>
      <c r="N88" s="12"/>
      <c r="O88" s="49">
        <f>K88*E88</f>
        <v>0</v>
      </c>
      <c r="P88" s="50"/>
      <c r="Q88" s="50"/>
    </row>
    <row r="89" spans="1:17" x14ac:dyDescent="0.2">
      <c r="A89" s="3"/>
      <c r="B89" s="3" t="s">
        <v>22</v>
      </c>
      <c r="C89" s="3" t="s">
        <v>50</v>
      </c>
      <c r="D89" s="3" t="s">
        <v>77</v>
      </c>
      <c r="E89" s="3">
        <v>1</v>
      </c>
      <c r="F89" s="3"/>
      <c r="G89" s="3">
        <v>26</v>
      </c>
      <c r="H89" s="3"/>
      <c r="I89" s="12"/>
      <c r="J89" s="12"/>
      <c r="K89" s="37"/>
      <c r="L89" s="12"/>
      <c r="M89" s="12"/>
      <c r="N89" s="12"/>
      <c r="O89" s="49">
        <f t="shared" ref="O89:O90" si="13">K89*E89</f>
        <v>0</v>
      </c>
      <c r="P89" s="50"/>
      <c r="Q89" s="50"/>
    </row>
    <row r="90" spans="1:17" x14ac:dyDescent="0.2">
      <c r="A90" s="3"/>
      <c r="B90" s="3" t="s">
        <v>22</v>
      </c>
      <c r="C90" s="3" t="s">
        <v>94</v>
      </c>
      <c r="D90" s="3" t="s">
        <v>87</v>
      </c>
      <c r="E90" s="3">
        <v>1</v>
      </c>
      <c r="F90" s="3"/>
      <c r="G90" s="3">
        <v>6</v>
      </c>
      <c r="H90" s="3"/>
      <c r="I90" s="12"/>
      <c r="J90" s="12"/>
      <c r="K90" s="37"/>
      <c r="L90" s="12"/>
      <c r="M90" s="12"/>
      <c r="N90" s="12"/>
      <c r="O90" s="49">
        <f t="shared" si="13"/>
        <v>0</v>
      </c>
      <c r="P90" s="50"/>
      <c r="Q90" s="50"/>
    </row>
    <row r="91" spans="1:17" x14ac:dyDescent="0.2">
      <c r="A91" s="3"/>
      <c r="B91" s="3" t="s">
        <v>29</v>
      </c>
      <c r="C91" s="3" t="s">
        <v>33</v>
      </c>
      <c r="D91" s="3" t="s">
        <v>95</v>
      </c>
      <c r="E91" s="3">
        <v>1</v>
      </c>
      <c r="F91" s="3">
        <v>2000</v>
      </c>
      <c r="G91" s="3">
        <v>3</v>
      </c>
      <c r="H91" s="3"/>
      <c r="I91" s="48"/>
      <c r="J91" s="12"/>
      <c r="K91" s="12"/>
      <c r="L91" s="38"/>
      <c r="M91" s="38"/>
      <c r="N91" s="38"/>
      <c r="O91" s="49"/>
      <c r="P91" s="50">
        <f t="shared" ref="P91:P93" si="14">(E91*L91)+(M91*G91)+(N91*F91)</f>
        <v>0</v>
      </c>
      <c r="Q91" s="50"/>
    </row>
    <row r="92" spans="1:17" x14ac:dyDescent="0.2">
      <c r="A92" s="3"/>
      <c r="B92" s="3" t="s">
        <v>29</v>
      </c>
      <c r="C92" s="3" t="s">
        <v>30</v>
      </c>
      <c r="D92" s="3" t="s">
        <v>52</v>
      </c>
      <c r="E92" s="3">
        <v>1</v>
      </c>
      <c r="F92" s="3">
        <v>15000</v>
      </c>
      <c r="G92" s="3">
        <v>10</v>
      </c>
      <c r="H92" s="3"/>
      <c r="I92" s="12"/>
      <c r="J92" s="12"/>
      <c r="K92" s="12"/>
      <c r="L92" s="38"/>
      <c r="M92" s="38"/>
      <c r="N92" s="38"/>
      <c r="O92" s="49"/>
      <c r="P92" s="50">
        <f t="shared" si="14"/>
        <v>0</v>
      </c>
      <c r="Q92" s="50"/>
    </row>
    <row r="93" spans="1:17" x14ac:dyDescent="0.2">
      <c r="A93" s="3"/>
      <c r="B93" s="3" t="s">
        <v>29</v>
      </c>
      <c r="C93" s="3" t="s">
        <v>96</v>
      </c>
      <c r="D93" s="3" t="s">
        <v>97</v>
      </c>
      <c r="E93" s="3">
        <v>1</v>
      </c>
      <c r="F93" s="3">
        <v>3000</v>
      </c>
      <c r="G93" s="3">
        <v>3</v>
      </c>
      <c r="H93" s="3"/>
      <c r="I93" s="12"/>
      <c r="J93" s="12"/>
      <c r="K93" s="12"/>
      <c r="L93" s="38"/>
      <c r="M93" s="38"/>
      <c r="N93" s="38"/>
      <c r="O93" s="49"/>
      <c r="P93" s="50">
        <f t="shared" si="14"/>
        <v>0</v>
      </c>
      <c r="Q93" s="50"/>
    </row>
    <row r="94" spans="1:17" x14ac:dyDescent="0.2">
      <c r="A94" s="3"/>
      <c r="B94" s="3" t="s">
        <v>38</v>
      </c>
      <c r="C94" s="3" t="s">
        <v>39</v>
      </c>
      <c r="D94" s="3" t="s">
        <v>72</v>
      </c>
      <c r="E94" s="3"/>
      <c r="F94" s="3">
        <v>100</v>
      </c>
      <c r="G94" s="3">
        <v>1</v>
      </c>
      <c r="H94" s="3">
        <v>1</v>
      </c>
      <c r="I94" s="37"/>
      <c r="J94" s="37"/>
      <c r="K94" s="12"/>
      <c r="L94" s="12"/>
      <c r="M94" s="12"/>
      <c r="N94" s="38"/>
      <c r="O94" s="49"/>
      <c r="P94" s="50"/>
      <c r="Q94" s="50">
        <f t="shared" ref="Q94:Q98" si="15">(I94*H94)+(J94*H94)+(N94*F94)</f>
        <v>0</v>
      </c>
    </row>
    <row r="95" spans="1:17" x14ac:dyDescent="0.2">
      <c r="A95" s="3"/>
      <c r="B95" s="3" t="s">
        <v>38</v>
      </c>
      <c r="C95" s="3" t="s">
        <v>39</v>
      </c>
      <c r="D95" s="3" t="s">
        <v>41</v>
      </c>
      <c r="E95" s="3"/>
      <c r="F95" s="3">
        <v>200</v>
      </c>
      <c r="G95" s="3">
        <v>1</v>
      </c>
      <c r="H95" s="3">
        <v>1</v>
      </c>
      <c r="I95" s="37"/>
      <c r="J95" s="37"/>
      <c r="K95" s="12"/>
      <c r="L95" s="12"/>
      <c r="M95" s="12"/>
      <c r="N95" s="38"/>
      <c r="O95" s="49"/>
      <c r="P95" s="50"/>
      <c r="Q95" s="50">
        <f t="shared" si="15"/>
        <v>0</v>
      </c>
    </row>
    <row r="96" spans="1:17" x14ac:dyDescent="0.2">
      <c r="A96" s="3"/>
      <c r="B96" s="3" t="s">
        <v>38</v>
      </c>
      <c r="C96" s="3" t="s">
        <v>42</v>
      </c>
      <c r="D96" s="3" t="s">
        <v>43</v>
      </c>
      <c r="E96" s="3"/>
      <c r="F96" s="3">
        <v>100</v>
      </c>
      <c r="G96" s="3">
        <v>1</v>
      </c>
      <c r="H96" s="3">
        <v>1</v>
      </c>
      <c r="I96" s="37"/>
      <c r="J96" s="37"/>
      <c r="K96" s="12"/>
      <c r="L96" s="12"/>
      <c r="M96" s="12"/>
      <c r="N96" s="38"/>
      <c r="O96" s="49"/>
      <c r="P96" s="50"/>
      <c r="Q96" s="50">
        <f t="shared" si="15"/>
        <v>0</v>
      </c>
    </row>
    <row r="97" spans="1:17" x14ac:dyDescent="0.2">
      <c r="A97" s="3"/>
      <c r="B97" s="3" t="s">
        <v>38</v>
      </c>
      <c r="C97" s="3" t="s">
        <v>42</v>
      </c>
      <c r="D97" s="3" t="s">
        <v>47</v>
      </c>
      <c r="E97" s="3"/>
      <c r="F97" s="30">
        <v>100</v>
      </c>
      <c r="G97" s="3">
        <v>1</v>
      </c>
      <c r="H97" s="3">
        <v>1</v>
      </c>
      <c r="I97" s="37"/>
      <c r="J97" s="37"/>
      <c r="K97" s="12"/>
      <c r="L97" s="12"/>
      <c r="M97" s="12"/>
      <c r="N97" s="38"/>
      <c r="O97" s="49"/>
      <c r="P97" s="50"/>
      <c r="Q97" s="50">
        <f>(I97*H97)+(J97*H97)+(N97*F97)</f>
        <v>0</v>
      </c>
    </row>
    <row r="98" spans="1:17" x14ac:dyDescent="0.2">
      <c r="A98" s="3"/>
      <c r="B98" s="3" t="s">
        <v>63</v>
      </c>
      <c r="C98" s="3" t="s">
        <v>160</v>
      </c>
      <c r="D98" s="3" t="s">
        <v>64</v>
      </c>
      <c r="E98" s="3"/>
      <c r="F98" s="3">
        <v>100</v>
      </c>
      <c r="G98" s="3">
        <v>1</v>
      </c>
      <c r="H98" s="3">
        <v>1</v>
      </c>
      <c r="I98" s="37"/>
      <c r="J98" s="37"/>
      <c r="K98" s="12"/>
      <c r="L98" s="12"/>
      <c r="M98" s="12"/>
      <c r="N98" s="38"/>
      <c r="O98" s="49"/>
      <c r="P98" s="50"/>
      <c r="Q98" s="50">
        <f t="shared" si="15"/>
        <v>0</v>
      </c>
    </row>
    <row r="99" spans="1:17" x14ac:dyDescent="0.2">
      <c r="A99" s="3" t="s">
        <v>98</v>
      </c>
      <c r="B99" s="3" t="s">
        <v>22</v>
      </c>
      <c r="C99" s="3" t="s">
        <v>50</v>
      </c>
      <c r="D99" s="3" t="s">
        <v>85</v>
      </c>
      <c r="E99" s="3">
        <v>1</v>
      </c>
      <c r="F99" s="3"/>
      <c r="G99" s="3">
        <v>6</v>
      </c>
      <c r="H99" s="3"/>
      <c r="I99" s="12"/>
      <c r="J99" s="12"/>
      <c r="K99" s="37"/>
      <c r="L99" s="12"/>
      <c r="M99" s="12"/>
      <c r="N99" s="12"/>
      <c r="O99" s="49">
        <f t="shared" ref="O99:O102" si="16">K99*E99</f>
        <v>0</v>
      </c>
      <c r="P99" s="50"/>
      <c r="Q99" s="50"/>
    </row>
    <row r="100" spans="1:17" x14ac:dyDescent="0.2">
      <c r="A100" s="3" t="s">
        <v>99</v>
      </c>
      <c r="B100" s="3" t="s">
        <v>22</v>
      </c>
      <c r="C100" s="3" t="s">
        <v>94</v>
      </c>
      <c r="D100" s="3" t="s">
        <v>87</v>
      </c>
      <c r="E100" s="3">
        <v>1</v>
      </c>
      <c r="F100" s="3"/>
      <c r="G100" s="3">
        <v>12</v>
      </c>
      <c r="H100" s="3"/>
      <c r="I100" s="12"/>
      <c r="J100" s="12"/>
      <c r="K100" s="37"/>
      <c r="L100" s="12"/>
      <c r="M100" s="12"/>
      <c r="N100" s="12"/>
      <c r="O100" s="49">
        <f t="shared" si="16"/>
        <v>0</v>
      </c>
      <c r="P100" s="50"/>
      <c r="Q100" s="50"/>
    </row>
    <row r="101" spans="1:17" x14ac:dyDescent="0.2">
      <c r="A101" s="3"/>
      <c r="B101" s="3" t="s">
        <v>22</v>
      </c>
      <c r="C101" s="3" t="s">
        <v>50</v>
      </c>
      <c r="D101" s="3" t="s">
        <v>85</v>
      </c>
      <c r="E101" s="3">
        <v>2</v>
      </c>
      <c r="F101" s="3"/>
      <c r="G101" s="3">
        <v>26</v>
      </c>
      <c r="H101" s="3"/>
      <c r="I101" s="12"/>
      <c r="J101" s="12"/>
      <c r="K101" s="37"/>
      <c r="L101" s="12"/>
      <c r="M101" s="12"/>
      <c r="N101" s="12"/>
      <c r="O101" s="49">
        <f t="shared" si="16"/>
        <v>0</v>
      </c>
      <c r="P101" s="50"/>
      <c r="Q101" s="50"/>
    </row>
    <row r="102" spans="1:17" x14ac:dyDescent="0.2">
      <c r="A102" s="3"/>
      <c r="B102" s="3" t="s">
        <v>22</v>
      </c>
      <c r="C102" s="3" t="s">
        <v>84</v>
      </c>
      <c r="D102" s="3" t="s">
        <v>77</v>
      </c>
      <c r="E102" s="3">
        <v>1</v>
      </c>
      <c r="F102" s="3"/>
      <c r="G102" s="3">
        <v>12</v>
      </c>
      <c r="H102" s="3"/>
      <c r="I102" s="12"/>
      <c r="J102" s="12"/>
      <c r="K102" s="37"/>
      <c r="L102" s="12"/>
      <c r="M102" s="12"/>
      <c r="N102" s="12"/>
      <c r="O102" s="49">
        <f t="shared" si="16"/>
        <v>0</v>
      </c>
      <c r="P102" s="50"/>
      <c r="Q102" s="50"/>
    </row>
    <row r="103" spans="1:17" x14ac:dyDescent="0.2">
      <c r="A103" s="3"/>
      <c r="B103" s="3" t="s">
        <v>29</v>
      </c>
      <c r="C103" s="3" t="s">
        <v>33</v>
      </c>
      <c r="D103" s="3" t="s">
        <v>52</v>
      </c>
      <c r="E103" s="3">
        <v>1</v>
      </c>
      <c r="F103" s="3">
        <v>6000</v>
      </c>
      <c r="G103" s="3">
        <v>10</v>
      </c>
      <c r="H103" s="3"/>
      <c r="I103" s="12"/>
      <c r="J103" s="12"/>
      <c r="K103" s="12"/>
      <c r="L103" s="38"/>
      <c r="M103" s="38"/>
      <c r="N103" s="38"/>
      <c r="O103" s="49"/>
      <c r="P103" s="50">
        <f t="shared" ref="P103:P104" si="17">(E103*L103)+(M103*G103)+(N103*F103)</f>
        <v>0</v>
      </c>
      <c r="Q103" s="50"/>
    </row>
    <row r="104" spans="1:17" x14ac:dyDescent="0.2">
      <c r="A104" s="3"/>
      <c r="B104" s="3" t="s">
        <v>29</v>
      </c>
      <c r="C104" s="3" t="s">
        <v>96</v>
      </c>
      <c r="D104" s="3" t="s">
        <v>52</v>
      </c>
      <c r="E104" s="3">
        <v>1</v>
      </c>
      <c r="F104" s="3">
        <v>10000</v>
      </c>
      <c r="G104" s="3">
        <v>5</v>
      </c>
      <c r="H104" s="3"/>
      <c r="I104" s="12"/>
      <c r="J104" s="12"/>
      <c r="K104" s="12"/>
      <c r="L104" s="38"/>
      <c r="M104" s="38"/>
      <c r="N104" s="38"/>
      <c r="O104" s="49"/>
      <c r="P104" s="50">
        <f t="shared" si="17"/>
        <v>0</v>
      </c>
      <c r="Q104" s="50"/>
    </row>
    <row r="105" spans="1:17" x14ac:dyDescent="0.2">
      <c r="A105" s="3"/>
      <c r="B105" s="3" t="s">
        <v>38</v>
      </c>
      <c r="C105" s="3" t="s">
        <v>39</v>
      </c>
      <c r="D105" s="3" t="s">
        <v>72</v>
      </c>
      <c r="E105" s="3"/>
      <c r="F105" s="3">
        <v>30</v>
      </c>
      <c r="G105" s="3">
        <v>1</v>
      </c>
      <c r="H105" s="3">
        <v>1</v>
      </c>
      <c r="I105" s="37"/>
      <c r="J105" s="37"/>
      <c r="K105" s="12"/>
      <c r="L105" s="12"/>
      <c r="M105" s="12"/>
      <c r="N105" s="38"/>
      <c r="O105" s="49"/>
      <c r="P105" s="50"/>
      <c r="Q105" s="50">
        <f>(I105*H105)+(J105*H105)+(N105*F105)</f>
        <v>0</v>
      </c>
    </row>
    <row r="106" spans="1:17" x14ac:dyDescent="0.2">
      <c r="A106" s="3"/>
      <c r="B106" s="3" t="s">
        <v>38</v>
      </c>
      <c r="C106" s="3" t="s">
        <v>39</v>
      </c>
      <c r="D106" s="3" t="s">
        <v>41</v>
      </c>
      <c r="E106" s="3"/>
      <c r="F106" s="3">
        <v>200</v>
      </c>
      <c r="G106" s="3">
        <v>1</v>
      </c>
      <c r="H106" s="3">
        <v>1</v>
      </c>
      <c r="I106" s="37"/>
      <c r="J106" s="37"/>
      <c r="K106" s="12"/>
      <c r="L106" s="12"/>
      <c r="M106" s="12"/>
      <c r="N106" s="38"/>
      <c r="O106" s="49"/>
      <c r="P106" s="50"/>
      <c r="Q106" s="50">
        <f t="shared" ref="Q106:Q109" si="18">(I106*H106)+(J106*H106)+(N106*F106)</f>
        <v>0</v>
      </c>
    </row>
    <row r="107" spans="1:17" x14ac:dyDescent="0.2">
      <c r="A107" s="3"/>
      <c r="B107" s="3" t="s">
        <v>38</v>
      </c>
      <c r="C107" s="3" t="s">
        <v>42</v>
      </c>
      <c r="D107" s="3" t="s">
        <v>43</v>
      </c>
      <c r="E107" s="3"/>
      <c r="F107" s="3">
        <v>35</v>
      </c>
      <c r="G107" s="3">
        <v>1</v>
      </c>
      <c r="H107" s="3">
        <v>1</v>
      </c>
      <c r="I107" s="37"/>
      <c r="J107" s="37"/>
      <c r="K107" s="12"/>
      <c r="L107" s="12"/>
      <c r="M107" s="12"/>
      <c r="N107" s="38"/>
      <c r="O107" s="49"/>
      <c r="P107" s="50"/>
      <c r="Q107" s="50">
        <f t="shared" si="18"/>
        <v>0</v>
      </c>
    </row>
    <row r="108" spans="1:17" x14ac:dyDescent="0.2">
      <c r="A108" s="3"/>
      <c r="B108" s="3" t="s">
        <v>38</v>
      </c>
      <c r="C108" s="3" t="s">
        <v>42</v>
      </c>
      <c r="D108" s="3" t="s">
        <v>47</v>
      </c>
      <c r="E108" s="3"/>
      <c r="F108" s="3">
        <v>300</v>
      </c>
      <c r="G108" s="3">
        <v>1</v>
      </c>
      <c r="H108" s="3">
        <v>1</v>
      </c>
      <c r="I108" s="37"/>
      <c r="J108" s="37"/>
      <c r="K108" s="12"/>
      <c r="L108" s="12"/>
      <c r="M108" s="12"/>
      <c r="N108" s="38"/>
      <c r="O108" s="49"/>
      <c r="P108" s="50"/>
      <c r="Q108" s="50">
        <f t="shared" si="18"/>
        <v>0</v>
      </c>
    </row>
    <row r="109" spans="1:17" x14ac:dyDescent="0.2">
      <c r="A109" s="3"/>
      <c r="B109" s="3" t="s">
        <v>63</v>
      </c>
      <c r="C109" s="3" t="s">
        <v>160</v>
      </c>
      <c r="D109" s="3" t="s">
        <v>64</v>
      </c>
      <c r="E109" s="3"/>
      <c r="F109" s="8">
        <v>2000</v>
      </c>
      <c r="G109" s="3">
        <v>1</v>
      </c>
      <c r="H109" s="3">
        <v>1</v>
      </c>
      <c r="I109" s="37"/>
      <c r="J109" s="37"/>
      <c r="K109" s="12"/>
      <c r="L109" s="12"/>
      <c r="M109" s="12"/>
      <c r="N109" s="38"/>
      <c r="O109" s="49"/>
      <c r="P109" s="50"/>
      <c r="Q109" s="50">
        <f t="shared" si="18"/>
        <v>0</v>
      </c>
    </row>
    <row r="110" spans="1:17" x14ac:dyDescent="0.2">
      <c r="A110" s="3" t="s">
        <v>100</v>
      </c>
      <c r="B110" s="3" t="s">
        <v>22</v>
      </c>
      <c r="C110" s="3" t="s">
        <v>50</v>
      </c>
      <c r="D110" s="3" t="s">
        <v>77</v>
      </c>
      <c r="E110" s="3">
        <v>1</v>
      </c>
      <c r="F110" s="3"/>
      <c r="G110" s="3">
        <v>26</v>
      </c>
      <c r="H110" s="3"/>
      <c r="I110" s="12"/>
      <c r="J110" s="12"/>
      <c r="K110" s="37"/>
      <c r="L110" s="12"/>
      <c r="M110" s="12"/>
      <c r="N110" s="12"/>
      <c r="O110" s="49">
        <f>K110*E110</f>
        <v>0</v>
      </c>
      <c r="P110" s="50"/>
      <c r="Q110" s="50"/>
    </row>
    <row r="111" spans="1:17" x14ac:dyDescent="0.2">
      <c r="A111" s="3"/>
      <c r="B111" s="3" t="s">
        <v>22</v>
      </c>
      <c r="C111" s="3" t="s">
        <v>75</v>
      </c>
      <c r="D111" s="3" t="s">
        <v>85</v>
      </c>
      <c r="E111" s="3">
        <v>2</v>
      </c>
      <c r="F111" s="3"/>
      <c r="G111" s="3">
        <v>26</v>
      </c>
      <c r="H111" s="3"/>
      <c r="I111" s="12"/>
      <c r="J111" s="12"/>
      <c r="K111" s="37"/>
      <c r="L111" s="12"/>
      <c r="M111" s="12"/>
      <c r="N111" s="12"/>
      <c r="O111" s="49">
        <f t="shared" ref="O111" si="19">K111*E111</f>
        <v>0</v>
      </c>
      <c r="P111" s="50"/>
      <c r="Q111" s="50"/>
    </row>
    <row r="112" spans="1:17" x14ac:dyDescent="0.2">
      <c r="A112" s="3"/>
      <c r="B112" s="3" t="s">
        <v>29</v>
      </c>
      <c r="C112" s="3" t="s">
        <v>33</v>
      </c>
      <c r="D112" s="3" t="s">
        <v>95</v>
      </c>
      <c r="E112" s="3">
        <v>1</v>
      </c>
      <c r="F112" s="3">
        <v>3000</v>
      </c>
      <c r="G112" s="3">
        <v>5</v>
      </c>
      <c r="H112" s="3"/>
      <c r="I112" s="12"/>
      <c r="J112" s="12"/>
      <c r="K112" s="12"/>
      <c r="L112" s="38"/>
      <c r="M112" s="38"/>
      <c r="N112" s="38"/>
      <c r="O112" s="49"/>
      <c r="P112" s="50">
        <f t="shared" ref="P112:P113" si="20">(E112*L112)+(M112*G112)+(N112*F112)</f>
        <v>0</v>
      </c>
      <c r="Q112" s="50"/>
    </row>
    <row r="113" spans="1:17" x14ac:dyDescent="0.2">
      <c r="A113" s="3"/>
      <c r="B113" s="3" t="s">
        <v>29</v>
      </c>
      <c r="C113" s="3" t="s">
        <v>37</v>
      </c>
      <c r="D113" s="3" t="s">
        <v>52</v>
      </c>
      <c r="E113" s="3">
        <v>1</v>
      </c>
      <c r="F113" s="3">
        <v>11000</v>
      </c>
      <c r="G113" s="3">
        <v>11</v>
      </c>
      <c r="H113" s="3"/>
      <c r="I113" s="12"/>
      <c r="J113" s="12"/>
      <c r="K113" s="12"/>
      <c r="L113" s="38"/>
      <c r="M113" s="38"/>
      <c r="N113" s="38"/>
      <c r="O113" s="49"/>
      <c r="P113" s="50">
        <f t="shared" si="20"/>
        <v>0</v>
      </c>
      <c r="Q113" s="50"/>
    </row>
    <row r="114" spans="1:17" x14ac:dyDescent="0.2">
      <c r="A114" s="3"/>
      <c r="B114" s="3" t="s">
        <v>38</v>
      </c>
      <c r="C114" s="3" t="s">
        <v>39</v>
      </c>
      <c r="D114" s="3" t="s">
        <v>72</v>
      </c>
      <c r="E114" s="3"/>
      <c r="F114" s="3">
        <v>30</v>
      </c>
      <c r="G114" s="3">
        <v>1</v>
      </c>
      <c r="H114" s="3">
        <v>1</v>
      </c>
      <c r="I114" s="37"/>
      <c r="J114" s="37"/>
      <c r="K114" s="12"/>
      <c r="L114" s="45"/>
      <c r="M114" s="45"/>
      <c r="N114" s="38"/>
      <c r="O114" s="49"/>
      <c r="P114" s="50"/>
      <c r="Q114" s="50">
        <f t="shared" ref="Q114:Q118" si="21">(I114*H114)+(J114*H114)+(N114*F114)</f>
        <v>0</v>
      </c>
    </row>
    <row r="115" spans="1:17" x14ac:dyDescent="0.2">
      <c r="A115" s="3"/>
      <c r="B115" s="3" t="s">
        <v>38</v>
      </c>
      <c r="C115" s="3" t="s">
        <v>39</v>
      </c>
      <c r="D115" s="3" t="s">
        <v>41</v>
      </c>
      <c r="E115" s="3"/>
      <c r="F115" s="3">
        <v>200</v>
      </c>
      <c r="G115" s="3">
        <v>1</v>
      </c>
      <c r="H115" s="3">
        <v>1</v>
      </c>
      <c r="I115" s="37"/>
      <c r="J115" s="37"/>
      <c r="K115" s="12"/>
      <c r="L115" s="12"/>
      <c r="M115" s="12"/>
      <c r="N115" s="38"/>
      <c r="O115" s="49"/>
      <c r="P115" s="50"/>
      <c r="Q115" s="50">
        <f t="shared" si="21"/>
        <v>0</v>
      </c>
    </row>
    <row r="116" spans="1:17" x14ac:dyDescent="0.2">
      <c r="A116" s="3"/>
      <c r="B116" s="3" t="s">
        <v>38</v>
      </c>
      <c r="C116" s="3" t="s">
        <v>42</v>
      </c>
      <c r="D116" s="3" t="s">
        <v>43</v>
      </c>
      <c r="E116" s="3"/>
      <c r="F116" s="3">
        <v>35</v>
      </c>
      <c r="G116" s="3">
        <v>1</v>
      </c>
      <c r="H116" s="3">
        <v>1</v>
      </c>
      <c r="I116" s="37"/>
      <c r="J116" s="37"/>
      <c r="K116" s="12"/>
      <c r="L116" s="12"/>
      <c r="M116" s="12"/>
      <c r="N116" s="38"/>
      <c r="O116" s="49"/>
      <c r="P116" s="50"/>
      <c r="Q116" s="50">
        <f t="shared" si="21"/>
        <v>0</v>
      </c>
    </row>
    <row r="117" spans="1:17" x14ac:dyDescent="0.2">
      <c r="A117" s="3"/>
      <c r="B117" s="3" t="s">
        <v>38</v>
      </c>
      <c r="C117" s="3" t="s">
        <v>42</v>
      </c>
      <c r="D117" s="3" t="s">
        <v>47</v>
      </c>
      <c r="E117" s="3"/>
      <c r="F117" s="3">
        <v>300</v>
      </c>
      <c r="G117" s="3">
        <v>1</v>
      </c>
      <c r="H117" s="3">
        <v>1</v>
      </c>
      <c r="I117" s="37"/>
      <c r="J117" s="37"/>
      <c r="K117" s="12"/>
      <c r="L117" s="12"/>
      <c r="M117" s="12"/>
      <c r="N117" s="38"/>
      <c r="O117" s="49"/>
      <c r="P117" s="50"/>
      <c r="Q117" s="50">
        <f t="shared" si="21"/>
        <v>0</v>
      </c>
    </row>
    <row r="118" spans="1:17" x14ac:dyDescent="0.2">
      <c r="A118" s="3"/>
      <c r="B118" s="3" t="s">
        <v>63</v>
      </c>
      <c r="C118" s="3" t="s">
        <v>160</v>
      </c>
      <c r="D118" s="3" t="s">
        <v>64</v>
      </c>
      <c r="E118" s="3"/>
      <c r="F118" s="8">
        <v>2000</v>
      </c>
      <c r="G118" s="3">
        <v>1</v>
      </c>
      <c r="H118" s="8">
        <v>1</v>
      </c>
      <c r="I118" s="37"/>
      <c r="J118" s="37"/>
      <c r="K118" s="12"/>
      <c r="L118" s="12"/>
      <c r="M118" s="12"/>
      <c r="N118" s="38"/>
      <c r="O118" s="49"/>
      <c r="P118" s="50"/>
      <c r="Q118" s="50">
        <f t="shared" si="21"/>
        <v>0</v>
      </c>
    </row>
    <row r="119" spans="1:17" x14ac:dyDescent="0.2">
      <c r="A119" s="3" t="s">
        <v>101</v>
      </c>
      <c r="B119" s="3" t="s">
        <v>22</v>
      </c>
      <c r="C119" s="3" t="s">
        <v>27</v>
      </c>
      <c r="D119" s="3" t="s">
        <v>87</v>
      </c>
      <c r="E119" s="3">
        <v>1</v>
      </c>
      <c r="F119" s="3"/>
      <c r="G119" s="3">
        <v>4</v>
      </c>
      <c r="H119" s="3"/>
      <c r="I119" s="45"/>
      <c r="J119" s="45"/>
      <c r="K119" s="37"/>
      <c r="L119" s="12"/>
      <c r="M119" s="12"/>
      <c r="N119" s="45"/>
      <c r="O119" s="49">
        <f t="shared" ref="O119" si="22">K119*E119</f>
        <v>0</v>
      </c>
      <c r="P119" s="50"/>
      <c r="Q119" s="50"/>
    </row>
    <row r="120" spans="1:17" x14ac:dyDescent="0.2">
      <c r="A120" s="3"/>
      <c r="B120" s="3" t="s">
        <v>22</v>
      </c>
      <c r="C120" s="3" t="s">
        <v>102</v>
      </c>
      <c r="D120" s="3" t="s">
        <v>24</v>
      </c>
      <c r="E120" s="3">
        <v>1</v>
      </c>
      <c r="F120" s="3"/>
      <c r="G120" s="3">
        <v>26</v>
      </c>
      <c r="H120" s="3"/>
      <c r="I120" s="12"/>
      <c r="J120" s="12"/>
      <c r="K120" s="37"/>
      <c r="L120" s="12"/>
      <c r="M120" s="12"/>
      <c r="N120" s="12"/>
      <c r="O120" s="49">
        <f>K120*E120</f>
        <v>0</v>
      </c>
      <c r="P120" s="50"/>
      <c r="Q120" s="50"/>
    </row>
    <row r="121" spans="1:17" x14ac:dyDescent="0.2">
      <c r="A121" s="3"/>
      <c r="B121" s="3" t="s">
        <v>22</v>
      </c>
      <c r="C121" s="3" t="s">
        <v>76</v>
      </c>
      <c r="D121" s="3" t="s">
        <v>26</v>
      </c>
      <c r="E121" s="3">
        <v>1</v>
      </c>
      <c r="F121" s="3"/>
      <c r="G121" s="3">
        <v>12</v>
      </c>
      <c r="H121" s="3"/>
      <c r="I121" s="12"/>
      <c r="J121" s="12"/>
      <c r="K121" s="37"/>
      <c r="L121" s="12"/>
      <c r="M121" s="12"/>
      <c r="N121" s="12"/>
      <c r="O121" s="49">
        <f t="shared" ref="O121" si="23">K121*E121</f>
        <v>0</v>
      </c>
      <c r="P121" s="50"/>
      <c r="Q121" s="50"/>
    </row>
    <row r="122" spans="1:17" x14ac:dyDescent="0.2">
      <c r="A122" s="3"/>
      <c r="B122" s="3" t="s">
        <v>29</v>
      </c>
      <c r="C122" s="3" t="s">
        <v>33</v>
      </c>
      <c r="D122" s="3" t="s">
        <v>95</v>
      </c>
      <c r="E122" s="3">
        <v>1</v>
      </c>
      <c r="F122" s="3">
        <v>5000</v>
      </c>
      <c r="G122" s="3">
        <v>8</v>
      </c>
      <c r="H122" s="3"/>
      <c r="I122" s="12"/>
      <c r="J122" s="12"/>
      <c r="K122" s="12"/>
      <c r="L122" s="38"/>
      <c r="M122" s="38"/>
      <c r="N122" s="38"/>
      <c r="O122" s="49"/>
      <c r="P122" s="50">
        <f t="shared" ref="P122:P125" si="24">(E122*L122)+(M122*G122)+(N122*F122)</f>
        <v>0</v>
      </c>
      <c r="Q122" s="50"/>
    </row>
    <row r="123" spans="1:17" x14ac:dyDescent="0.2">
      <c r="A123" s="3"/>
      <c r="B123" s="3" t="s">
        <v>29</v>
      </c>
      <c r="C123" s="3" t="s">
        <v>33</v>
      </c>
      <c r="D123" s="3" t="s">
        <v>103</v>
      </c>
      <c r="E123" s="3">
        <v>1</v>
      </c>
      <c r="F123" s="3">
        <v>1400</v>
      </c>
      <c r="G123" s="3">
        <v>3</v>
      </c>
      <c r="H123" s="3"/>
      <c r="I123" s="12"/>
      <c r="J123" s="12"/>
      <c r="K123" s="12"/>
      <c r="L123" s="38"/>
      <c r="M123" s="38"/>
      <c r="N123" s="38"/>
      <c r="O123" s="49"/>
      <c r="P123" s="50">
        <f t="shared" si="24"/>
        <v>0</v>
      </c>
      <c r="Q123" s="50"/>
    </row>
    <row r="124" spans="1:17" x14ac:dyDescent="0.2">
      <c r="A124" s="3"/>
      <c r="B124" s="3" t="s">
        <v>29</v>
      </c>
      <c r="C124" s="3" t="s">
        <v>33</v>
      </c>
      <c r="D124" s="3" t="s">
        <v>104</v>
      </c>
      <c r="E124" s="3">
        <v>1</v>
      </c>
      <c r="F124" s="3">
        <v>1600</v>
      </c>
      <c r="G124" s="3">
        <v>3</v>
      </c>
      <c r="H124" s="3"/>
      <c r="I124" s="12"/>
      <c r="J124" s="12"/>
      <c r="K124" s="12"/>
      <c r="L124" s="38"/>
      <c r="M124" s="38"/>
      <c r="N124" s="38"/>
      <c r="O124" s="49"/>
      <c r="P124" s="50">
        <f t="shared" si="24"/>
        <v>0</v>
      </c>
      <c r="Q124" s="50"/>
    </row>
    <row r="125" spans="1:17" x14ac:dyDescent="0.2">
      <c r="A125" s="3"/>
      <c r="B125" s="3" t="s">
        <v>29</v>
      </c>
      <c r="C125" s="3" t="s">
        <v>105</v>
      </c>
      <c r="D125" s="3" t="s">
        <v>52</v>
      </c>
      <c r="E125" s="3">
        <v>1</v>
      </c>
      <c r="F125" s="3">
        <v>1500</v>
      </c>
      <c r="G125" s="3">
        <v>1</v>
      </c>
      <c r="H125" s="3"/>
      <c r="I125" s="12"/>
      <c r="J125" s="12"/>
      <c r="K125" s="12"/>
      <c r="L125" s="38"/>
      <c r="M125" s="38"/>
      <c r="N125" s="38"/>
      <c r="O125" s="49"/>
      <c r="P125" s="50">
        <f t="shared" si="24"/>
        <v>0</v>
      </c>
      <c r="Q125" s="50"/>
    </row>
    <row r="126" spans="1:17" x14ac:dyDescent="0.2">
      <c r="A126" s="3"/>
      <c r="B126" s="3" t="s">
        <v>38</v>
      </c>
      <c r="C126" s="3" t="s">
        <v>39</v>
      </c>
      <c r="D126" s="3" t="s">
        <v>72</v>
      </c>
      <c r="E126" s="3"/>
      <c r="F126" s="3">
        <v>30</v>
      </c>
      <c r="G126" s="3">
        <v>1</v>
      </c>
      <c r="H126" s="3">
        <v>1</v>
      </c>
      <c r="I126" s="37"/>
      <c r="J126" s="37"/>
      <c r="K126" s="12"/>
      <c r="L126" s="12"/>
      <c r="M126" s="12"/>
      <c r="N126" s="38"/>
      <c r="O126" s="49"/>
      <c r="P126" s="50"/>
      <c r="Q126" s="50">
        <f>(I126*H126)+(J126*H126)+(N126*F126)</f>
        <v>0</v>
      </c>
    </row>
    <row r="127" spans="1:17" x14ac:dyDescent="0.2">
      <c r="A127" s="3"/>
      <c r="B127" s="3" t="s">
        <v>38</v>
      </c>
      <c r="C127" s="3" t="s">
        <v>39</v>
      </c>
      <c r="D127" s="3" t="s">
        <v>41</v>
      </c>
      <c r="E127" s="3"/>
      <c r="F127" s="3">
        <v>200</v>
      </c>
      <c r="G127" s="3">
        <v>1</v>
      </c>
      <c r="H127" s="3">
        <v>1</v>
      </c>
      <c r="I127" s="37"/>
      <c r="J127" s="37"/>
      <c r="K127" s="12"/>
      <c r="L127" s="12"/>
      <c r="M127" s="12"/>
      <c r="N127" s="38"/>
      <c r="O127" s="49"/>
      <c r="P127" s="50"/>
      <c r="Q127" s="50">
        <f t="shared" ref="Q127:Q130" si="25">(I127*H127)+(J127*H127)+(N127*F127)</f>
        <v>0</v>
      </c>
    </row>
    <row r="128" spans="1:17" x14ac:dyDescent="0.2">
      <c r="A128" s="3"/>
      <c r="B128" s="3" t="s">
        <v>38</v>
      </c>
      <c r="C128" s="3" t="s">
        <v>42</v>
      </c>
      <c r="D128" s="3" t="s">
        <v>43</v>
      </c>
      <c r="E128" s="3"/>
      <c r="F128" s="3">
        <v>35</v>
      </c>
      <c r="G128" s="3">
        <v>1</v>
      </c>
      <c r="H128" s="3">
        <v>1</v>
      </c>
      <c r="I128" s="37"/>
      <c r="J128" s="37"/>
      <c r="K128" s="12"/>
      <c r="L128" s="12"/>
      <c r="M128" s="12"/>
      <c r="N128" s="38"/>
      <c r="O128" s="49"/>
      <c r="P128" s="50"/>
      <c r="Q128" s="50">
        <f t="shared" si="25"/>
        <v>0</v>
      </c>
    </row>
    <row r="129" spans="1:17" x14ac:dyDescent="0.2">
      <c r="A129" s="3"/>
      <c r="B129" s="3" t="s">
        <v>38</v>
      </c>
      <c r="C129" s="3" t="s">
        <v>42</v>
      </c>
      <c r="D129" s="3" t="s">
        <v>47</v>
      </c>
      <c r="E129" s="3"/>
      <c r="F129" s="3">
        <v>300</v>
      </c>
      <c r="G129" s="3">
        <v>1</v>
      </c>
      <c r="H129" s="3">
        <v>1</v>
      </c>
      <c r="I129" s="37"/>
      <c r="J129" s="37"/>
      <c r="K129" s="12"/>
      <c r="L129" s="12"/>
      <c r="M129" s="12"/>
      <c r="N129" s="38"/>
      <c r="O129" s="49"/>
      <c r="P129" s="50"/>
      <c r="Q129" s="50">
        <f t="shared" si="25"/>
        <v>0</v>
      </c>
    </row>
    <row r="130" spans="1:17" x14ac:dyDescent="0.2">
      <c r="A130" s="3"/>
      <c r="B130" s="3" t="s">
        <v>63</v>
      </c>
      <c r="C130" s="3" t="s">
        <v>160</v>
      </c>
      <c r="D130" s="3" t="s">
        <v>64</v>
      </c>
      <c r="E130" s="3"/>
      <c r="F130" s="8">
        <v>2000</v>
      </c>
      <c r="G130" s="3">
        <v>2</v>
      </c>
      <c r="H130" s="3">
        <v>1</v>
      </c>
      <c r="I130" s="37"/>
      <c r="J130" s="37"/>
      <c r="K130" s="12"/>
      <c r="L130" s="12"/>
      <c r="M130" s="12"/>
      <c r="N130" s="38"/>
      <c r="O130" s="49"/>
      <c r="P130" s="50"/>
      <c r="Q130" s="50">
        <f t="shared" si="25"/>
        <v>0</v>
      </c>
    </row>
    <row r="131" spans="1:17" x14ac:dyDescent="0.2">
      <c r="A131" s="3" t="s">
        <v>106</v>
      </c>
      <c r="B131" s="3" t="s">
        <v>22</v>
      </c>
      <c r="C131" s="3" t="s">
        <v>94</v>
      </c>
      <c r="D131" s="3" t="s">
        <v>77</v>
      </c>
      <c r="E131" s="3">
        <v>1</v>
      </c>
      <c r="F131" s="3"/>
      <c r="G131" s="3">
        <v>52</v>
      </c>
      <c r="H131" s="3"/>
      <c r="I131" s="12"/>
      <c r="J131" s="12"/>
      <c r="K131" s="37"/>
      <c r="L131" s="12"/>
      <c r="M131" s="12"/>
      <c r="N131" s="12"/>
      <c r="O131" s="49">
        <f>K131*E131</f>
        <v>0</v>
      </c>
      <c r="P131" s="50"/>
      <c r="Q131" s="50"/>
    </row>
    <row r="132" spans="1:17" x14ac:dyDescent="0.2">
      <c r="A132" s="3"/>
      <c r="B132" s="3" t="s">
        <v>22</v>
      </c>
      <c r="C132" s="3" t="s">
        <v>94</v>
      </c>
      <c r="D132" s="3" t="s">
        <v>87</v>
      </c>
      <c r="E132" s="3">
        <v>1</v>
      </c>
      <c r="F132" s="3"/>
      <c r="G132" s="3">
        <v>2</v>
      </c>
      <c r="H132" s="3"/>
      <c r="I132" s="12"/>
      <c r="J132" s="12"/>
      <c r="K132" s="37"/>
      <c r="L132" s="12"/>
      <c r="M132" s="12"/>
      <c r="N132" s="12"/>
      <c r="O132" s="49">
        <f t="shared" ref="O132:O133" si="26">K132*E132</f>
        <v>0</v>
      </c>
      <c r="P132" s="50"/>
      <c r="Q132" s="50"/>
    </row>
    <row r="133" spans="1:17" x14ac:dyDescent="0.2">
      <c r="A133" s="3"/>
      <c r="B133" s="3" t="s">
        <v>22</v>
      </c>
      <c r="C133" s="3" t="s">
        <v>49</v>
      </c>
      <c r="D133" s="3" t="s">
        <v>24</v>
      </c>
      <c r="E133" s="3">
        <v>1</v>
      </c>
      <c r="F133" s="3"/>
      <c r="G133" s="3">
        <v>52</v>
      </c>
      <c r="H133" s="3"/>
      <c r="I133" s="12"/>
      <c r="J133" s="12"/>
      <c r="K133" s="37"/>
      <c r="L133" s="12"/>
      <c r="M133" s="12"/>
      <c r="N133" s="12"/>
      <c r="O133" s="49">
        <f t="shared" si="26"/>
        <v>0</v>
      </c>
      <c r="P133" s="50"/>
      <c r="Q133" s="50"/>
    </row>
    <row r="134" spans="1:17" x14ac:dyDescent="0.2">
      <c r="A134" s="3"/>
      <c r="B134" s="3" t="s">
        <v>107</v>
      </c>
      <c r="C134" s="3" t="s">
        <v>33</v>
      </c>
      <c r="D134" s="3" t="s">
        <v>108</v>
      </c>
      <c r="E134" s="3">
        <v>1</v>
      </c>
      <c r="F134" s="3">
        <v>1000</v>
      </c>
      <c r="G134" s="3">
        <v>2</v>
      </c>
      <c r="H134" s="3"/>
      <c r="I134" s="12"/>
      <c r="J134" s="12"/>
      <c r="K134" s="12"/>
      <c r="L134" s="38"/>
      <c r="M134" s="38"/>
      <c r="N134" s="38"/>
      <c r="O134" s="49"/>
      <c r="P134" s="50">
        <f t="shared" ref="P134:P135" si="27">(E134*L134)+(M134*G134)+(N134*F134)</f>
        <v>0</v>
      </c>
      <c r="Q134" s="50"/>
    </row>
    <row r="135" spans="1:17" x14ac:dyDescent="0.2">
      <c r="A135" s="3"/>
      <c r="B135" s="3" t="s">
        <v>107</v>
      </c>
      <c r="C135" s="3" t="s">
        <v>33</v>
      </c>
      <c r="D135" s="3" t="s">
        <v>52</v>
      </c>
      <c r="E135" s="3">
        <v>1</v>
      </c>
      <c r="F135" s="3">
        <v>7000</v>
      </c>
      <c r="G135" s="3">
        <v>10</v>
      </c>
      <c r="H135" s="3"/>
      <c r="I135" s="12"/>
      <c r="J135" s="12"/>
      <c r="K135" s="12"/>
      <c r="L135" s="38"/>
      <c r="M135" s="38"/>
      <c r="N135" s="38"/>
      <c r="O135" s="49"/>
      <c r="P135" s="50">
        <f t="shared" si="27"/>
        <v>0</v>
      </c>
      <c r="Q135" s="50"/>
    </row>
    <row r="136" spans="1:17" x14ac:dyDescent="0.2">
      <c r="A136" s="3" t="s">
        <v>109</v>
      </c>
      <c r="B136" s="3" t="s">
        <v>22</v>
      </c>
      <c r="C136" s="3" t="s">
        <v>50</v>
      </c>
      <c r="D136" s="3" t="s">
        <v>85</v>
      </c>
      <c r="E136" s="3">
        <v>6</v>
      </c>
      <c r="F136" s="3"/>
      <c r="G136" s="3">
        <v>26</v>
      </c>
      <c r="H136" s="3"/>
      <c r="I136" s="12"/>
      <c r="J136" s="12"/>
      <c r="K136" s="37"/>
      <c r="L136" s="12"/>
      <c r="M136" s="12"/>
      <c r="N136" s="12"/>
      <c r="O136" s="49">
        <f>K136*E136</f>
        <v>0</v>
      </c>
      <c r="P136" s="50"/>
      <c r="Q136" s="50"/>
    </row>
    <row r="137" spans="1:17" x14ac:dyDescent="0.2">
      <c r="A137" s="3"/>
      <c r="B137" s="3" t="s">
        <v>22</v>
      </c>
      <c r="C137" s="3" t="s">
        <v>50</v>
      </c>
      <c r="D137" s="3" t="s">
        <v>26</v>
      </c>
      <c r="E137" s="3">
        <v>2</v>
      </c>
      <c r="F137" s="3"/>
      <c r="G137" s="3">
        <v>26</v>
      </c>
      <c r="H137" s="3"/>
      <c r="I137" s="12"/>
      <c r="J137" s="12"/>
      <c r="K137" s="37"/>
      <c r="L137" s="12"/>
      <c r="M137" s="12"/>
      <c r="N137" s="12"/>
      <c r="O137" s="49">
        <f>K137*E137</f>
        <v>0</v>
      </c>
      <c r="P137" s="50"/>
      <c r="Q137" s="50"/>
    </row>
    <row r="138" spans="1:17" x14ac:dyDescent="0.2">
      <c r="A138" s="3"/>
      <c r="B138" s="3" t="s">
        <v>29</v>
      </c>
      <c r="C138" s="3" t="s">
        <v>33</v>
      </c>
      <c r="D138" s="3" t="s">
        <v>110</v>
      </c>
      <c r="E138" s="3">
        <v>1</v>
      </c>
      <c r="F138" s="3">
        <v>9000</v>
      </c>
      <c r="G138" s="3">
        <v>14</v>
      </c>
      <c r="H138" s="3"/>
      <c r="I138" s="12"/>
      <c r="J138" s="12"/>
      <c r="K138" s="12"/>
      <c r="L138" s="38"/>
      <c r="M138" s="38"/>
      <c r="N138" s="38"/>
      <c r="O138" s="49"/>
      <c r="P138" s="50">
        <f t="shared" ref="P138:P141" si="28">(E138*L138)+(M138*G138)+(N138*F138)</f>
        <v>0</v>
      </c>
      <c r="Q138" s="50"/>
    </row>
    <row r="139" spans="1:17" x14ac:dyDescent="0.2">
      <c r="A139" s="3"/>
      <c r="B139" s="3" t="s">
        <v>29</v>
      </c>
      <c r="C139" s="3" t="s">
        <v>33</v>
      </c>
      <c r="D139" s="3" t="s">
        <v>103</v>
      </c>
      <c r="E139" s="3">
        <v>1</v>
      </c>
      <c r="F139" s="3">
        <v>1500</v>
      </c>
      <c r="G139" s="3">
        <v>3</v>
      </c>
      <c r="H139" s="3"/>
      <c r="I139" s="12"/>
      <c r="J139" s="12"/>
      <c r="K139" s="12"/>
      <c r="L139" s="38"/>
      <c r="M139" s="38"/>
      <c r="N139" s="38"/>
      <c r="O139" s="49"/>
      <c r="P139" s="50">
        <f t="shared" si="28"/>
        <v>0</v>
      </c>
      <c r="Q139" s="50"/>
    </row>
    <row r="140" spans="1:17" x14ac:dyDescent="0.2">
      <c r="A140" s="3"/>
      <c r="B140" s="3" t="s">
        <v>29</v>
      </c>
      <c r="C140" s="3" t="s">
        <v>33</v>
      </c>
      <c r="D140" s="3" t="s">
        <v>52</v>
      </c>
      <c r="E140" s="3">
        <v>1</v>
      </c>
      <c r="F140" s="3">
        <v>2000</v>
      </c>
      <c r="G140" s="3">
        <v>4</v>
      </c>
      <c r="H140" s="3"/>
      <c r="I140" s="12"/>
      <c r="J140" s="12"/>
      <c r="K140" s="12"/>
      <c r="L140" s="38"/>
      <c r="M140" s="38"/>
      <c r="N140" s="38"/>
      <c r="O140" s="49"/>
      <c r="P140" s="50">
        <f t="shared" si="28"/>
        <v>0</v>
      </c>
      <c r="Q140" s="50"/>
    </row>
    <row r="141" spans="1:17" x14ac:dyDescent="0.2">
      <c r="A141" s="3"/>
      <c r="B141" s="3" t="s">
        <v>29</v>
      </c>
      <c r="C141" s="3" t="s">
        <v>33</v>
      </c>
      <c r="D141" s="3" t="s">
        <v>111</v>
      </c>
      <c r="E141" s="3">
        <v>1</v>
      </c>
      <c r="F141" s="3">
        <v>8000</v>
      </c>
      <c r="G141" s="3">
        <v>10</v>
      </c>
      <c r="H141" s="3"/>
      <c r="I141" s="12"/>
      <c r="J141" s="12"/>
      <c r="K141" s="12"/>
      <c r="L141" s="38"/>
      <c r="M141" s="38"/>
      <c r="N141" s="38"/>
      <c r="O141" s="49"/>
      <c r="P141" s="50">
        <f t="shared" si="28"/>
        <v>0</v>
      </c>
      <c r="Q141" s="50"/>
    </row>
    <row r="142" spans="1:17" x14ac:dyDescent="0.2">
      <c r="A142" s="3"/>
      <c r="B142" s="3" t="s">
        <v>38</v>
      </c>
      <c r="C142" s="3" t="s">
        <v>39</v>
      </c>
      <c r="D142" s="3" t="s">
        <v>72</v>
      </c>
      <c r="E142" s="3">
        <v>1</v>
      </c>
      <c r="F142" s="3">
        <v>100</v>
      </c>
      <c r="G142" s="3">
        <v>1</v>
      </c>
      <c r="H142" s="3">
        <v>1</v>
      </c>
      <c r="I142" s="37"/>
      <c r="J142" s="37"/>
      <c r="K142" s="12"/>
      <c r="L142" s="12"/>
      <c r="M142" s="12"/>
      <c r="N142" s="38"/>
      <c r="O142" s="49"/>
      <c r="P142" s="50"/>
      <c r="Q142" s="50">
        <f t="shared" ref="Q142:Q146" si="29">(I142*H142)+(J142*H142)+(N142*F142)</f>
        <v>0</v>
      </c>
    </row>
    <row r="143" spans="1:17" x14ac:dyDescent="0.2">
      <c r="A143" s="3"/>
      <c r="B143" s="3" t="s">
        <v>38</v>
      </c>
      <c r="C143" s="3" t="s">
        <v>39</v>
      </c>
      <c r="D143" s="3" t="s">
        <v>41</v>
      </c>
      <c r="E143" s="3"/>
      <c r="F143" s="3">
        <v>200</v>
      </c>
      <c r="G143" s="3">
        <v>1</v>
      </c>
      <c r="H143" s="3">
        <v>1</v>
      </c>
      <c r="I143" s="37"/>
      <c r="J143" s="37"/>
      <c r="K143" s="12"/>
      <c r="L143" s="12"/>
      <c r="M143" s="12"/>
      <c r="N143" s="38"/>
      <c r="O143" s="49"/>
      <c r="P143" s="50"/>
      <c r="Q143" s="50">
        <f t="shared" si="29"/>
        <v>0</v>
      </c>
    </row>
    <row r="144" spans="1:17" x14ac:dyDescent="0.2">
      <c r="A144" s="3"/>
      <c r="B144" s="3" t="s">
        <v>38</v>
      </c>
      <c r="C144" s="3" t="s">
        <v>42</v>
      </c>
      <c r="D144" s="3" t="s">
        <v>43</v>
      </c>
      <c r="E144" s="3"/>
      <c r="F144" s="3">
        <v>35</v>
      </c>
      <c r="G144" s="3">
        <v>1</v>
      </c>
      <c r="H144" s="3">
        <v>1</v>
      </c>
      <c r="I144" s="37"/>
      <c r="J144" s="37"/>
      <c r="K144" s="12"/>
      <c r="L144" s="12"/>
      <c r="M144" s="12"/>
      <c r="N144" s="38"/>
      <c r="O144" s="49"/>
      <c r="P144" s="50"/>
      <c r="Q144" s="50">
        <f t="shared" si="29"/>
        <v>0</v>
      </c>
    </row>
    <row r="145" spans="1:17" x14ac:dyDescent="0.2">
      <c r="A145" s="3"/>
      <c r="B145" s="3" t="s">
        <v>38</v>
      </c>
      <c r="C145" s="3" t="s">
        <v>42</v>
      </c>
      <c r="D145" s="3" t="s">
        <v>47</v>
      </c>
      <c r="E145" s="3"/>
      <c r="F145" s="3">
        <v>300</v>
      </c>
      <c r="G145" s="3">
        <v>1</v>
      </c>
      <c r="H145" s="3">
        <v>1</v>
      </c>
      <c r="I145" s="37"/>
      <c r="J145" s="37"/>
      <c r="K145" s="12"/>
      <c r="L145" s="12"/>
      <c r="M145" s="12"/>
      <c r="N145" s="38"/>
      <c r="O145" s="49"/>
      <c r="P145" s="50"/>
      <c r="Q145" s="50">
        <f t="shared" si="29"/>
        <v>0</v>
      </c>
    </row>
    <row r="146" spans="1:17" x14ac:dyDescent="0.2">
      <c r="A146" s="3"/>
      <c r="B146" s="3" t="s">
        <v>63</v>
      </c>
      <c r="C146" s="3" t="s">
        <v>160</v>
      </c>
      <c r="D146" s="3" t="s">
        <v>64</v>
      </c>
      <c r="E146" s="3"/>
      <c r="F146" s="8">
        <v>2000</v>
      </c>
      <c r="G146" s="3">
        <v>1</v>
      </c>
      <c r="H146" s="3">
        <v>1</v>
      </c>
      <c r="I146" s="37"/>
      <c r="J146" s="37"/>
      <c r="K146" s="12"/>
      <c r="L146" s="12"/>
      <c r="M146" s="12"/>
      <c r="N146" s="38"/>
      <c r="O146" s="49"/>
      <c r="P146" s="50"/>
      <c r="Q146" s="50">
        <f t="shared" si="29"/>
        <v>0</v>
      </c>
    </row>
    <row r="147" spans="1:17" x14ac:dyDescent="0.2">
      <c r="A147" s="3" t="s">
        <v>112</v>
      </c>
      <c r="B147" s="3" t="s">
        <v>22</v>
      </c>
      <c r="C147" s="3" t="s">
        <v>50</v>
      </c>
      <c r="D147" s="3" t="s">
        <v>77</v>
      </c>
      <c r="E147" s="3">
        <v>1</v>
      </c>
      <c r="F147" s="3"/>
      <c r="G147" s="3">
        <v>52</v>
      </c>
      <c r="H147" s="3"/>
      <c r="I147" s="12"/>
      <c r="J147" s="12"/>
      <c r="K147" s="37"/>
      <c r="L147" s="12"/>
      <c r="M147" s="12"/>
      <c r="N147" s="12"/>
      <c r="O147" s="49">
        <f t="shared" ref="O147:O149" si="30">K147*E147</f>
        <v>0</v>
      </c>
      <c r="P147" s="50"/>
      <c r="Q147" s="50"/>
    </row>
    <row r="148" spans="1:17" x14ac:dyDescent="0.2">
      <c r="A148" s="3"/>
      <c r="B148" s="3" t="s">
        <v>22</v>
      </c>
      <c r="C148" s="3" t="s">
        <v>50</v>
      </c>
      <c r="D148" s="3" t="s">
        <v>85</v>
      </c>
      <c r="E148" s="3">
        <v>2</v>
      </c>
      <c r="F148" s="3"/>
      <c r="G148" s="3">
        <v>52</v>
      </c>
      <c r="H148" s="3"/>
      <c r="I148" s="12"/>
      <c r="J148" s="12"/>
      <c r="K148" s="37"/>
      <c r="L148" s="12"/>
      <c r="M148" s="12"/>
      <c r="N148" s="12"/>
      <c r="O148" s="49">
        <f t="shared" si="30"/>
        <v>0</v>
      </c>
      <c r="P148" s="50"/>
      <c r="Q148" s="50"/>
    </row>
    <row r="149" spans="1:17" x14ac:dyDescent="0.2">
      <c r="A149" s="3"/>
      <c r="B149" s="3" t="s">
        <v>22</v>
      </c>
      <c r="C149" s="3" t="s">
        <v>27</v>
      </c>
      <c r="D149" s="3" t="s">
        <v>87</v>
      </c>
      <c r="E149" s="3">
        <v>1</v>
      </c>
      <c r="F149" s="3"/>
      <c r="G149" s="3">
        <v>52</v>
      </c>
      <c r="H149" s="3"/>
      <c r="I149" s="12"/>
      <c r="J149" s="12"/>
      <c r="K149" s="37"/>
      <c r="L149" s="12"/>
      <c r="M149" s="12"/>
      <c r="N149" s="12"/>
      <c r="O149" s="49">
        <f t="shared" si="30"/>
        <v>0</v>
      </c>
      <c r="P149" s="50"/>
      <c r="Q149" s="50"/>
    </row>
    <row r="150" spans="1:17" x14ac:dyDescent="0.2">
      <c r="A150" s="3"/>
      <c r="B150" s="3" t="s">
        <v>29</v>
      </c>
      <c r="C150" s="3" t="s">
        <v>33</v>
      </c>
      <c r="D150" s="3" t="s">
        <v>52</v>
      </c>
      <c r="E150" s="3">
        <v>1</v>
      </c>
      <c r="F150" s="3">
        <v>7000</v>
      </c>
      <c r="G150" s="3">
        <v>10</v>
      </c>
      <c r="H150" s="3"/>
      <c r="I150" s="12"/>
      <c r="J150" s="12"/>
      <c r="K150" s="12"/>
      <c r="L150" s="38"/>
      <c r="M150" s="38"/>
      <c r="N150" s="38"/>
      <c r="O150" s="49"/>
      <c r="P150" s="50">
        <f t="shared" ref="P150:P152" si="31">(E150*L150)+(M150*G150)+(N150*F150)</f>
        <v>0</v>
      </c>
      <c r="Q150" s="50"/>
    </row>
    <row r="151" spans="1:17" x14ac:dyDescent="0.2">
      <c r="A151" s="3"/>
      <c r="B151" s="3" t="s">
        <v>29</v>
      </c>
      <c r="C151" s="3" t="s">
        <v>33</v>
      </c>
      <c r="D151" s="3" t="s">
        <v>95</v>
      </c>
      <c r="E151" s="3">
        <v>1</v>
      </c>
      <c r="F151" s="3">
        <v>3000</v>
      </c>
      <c r="G151" s="3">
        <v>5</v>
      </c>
      <c r="H151" s="3"/>
      <c r="I151" s="12"/>
      <c r="J151" s="12"/>
      <c r="K151" s="12"/>
      <c r="L151" s="38"/>
      <c r="M151" s="38"/>
      <c r="N151" s="38"/>
      <c r="O151" s="49"/>
      <c r="P151" s="50">
        <f t="shared" si="31"/>
        <v>0</v>
      </c>
      <c r="Q151" s="50"/>
    </row>
    <row r="152" spans="1:17" x14ac:dyDescent="0.2">
      <c r="A152" s="3"/>
      <c r="B152" s="3" t="s">
        <v>29</v>
      </c>
      <c r="C152" s="3" t="s">
        <v>113</v>
      </c>
      <c r="D152" s="3" t="s">
        <v>114</v>
      </c>
      <c r="E152" s="3">
        <v>1</v>
      </c>
      <c r="F152" s="3">
        <v>5000</v>
      </c>
      <c r="G152" s="3">
        <v>5</v>
      </c>
      <c r="H152" s="3"/>
      <c r="I152" s="12"/>
      <c r="J152" s="12"/>
      <c r="K152" s="12"/>
      <c r="L152" s="38"/>
      <c r="M152" s="38"/>
      <c r="N152" s="38"/>
      <c r="O152" s="49"/>
      <c r="P152" s="50">
        <f t="shared" si="31"/>
        <v>0</v>
      </c>
      <c r="Q152" s="50"/>
    </row>
    <row r="153" spans="1:17" x14ac:dyDescent="0.2">
      <c r="A153" s="3" t="s">
        <v>115</v>
      </c>
      <c r="B153" s="3" t="s">
        <v>22</v>
      </c>
      <c r="C153" s="3" t="s">
        <v>102</v>
      </c>
      <c r="D153" s="3" t="s">
        <v>68</v>
      </c>
      <c r="E153" s="3">
        <v>1</v>
      </c>
      <c r="F153" s="3"/>
      <c r="G153" s="3">
        <v>6</v>
      </c>
      <c r="H153" s="3"/>
      <c r="I153" s="12"/>
      <c r="J153" s="12"/>
      <c r="K153" s="37"/>
      <c r="L153" s="12"/>
      <c r="M153" s="12"/>
      <c r="N153" s="12"/>
      <c r="O153" s="49">
        <f t="shared" ref="O153:O163" si="32">K153*E153</f>
        <v>0</v>
      </c>
      <c r="P153" s="50"/>
      <c r="Q153" s="50"/>
    </row>
    <row r="154" spans="1:17" x14ac:dyDescent="0.2">
      <c r="A154" s="3" t="s">
        <v>116</v>
      </c>
      <c r="B154" s="3" t="s">
        <v>22</v>
      </c>
      <c r="C154" s="3" t="s">
        <v>49</v>
      </c>
      <c r="D154" s="3" t="s">
        <v>24</v>
      </c>
      <c r="E154" s="3">
        <v>1</v>
      </c>
      <c r="F154" s="3"/>
      <c r="G154" s="3">
        <v>6</v>
      </c>
      <c r="H154" s="3"/>
      <c r="I154" s="12"/>
      <c r="J154" s="12"/>
      <c r="K154" s="37"/>
      <c r="L154" s="12"/>
      <c r="M154" s="12"/>
      <c r="N154" s="12"/>
      <c r="O154" s="49">
        <f t="shared" si="32"/>
        <v>0</v>
      </c>
      <c r="P154" s="50"/>
      <c r="Q154" s="50"/>
    </row>
    <row r="155" spans="1:17" x14ac:dyDescent="0.2">
      <c r="A155" s="3" t="s">
        <v>117</v>
      </c>
      <c r="B155" s="3" t="s">
        <v>22</v>
      </c>
      <c r="C155" s="3" t="s">
        <v>49</v>
      </c>
      <c r="D155" s="3" t="s">
        <v>24</v>
      </c>
      <c r="E155" s="3">
        <v>1</v>
      </c>
      <c r="F155" s="3"/>
      <c r="G155" s="3">
        <v>4</v>
      </c>
      <c r="H155" s="3"/>
      <c r="I155" s="12"/>
      <c r="J155" s="12"/>
      <c r="K155" s="37"/>
      <c r="L155" s="12"/>
      <c r="M155" s="12"/>
      <c r="N155" s="12"/>
      <c r="O155" s="49">
        <f t="shared" si="32"/>
        <v>0</v>
      </c>
      <c r="P155" s="50"/>
      <c r="Q155" s="50"/>
    </row>
    <row r="156" spans="1:17" x14ac:dyDescent="0.2">
      <c r="A156" s="31" t="s">
        <v>118</v>
      </c>
      <c r="B156" s="21"/>
      <c r="C156" s="21"/>
      <c r="D156" s="21"/>
      <c r="E156" s="21"/>
      <c r="F156" s="21"/>
      <c r="G156" s="21"/>
      <c r="H156" s="21"/>
      <c r="I156" s="21"/>
      <c r="J156" s="21"/>
      <c r="K156" s="40"/>
      <c r="L156" s="21"/>
      <c r="M156" s="21"/>
      <c r="N156" s="21"/>
      <c r="O156" s="59"/>
      <c r="P156" s="59"/>
      <c r="Q156" s="59"/>
    </row>
    <row r="157" spans="1:17" x14ac:dyDescent="0.2">
      <c r="A157" s="5" t="s">
        <v>119</v>
      </c>
      <c r="B157" s="3" t="s">
        <v>22</v>
      </c>
      <c r="C157" s="3" t="s">
        <v>50</v>
      </c>
      <c r="D157" s="3" t="s">
        <v>68</v>
      </c>
      <c r="E157" s="3">
        <v>4</v>
      </c>
      <c r="F157" s="3"/>
      <c r="G157" s="3">
        <v>52</v>
      </c>
      <c r="H157" s="3"/>
      <c r="I157" s="12"/>
      <c r="J157" s="12"/>
      <c r="K157" s="37"/>
      <c r="L157" s="12"/>
      <c r="M157" s="12"/>
      <c r="N157" s="12"/>
      <c r="O157" s="49">
        <f>K157*E157</f>
        <v>0</v>
      </c>
      <c r="P157" s="50"/>
      <c r="Q157" s="50"/>
    </row>
    <row r="158" spans="1:17" x14ac:dyDescent="0.2">
      <c r="A158" s="3"/>
      <c r="B158" s="3" t="s">
        <v>22</v>
      </c>
      <c r="C158" s="3" t="s">
        <v>27</v>
      </c>
      <c r="D158" s="3" t="s">
        <v>87</v>
      </c>
      <c r="E158" s="3">
        <v>4</v>
      </c>
      <c r="F158" s="3"/>
      <c r="G158" s="3">
        <v>52</v>
      </c>
      <c r="H158" s="3"/>
      <c r="I158" s="12"/>
      <c r="J158" s="12"/>
      <c r="K158" s="37"/>
      <c r="L158" s="12"/>
      <c r="M158" s="12"/>
      <c r="N158" s="12"/>
      <c r="O158" s="49">
        <f t="shared" si="32"/>
        <v>0</v>
      </c>
      <c r="P158" s="50"/>
      <c r="Q158" s="50"/>
    </row>
    <row r="159" spans="1:17" x14ac:dyDescent="0.2">
      <c r="A159" s="3"/>
      <c r="B159" s="3" t="s">
        <v>22</v>
      </c>
      <c r="C159" s="3" t="s">
        <v>120</v>
      </c>
      <c r="D159" s="3" t="s">
        <v>121</v>
      </c>
      <c r="E159" s="3">
        <v>5</v>
      </c>
      <c r="F159" s="3"/>
      <c r="G159" s="3">
        <v>52</v>
      </c>
      <c r="H159" s="3"/>
      <c r="I159" s="12"/>
      <c r="J159" s="12"/>
      <c r="K159" s="37"/>
      <c r="L159" s="12"/>
      <c r="M159" s="12"/>
      <c r="N159" s="12"/>
      <c r="O159" s="49">
        <f t="shared" si="32"/>
        <v>0</v>
      </c>
      <c r="P159" s="50"/>
      <c r="Q159" s="50"/>
    </row>
    <row r="160" spans="1:17" x14ac:dyDescent="0.2">
      <c r="A160" s="3"/>
      <c r="B160" s="3" t="s">
        <v>22</v>
      </c>
      <c r="C160" s="3" t="s">
        <v>120</v>
      </c>
      <c r="D160" s="3" t="s">
        <v>122</v>
      </c>
      <c r="E160" s="3">
        <v>1</v>
      </c>
      <c r="F160" s="3"/>
      <c r="G160" s="3">
        <v>52</v>
      </c>
      <c r="H160" s="3"/>
      <c r="I160" s="12"/>
      <c r="J160" s="12"/>
      <c r="K160" s="37"/>
      <c r="L160" s="12"/>
      <c r="M160" s="12"/>
      <c r="N160" s="12"/>
      <c r="O160" s="49">
        <f t="shared" si="32"/>
        <v>0</v>
      </c>
      <c r="P160" s="50"/>
      <c r="Q160" s="50"/>
    </row>
    <row r="161" spans="1:17" x14ac:dyDescent="0.2">
      <c r="A161" s="3"/>
      <c r="B161" s="3" t="s">
        <v>22</v>
      </c>
      <c r="C161" s="3" t="s">
        <v>27</v>
      </c>
      <c r="D161" s="3" t="s">
        <v>123</v>
      </c>
      <c r="E161" s="3">
        <v>1</v>
      </c>
      <c r="F161" s="3"/>
      <c r="G161" s="3">
        <v>12</v>
      </c>
      <c r="H161" s="3"/>
      <c r="I161" s="12"/>
      <c r="J161" s="12"/>
      <c r="K161" s="37"/>
      <c r="L161" s="12"/>
      <c r="M161" s="12"/>
      <c r="N161" s="12"/>
      <c r="O161" s="49">
        <f t="shared" si="32"/>
        <v>0</v>
      </c>
      <c r="P161" s="50"/>
      <c r="Q161" s="50"/>
    </row>
    <row r="162" spans="1:17" x14ac:dyDescent="0.2">
      <c r="A162" s="3"/>
      <c r="B162" s="3" t="s">
        <v>22</v>
      </c>
      <c r="C162" s="3" t="s">
        <v>27</v>
      </c>
      <c r="D162" s="3" t="s">
        <v>124</v>
      </c>
      <c r="E162" s="3">
        <v>16</v>
      </c>
      <c r="F162" s="3"/>
      <c r="G162" s="3">
        <v>26</v>
      </c>
      <c r="H162" s="3"/>
      <c r="I162" s="12"/>
      <c r="J162" s="12"/>
      <c r="K162" s="37"/>
      <c r="L162" s="12"/>
      <c r="M162" s="12"/>
      <c r="N162" s="12"/>
      <c r="O162" s="49">
        <f t="shared" si="32"/>
        <v>0</v>
      </c>
      <c r="P162" s="50"/>
      <c r="Q162" s="50"/>
    </row>
    <row r="163" spans="1:17" x14ac:dyDescent="0.2">
      <c r="A163" s="3"/>
      <c r="B163" s="3" t="s">
        <v>22</v>
      </c>
      <c r="C163" s="3" t="s">
        <v>25</v>
      </c>
      <c r="D163" s="3" t="s">
        <v>26</v>
      </c>
      <c r="E163" s="3">
        <v>1</v>
      </c>
      <c r="F163" s="3"/>
      <c r="G163" s="3">
        <v>52</v>
      </c>
      <c r="H163" s="3"/>
      <c r="I163" s="12"/>
      <c r="J163" s="12"/>
      <c r="K163" s="37"/>
      <c r="L163" s="12"/>
      <c r="M163" s="12"/>
      <c r="N163" s="12"/>
      <c r="O163" s="49">
        <f t="shared" si="32"/>
        <v>0</v>
      </c>
      <c r="P163" s="50"/>
      <c r="Q163" s="50"/>
    </row>
    <row r="164" spans="1:17" x14ac:dyDescent="0.2">
      <c r="A164" s="3"/>
      <c r="B164" s="3" t="s">
        <v>22</v>
      </c>
      <c r="C164" s="3" t="s">
        <v>27</v>
      </c>
      <c r="D164" s="3" t="s">
        <v>125</v>
      </c>
      <c r="E164" s="3">
        <v>1</v>
      </c>
      <c r="F164" s="3">
        <v>500</v>
      </c>
      <c r="G164" s="3">
        <v>1</v>
      </c>
      <c r="H164" s="3"/>
      <c r="I164" s="12"/>
      <c r="J164" s="12"/>
      <c r="K164" s="12"/>
      <c r="L164" s="38"/>
      <c r="M164" s="38"/>
      <c r="N164" s="38"/>
      <c r="O164" s="49"/>
      <c r="P164" s="50">
        <f>(E164*L164)+(M164*G164)+(N164*F164)</f>
        <v>0</v>
      </c>
      <c r="Q164" s="50"/>
    </row>
    <row r="165" spans="1:17" x14ac:dyDescent="0.2">
      <c r="A165" s="3"/>
      <c r="B165" s="3" t="s">
        <v>38</v>
      </c>
      <c r="C165" s="3" t="s">
        <v>42</v>
      </c>
      <c r="D165" s="3" t="s">
        <v>126</v>
      </c>
      <c r="E165" s="3"/>
      <c r="F165" s="3">
        <v>250</v>
      </c>
      <c r="G165" s="3">
        <v>4</v>
      </c>
      <c r="H165" s="3">
        <v>1</v>
      </c>
      <c r="I165" s="37"/>
      <c r="J165" s="37"/>
      <c r="K165" s="12"/>
      <c r="L165" s="45"/>
      <c r="M165" s="45"/>
      <c r="N165" s="38"/>
      <c r="O165" s="49"/>
      <c r="P165" s="50"/>
      <c r="Q165" s="50">
        <f t="shared" ref="Q165:Q166" si="33">(I165*H165)+(J165*H165)+(N165*F165)</f>
        <v>0</v>
      </c>
    </row>
    <row r="166" spans="1:17" x14ac:dyDescent="0.2">
      <c r="A166" s="3"/>
      <c r="B166" s="3" t="s">
        <v>38</v>
      </c>
      <c r="C166" s="3" t="s">
        <v>42</v>
      </c>
      <c r="D166" s="3" t="s">
        <v>47</v>
      </c>
      <c r="E166" s="3"/>
      <c r="F166" s="3">
        <v>60</v>
      </c>
      <c r="G166" s="3">
        <v>1</v>
      </c>
      <c r="H166" s="3">
        <v>1</v>
      </c>
      <c r="I166" s="37"/>
      <c r="J166" s="37"/>
      <c r="K166" s="12"/>
      <c r="L166" s="48"/>
      <c r="M166" s="45"/>
      <c r="N166" s="38"/>
      <c r="O166" s="49"/>
      <c r="P166" s="50"/>
      <c r="Q166" s="50">
        <f t="shared" si="33"/>
        <v>0</v>
      </c>
    </row>
    <row r="167" spans="1:17" x14ac:dyDescent="0.2">
      <c r="A167" s="3" t="s">
        <v>127</v>
      </c>
      <c r="B167" s="3" t="s">
        <v>22</v>
      </c>
      <c r="C167" s="3" t="s">
        <v>49</v>
      </c>
      <c r="D167" s="3" t="s">
        <v>24</v>
      </c>
      <c r="E167" s="3">
        <v>1</v>
      </c>
      <c r="F167" s="3"/>
      <c r="G167" s="3">
        <v>26</v>
      </c>
      <c r="H167" s="3"/>
      <c r="I167" s="12"/>
      <c r="J167" s="12"/>
      <c r="K167" s="37"/>
      <c r="L167" s="45"/>
      <c r="M167" s="45"/>
      <c r="N167" s="45"/>
      <c r="O167" s="49">
        <f t="shared" ref="O167" si="34">K167*E167</f>
        <v>0</v>
      </c>
      <c r="P167" s="50"/>
      <c r="Q167" s="50"/>
    </row>
    <row r="168" spans="1:17" x14ac:dyDescent="0.2">
      <c r="A168" s="18" t="s">
        <v>128</v>
      </c>
      <c r="B168" s="20"/>
      <c r="C168" s="20"/>
      <c r="D168" s="20"/>
      <c r="E168" s="20"/>
      <c r="F168" s="20"/>
      <c r="G168" s="20"/>
      <c r="H168" s="20"/>
      <c r="I168" s="20"/>
      <c r="J168" s="20"/>
      <c r="K168" s="20"/>
      <c r="L168" s="20"/>
      <c r="M168" s="20"/>
      <c r="N168" s="20"/>
      <c r="O168" s="60"/>
      <c r="P168" s="61"/>
      <c r="Q168" s="61"/>
    </row>
    <row r="169" spans="1:17" x14ac:dyDescent="0.2">
      <c r="A169" s="6" t="s">
        <v>129</v>
      </c>
      <c r="B169" s="6" t="s">
        <v>22</v>
      </c>
      <c r="C169" s="6" t="s">
        <v>102</v>
      </c>
      <c r="D169" s="3" t="s">
        <v>68</v>
      </c>
      <c r="E169" s="6">
        <v>1</v>
      </c>
      <c r="F169" s="6"/>
      <c r="G169" s="6">
        <v>12</v>
      </c>
      <c r="H169" s="6"/>
      <c r="I169" s="13"/>
      <c r="J169" s="13"/>
      <c r="K169" s="37"/>
      <c r="L169" s="13"/>
      <c r="M169" s="13"/>
      <c r="N169" s="13"/>
      <c r="O169" s="49">
        <f t="shared" ref="O169:O178" si="35">K169*E169</f>
        <v>0</v>
      </c>
      <c r="P169" s="50"/>
      <c r="Q169" s="50"/>
    </row>
    <row r="170" spans="1:17" x14ac:dyDescent="0.2">
      <c r="A170" s="6" t="s">
        <v>130</v>
      </c>
      <c r="B170" s="6" t="s">
        <v>22</v>
      </c>
      <c r="C170" s="6" t="s">
        <v>102</v>
      </c>
      <c r="D170" s="3" t="s">
        <v>68</v>
      </c>
      <c r="E170" s="6">
        <v>1</v>
      </c>
      <c r="F170" s="6"/>
      <c r="G170" s="6">
        <v>26</v>
      </c>
      <c r="H170" s="6"/>
      <c r="I170" s="13"/>
      <c r="J170" s="13"/>
      <c r="K170" s="37"/>
      <c r="L170" s="13"/>
      <c r="M170" s="13"/>
      <c r="N170" s="13"/>
      <c r="O170" s="49">
        <f t="shared" si="35"/>
        <v>0</v>
      </c>
      <c r="P170" s="50"/>
      <c r="Q170" s="50"/>
    </row>
    <row r="171" spans="1:17" x14ac:dyDescent="0.2">
      <c r="A171" s="6" t="s">
        <v>131</v>
      </c>
      <c r="B171" s="6" t="s">
        <v>22</v>
      </c>
      <c r="C171" s="6" t="s">
        <v>102</v>
      </c>
      <c r="D171" s="3" t="s">
        <v>68</v>
      </c>
      <c r="E171" s="6">
        <v>1</v>
      </c>
      <c r="F171" s="6"/>
      <c r="G171" s="6">
        <v>26</v>
      </c>
      <c r="H171" s="6"/>
      <c r="I171" s="13"/>
      <c r="J171" s="13"/>
      <c r="K171" s="37"/>
      <c r="L171" s="13"/>
      <c r="M171" s="13"/>
      <c r="N171" s="13"/>
      <c r="O171" s="49">
        <f t="shared" si="35"/>
        <v>0</v>
      </c>
      <c r="P171" s="50"/>
      <c r="Q171" s="50"/>
    </row>
    <row r="172" spans="1:17" x14ac:dyDescent="0.2">
      <c r="A172" s="6" t="s">
        <v>132</v>
      </c>
      <c r="B172" s="6" t="s">
        <v>22</v>
      </c>
      <c r="C172" s="6" t="s">
        <v>102</v>
      </c>
      <c r="D172" s="3" t="s">
        <v>68</v>
      </c>
      <c r="E172" s="6">
        <v>1</v>
      </c>
      <c r="F172" s="6"/>
      <c r="G172" s="6">
        <v>4</v>
      </c>
      <c r="H172" s="6"/>
      <c r="I172" s="13"/>
      <c r="J172" s="13"/>
      <c r="K172" s="37"/>
      <c r="L172" s="13"/>
      <c r="M172" s="13"/>
      <c r="N172" s="13"/>
      <c r="O172" s="49">
        <f t="shared" si="35"/>
        <v>0</v>
      </c>
      <c r="P172" s="50"/>
      <c r="Q172" s="50"/>
    </row>
    <row r="173" spans="1:17" x14ac:dyDescent="0.2">
      <c r="A173" s="6" t="s">
        <v>133</v>
      </c>
      <c r="B173" s="6" t="s">
        <v>22</v>
      </c>
      <c r="C173" s="6" t="s">
        <v>102</v>
      </c>
      <c r="D173" s="3" t="s">
        <v>68</v>
      </c>
      <c r="E173" s="6">
        <v>1</v>
      </c>
      <c r="F173" s="6"/>
      <c r="G173" s="6">
        <v>26</v>
      </c>
      <c r="H173" s="6"/>
      <c r="I173" s="13"/>
      <c r="J173" s="13"/>
      <c r="K173" s="37"/>
      <c r="L173" s="13"/>
      <c r="M173" s="13"/>
      <c r="N173" s="13"/>
      <c r="O173" s="49">
        <f t="shared" si="35"/>
        <v>0</v>
      </c>
      <c r="P173" s="50"/>
      <c r="Q173" s="50"/>
    </row>
    <row r="174" spans="1:17" s="21" customFormat="1" x14ac:dyDescent="0.2">
      <c r="A174" s="46" t="s">
        <v>134</v>
      </c>
      <c r="B174" s="20"/>
      <c r="C174" s="20"/>
      <c r="D174" s="20"/>
      <c r="E174" s="20"/>
      <c r="F174" s="20"/>
      <c r="G174" s="20"/>
      <c r="H174" s="20"/>
      <c r="I174" s="20"/>
      <c r="J174" s="20"/>
      <c r="K174" s="47"/>
      <c r="L174" s="20"/>
      <c r="M174" s="20"/>
      <c r="N174" s="20"/>
      <c r="O174" s="62"/>
      <c r="P174" s="61"/>
      <c r="Q174" s="61"/>
    </row>
    <row r="175" spans="1:17" x14ac:dyDescent="0.2">
      <c r="A175" s="6" t="s">
        <v>135</v>
      </c>
      <c r="B175" s="6" t="s">
        <v>136</v>
      </c>
      <c r="C175" s="6" t="s">
        <v>49</v>
      </c>
      <c r="D175" s="6" t="s">
        <v>68</v>
      </c>
      <c r="E175" s="6">
        <v>1</v>
      </c>
      <c r="F175" s="6"/>
      <c r="G175" s="6">
        <v>2</v>
      </c>
      <c r="H175" s="6"/>
      <c r="I175" s="13"/>
      <c r="J175" s="13"/>
      <c r="K175" s="37"/>
      <c r="L175" s="13"/>
      <c r="M175" s="13"/>
      <c r="N175" s="13"/>
      <c r="O175" s="49">
        <f t="shared" si="35"/>
        <v>0</v>
      </c>
      <c r="P175" s="50"/>
      <c r="Q175" s="50"/>
    </row>
    <row r="176" spans="1:17" x14ac:dyDescent="0.2">
      <c r="A176" s="6" t="s">
        <v>137</v>
      </c>
      <c r="B176" s="6" t="s">
        <v>22</v>
      </c>
      <c r="C176" s="6" t="s">
        <v>50</v>
      </c>
      <c r="D176" s="6" t="s">
        <v>68</v>
      </c>
      <c r="E176" s="6">
        <v>1</v>
      </c>
      <c r="F176" s="6"/>
      <c r="G176" s="6">
        <v>2</v>
      </c>
      <c r="H176" s="6"/>
      <c r="I176" s="13"/>
      <c r="J176" s="13"/>
      <c r="K176" s="37"/>
      <c r="L176" s="13"/>
      <c r="M176" s="13"/>
      <c r="N176" s="13"/>
      <c r="O176" s="49">
        <f t="shared" si="35"/>
        <v>0</v>
      </c>
      <c r="P176" s="50"/>
      <c r="Q176" s="50"/>
    </row>
    <row r="177" spans="1:17" x14ac:dyDescent="0.2">
      <c r="A177" s="6" t="s">
        <v>138</v>
      </c>
      <c r="B177" s="6" t="s">
        <v>22</v>
      </c>
      <c r="C177" s="6" t="s">
        <v>49</v>
      </c>
      <c r="D177" s="6" t="s">
        <v>68</v>
      </c>
      <c r="E177" s="6">
        <v>1</v>
      </c>
      <c r="F177" s="6"/>
      <c r="G177" s="6">
        <v>2</v>
      </c>
      <c r="H177" s="6"/>
      <c r="I177" s="13"/>
      <c r="J177" s="13"/>
      <c r="K177" s="37"/>
      <c r="L177" s="13"/>
      <c r="M177" s="13"/>
      <c r="N177" s="13"/>
      <c r="O177" s="49">
        <f t="shared" si="35"/>
        <v>0</v>
      </c>
      <c r="P177" s="50"/>
      <c r="Q177" s="50"/>
    </row>
    <row r="178" spans="1:17" x14ac:dyDescent="0.2">
      <c r="A178" s="6" t="s">
        <v>139</v>
      </c>
      <c r="B178" s="6" t="s">
        <v>22</v>
      </c>
      <c r="C178" s="6" t="s">
        <v>49</v>
      </c>
      <c r="D178" s="6" t="s">
        <v>68</v>
      </c>
      <c r="E178" s="6">
        <v>1</v>
      </c>
      <c r="F178" s="6"/>
      <c r="G178" s="6">
        <v>2</v>
      </c>
      <c r="H178" s="6"/>
      <c r="I178" s="13"/>
      <c r="J178" s="13"/>
      <c r="K178" s="37"/>
      <c r="L178" s="13"/>
      <c r="M178" s="13"/>
      <c r="N178" s="13"/>
      <c r="O178" s="49">
        <f t="shared" si="35"/>
        <v>0</v>
      </c>
      <c r="P178" s="50"/>
      <c r="Q178" s="50"/>
    </row>
    <row r="179" spans="1:17" ht="12" thickBot="1" x14ac:dyDescent="0.25">
      <c r="O179" s="63"/>
      <c r="P179" s="64"/>
      <c r="Q179" s="65"/>
    </row>
    <row r="180" spans="1:17" ht="15" thickBot="1" x14ac:dyDescent="0.35">
      <c r="A180" s="82" t="s">
        <v>145</v>
      </c>
      <c r="B180" s="83"/>
      <c r="C180" s="83"/>
      <c r="D180" s="83"/>
      <c r="E180" s="83"/>
      <c r="F180" s="83"/>
      <c r="G180" s="83"/>
      <c r="H180" s="83"/>
      <c r="I180" s="84"/>
      <c r="L180" s="36" t="s">
        <v>140</v>
      </c>
      <c r="O180" s="63">
        <f>SUM(O12:O179)</f>
        <v>0</v>
      </c>
      <c r="P180" s="64">
        <f>SUM(P13:P179)</f>
        <v>0</v>
      </c>
      <c r="Q180" s="64">
        <f>SUM(Q13:Q179)</f>
        <v>0</v>
      </c>
    </row>
    <row r="181" spans="1:17" ht="13.8" x14ac:dyDescent="0.25">
      <c r="A181" s="73" t="s">
        <v>146</v>
      </c>
      <c r="B181" s="75"/>
      <c r="C181" s="76"/>
      <c r="D181" s="76"/>
      <c r="E181" s="76"/>
      <c r="F181" s="76"/>
      <c r="G181" s="76"/>
      <c r="H181" s="76"/>
      <c r="I181" s="77"/>
      <c r="L181" s="36"/>
    </row>
    <row r="182" spans="1:17" ht="14.4" thickBot="1" x14ac:dyDescent="0.3">
      <c r="A182" s="85"/>
      <c r="B182" s="78"/>
      <c r="C182" s="79"/>
      <c r="D182" s="79"/>
      <c r="E182" s="79"/>
      <c r="F182" s="79"/>
      <c r="G182" s="79"/>
      <c r="H182" s="79"/>
      <c r="I182" s="80"/>
      <c r="L182" s="36"/>
    </row>
    <row r="183" spans="1:17" ht="13.8" x14ac:dyDescent="0.25">
      <c r="A183" s="73" t="s">
        <v>147</v>
      </c>
      <c r="B183" s="75"/>
      <c r="C183" s="76"/>
      <c r="D183" s="76"/>
      <c r="E183" s="76"/>
      <c r="F183" s="76"/>
      <c r="G183" s="76"/>
      <c r="H183" s="76"/>
      <c r="I183" s="77"/>
      <c r="L183" s="36"/>
    </row>
    <row r="184" spans="1:17" ht="14.4" thickBot="1" x14ac:dyDescent="0.3">
      <c r="A184" s="74"/>
      <c r="B184" s="78"/>
      <c r="C184" s="79"/>
      <c r="D184" s="79"/>
      <c r="E184" s="79"/>
      <c r="F184" s="79"/>
      <c r="G184" s="79"/>
      <c r="H184" s="79"/>
      <c r="I184" s="80"/>
      <c r="L184" s="36" t="s">
        <v>141</v>
      </c>
      <c r="O184" s="65">
        <f>O180+P180+Q180</f>
        <v>0</v>
      </c>
      <c r="P184" s="65"/>
      <c r="Q184" s="65"/>
    </row>
    <row r="185" spans="1:17" ht="13.95" customHeight="1" thickBot="1" x14ac:dyDescent="0.3">
      <c r="A185" s="86" t="s">
        <v>148</v>
      </c>
      <c r="B185" s="87"/>
      <c r="C185" s="88"/>
      <c r="D185" s="88"/>
      <c r="E185" s="88"/>
      <c r="F185" s="88"/>
      <c r="G185" s="88"/>
      <c r="H185" s="88"/>
      <c r="I185" s="89"/>
      <c r="L185" s="36" t="s">
        <v>144</v>
      </c>
      <c r="O185" s="66">
        <f>O184*2</f>
        <v>0</v>
      </c>
      <c r="P185" s="67"/>
      <c r="Q185" s="68"/>
    </row>
    <row r="186" spans="1:17" ht="12" thickBot="1" x14ac:dyDescent="0.25">
      <c r="A186" s="85"/>
      <c r="B186" s="90"/>
      <c r="C186" s="91"/>
      <c r="D186" s="91"/>
      <c r="E186" s="91"/>
      <c r="F186" s="91"/>
      <c r="G186" s="91"/>
      <c r="H186" s="91"/>
      <c r="I186" s="92"/>
    </row>
    <row r="187" spans="1:17" x14ac:dyDescent="0.2">
      <c r="A187" s="73" t="s">
        <v>149</v>
      </c>
      <c r="B187" s="75"/>
      <c r="C187" s="76"/>
      <c r="D187" s="76"/>
      <c r="E187" s="76"/>
      <c r="F187" s="76"/>
      <c r="G187" s="76"/>
      <c r="H187" s="76"/>
      <c r="I187" s="77"/>
    </row>
    <row r="188" spans="1:17" ht="12" thickBot="1" x14ac:dyDescent="0.25">
      <c r="A188" s="74"/>
      <c r="B188" s="78"/>
      <c r="C188" s="79"/>
      <c r="D188" s="79"/>
      <c r="E188" s="79"/>
      <c r="F188" s="79"/>
      <c r="G188" s="79"/>
      <c r="H188" s="79"/>
      <c r="I188" s="80"/>
    </row>
    <row r="189" spans="1:17" x14ac:dyDescent="0.2">
      <c r="A189" s="81" t="s">
        <v>150</v>
      </c>
      <c r="B189" s="75"/>
      <c r="C189" s="76"/>
      <c r="D189" s="76"/>
      <c r="E189" s="76"/>
      <c r="F189" s="76"/>
      <c r="G189" s="76"/>
      <c r="H189" s="76"/>
      <c r="I189" s="77"/>
    </row>
    <row r="190" spans="1:17" ht="12" thickBot="1" x14ac:dyDescent="0.25">
      <c r="A190" s="74"/>
      <c r="B190" s="78"/>
      <c r="C190" s="79"/>
      <c r="D190" s="79"/>
      <c r="E190" s="79"/>
      <c r="F190" s="79"/>
      <c r="G190" s="79"/>
      <c r="H190" s="79"/>
      <c r="I190" s="80"/>
    </row>
  </sheetData>
  <sheetProtection algorithmName="SHA-512" hashValue="tX8meBHGQ9100NK2nKrE11NnFrAxz0BfhxNoP1RaKqfANd5iH6Va8NM9hCbOvT0SAS3yss6qYjJbY2u3HoCGCw==" saltValue="+XBIP0kuMyZU2pYPwNjEbw==" spinCount="100000" sheet="1" objects="1" scenarios="1"/>
  <mergeCells count="11">
    <mergeCell ref="A187:A188"/>
    <mergeCell ref="B187:I188"/>
    <mergeCell ref="A189:A190"/>
    <mergeCell ref="B189:I190"/>
    <mergeCell ref="A180:I180"/>
    <mergeCell ref="A181:A182"/>
    <mergeCell ref="B181:I182"/>
    <mergeCell ref="A183:A184"/>
    <mergeCell ref="B183:I184"/>
    <mergeCell ref="A185:A186"/>
    <mergeCell ref="B185:I186"/>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ssiernummer xmlns="c25b1ce8-72bf-46ab-9050-647c6775c6e4">HHNK/22005044</Dossiernumm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5423A632B49D45A7F7CA8C96403201" ma:contentTypeVersion="1" ma:contentTypeDescription="Een nieuw document maken." ma:contentTypeScope="" ma:versionID="88b6475794962422fba5f48614e826da">
  <xsd:schema xmlns:xsd="http://www.w3.org/2001/XMLSchema" xmlns:xs="http://www.w3.org/2001/XMLSchema" xmlns:p="http://schemas.microsoft.com/office/2006/metadata/properties" xmlns:ns2="c25b1ce8-72bf-46ab-9050-647c6775c6e4" targetNamespace="http://schemas.microsoft.com/office/2006/metadata/properties" ma:root="true" ma:fieldsID="ddecba0141adef00dfe0a52545e3f34e" ns2:_="">
    <xsd:import namespace="c25b1ce8-72bf-46ab-9050-647c6775c6e4"/>
    <xsd:element name="properties">
      <xsd:complexType>
        <xsd:sequence>
          <xsd:element name="documentManagement">
            <xsd:complexType>
              <xsd:all>
                <xsd:element ref="ns2:Dossier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5b1ce8-72bf-46ab-9050-647c6775c6e4" elementFormDefault="qualified">
    <xsd:import namespace="http://schemas.microsoft.com/office/2006/documentManagement/types"/>
    <xsd:import namespace="http://schemas.microsoft.com/office/infopath/2007/PartnerControls"/>
    <xsd:element name="Dossiernummer" ma:index="8" nillable="true" ma:displayName="Dossiernummer" ma:default="HHNK/22005044" ma:internalName="Dossiernummer">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6E9DBE-BDD6-43BB-A329-BAE789C48BA6}">
  <ds:schemaRef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c25b1ce8-72bf-46ab-9050-647c6775c6e4"/>
    <ds:schemaRef ds:uri="http://purl.org/dc/dcmitype/"/>
    <ds:schemaRef ds:uri="http://schemas.microsoft.com/office/2006/documentManagement/types"/>
    <ds:schemaRef ds:uri="http://purl.org/dc/terms/"/>
    <ds:schemaRef ds:uri="http://purl.org/dc/elements/1.1/"/>
  </ds:schemaRefs>
</ds:datastoreItem>
</file>

<file path=customXml/itemProps2.xml><?xml version="1.0" encoding="utf-8"?>
<ds:datastoreItem xmlns:ds="http://schemas.openxmlformats.org/officeDocument/2006/customXml" ds:itemID="{CCC080BD-C9EE-4637-8836-C315935417A8}">
  <ds:schemaRefs>
    <ds:schemaRef ds:uri="http://schemas.microsoft.com/sharepoint/v3/contenttype/forms"/>
  </ds:schemaRefs>
</ds:datastoreItem>
</file>

<file path=customXml/itemProps3.xml><?xml version="1.0" encoding="utf-8"?>
<ds:datastoreItem xmlns:ds="http://schemas.openxmlformats.org/officeDocument/2006/customXml" ds:itemID="{D22ACA94-6B98-43CC-85D6-D97899D8F4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5b1ce8-72bf-46ab-9050-647c6775c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Hoogheemraadschap Hollands Noorderkwartier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2.0</dc:title>
  <dc:subject/>
  <dc:creator>Hageman, Thomas</dc:creator>
  <cp:keywords/>
  <dc:description/>
  <cp:lastModifiedBy>Eng - Verduin, Annemiek van der</cp:lastModifiedBy>
  <cp:revision/>
  <dcterms:created xsi:type="dcterms:W3CDTF">2022-11-22T13:50:59Z</dcterms:created>
  <dcterms:modified xsi:type="dcterms:W3CDTF">2023-01-20T10:35:55Z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0x010100F85423A632B49D45A7F7CA8C96403201</vt:lpwstr>
  </property>
</Properties>
</file>