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gdregioutrecht.sharepoint.com/sites/AanbestedingenMicrosoftenIT-Hardware/Gedeelde documenten/General/Microsoft Software/Microsoft licenties - nieuwe aanbesteding/01. Aanbestedingsdocumenten/"/>
    </mc:Choice>
  </mc:AlternateContent>
  <xr:revisionPtr revIDLastSave="444" documentId="8_{397E7BB4-EF52-4B55-B23C-1A98C6A99047}" xr6:coauthVersionLast="47" xr6:coauthVersionMax="47" xr10:uidLastSave="{63E0AAAD-1B12-46A5-BE72-2A74392F8025}"/>
  <bookViews>
    <workbookView xWindow="-108" yWindow="-108" windowWidth="23256" windowHeight="12576" xr2:uid="{5EAC963A-ABEE-47F2-ADA0-0BDF62B4F56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K27" i="1" s="1"/>
  <c r="I14" i="1"/>
  <c r="J14" i="1" s="1"/>
  <c r="K14" i="1" s="1"/>
  <c r="I31" i="1"/>
  <c r="J31" i="1" s="1"/>
  <c r="K31" i="1" s="1"/>
  <c r="I29" i="1"/>
  <c r="J29" i="1" s="1"/>
  <c r="K29" i="1" s="1"/>
  <c r="I28" i="1"/>
  <c r="J28" i="1" s="1"/>
  <c r="K28" i="1" s="1"/>
  <c r="I27" i="1"/>
  <c r="I26" i="1"/>
  <c r="J26" i="1" s="1"/>
  <c r="K26" i="1" s="1"/>
  <c r="I25" i="1"/>
  <c r="J25" i="1" s="1"/>
  <c r="K25" i="1" s="1"/>
  <c r="I24" i="1"/>
  <c r="J24" i="1" s="1"/>
  <c r="K24" i="1" s="1"/>
  <c r="I23" i="1"/>
  <c r="J23" i="1" s="1"/>
  <c r="K23" i="1" s="1"/>
  <c r="I22" i="1"/>
  <c r="J22" i="1" s="1"/>
  <c r="K22" i="1" s="1"/>
  <c r="I20" i="1"/>
  <c r="J20" i="1" s="1"/>
  <c r="K20" i="1" s="1"/>
  <c r="I19" i="1"/>
  <c r="J19" i="1" s="1"/>
  <c r="K19" i="1" s="1"/>
  <c r="I18" i="1"/>
  <c r="J18" i="1" s="1"/>
  <c r="K18" i="1" s="1"/>
  <c r="I17" i="1"/>
  <c r="J17" i="1" s="1"/>
  <c r="K17" i="1" s="1"/>
  <c r="I16" i="1"/>
  <c r="J16" i="1" s="1"/>
  <c r="K16" i="1" s="1"/>
  <c r="I15" i="1"/>
  <c r="J15" i="1" s="1"/>
  <c r="K15" i="1" s="1"/>
  <c r="K51" i="1" l="1"/>
</calcChain>
</file>

<file path=xl/sharedStrings.xml><?xml version="1.0" encoding="utf-8"?>
<sst xmlns="http://schemas.openxmlformats.org/spreadsheetml/2006/main" count="90" uniqueCount="62">
  <si>
    <t>Inschrijver dient alleen de gele cellen van het Prijsblad in te vullen</t>
  </si>
  <si>
    <t>Alle prijzen zijn inclusief hetgeen benoemd is in de aanbestedingsstukken (zoals support en adviesdiensten)</t>
  </si>
  <si>
    <t>Omschrijving</t>
  </si>
  <si>
    <t>Eenheid</t>
  </si>
  <si>
    <t>Type commit</t>
  </si>
  <si>
    <t>Inkoopprijs per licentie per maand</t>
  </si>
  <si>
    <t>Opslagpercentage</t>
  </si>
  <si>
    <t>Kortingspercentage</t>
  </si>
  <si>
    <t>Prijs per licentie per maand
excl. btw max. 2 decimalen</t>
  </si>
  <si>
    <t>EAS licenties</t>
  </si>
  <si>
    <t>Microsoft 365 E3 obv EAS-subscription</t>
  </si>
  <si>
    <t>Prijs per licentie</t>
  </si>
  <si>
    <t>Microsoft Office 365 E1 obv EAS-subscription</t>
  </si>
  <si>
    <t>Enterprise Mobility &amp; Security E3 obv EAS-subscription</t>
  </si>
  <si>
    <t>VisioOnlnP1 per User obv EAS-subscription</t>
  </si>
  <si>
    <t>Visio Online P2 Shrd Svr per User obv EAS-subscription</t>
  </si>
  <si>
    <t>Power BI Pro ShrdSvr per Userobv EAS-subscription</t>
  </si>
  <si>
    <t>Exchange Online Plan 2 Shared Server per User obv EAS-subscription</t>
  </si>
  <si>
    <t>CSP licenties</t>
  </si>
  <si>
    <t>Microsoft 365 E3 obv CSP</t>
  </si>
  <si>
    <t>Microsoft Intune Device obv CSP</t>
  </si>
  <si>
    <t>Office 365 E1 obv CSP</t>
  </si>
  <si>
    <t>Exchange Online (Plan 2) obv CSP</t>
  </si>
  <si>
    <t>Power Automate per user plan obv CSP</t>
  </si>
  <si>
    <t>Power BI Pro obv CSP</t>
  </si>
  <si>
    <t>Project Plan 3 obv CSP</t>
  </si>
  <si>
    <t>Visio Plan 2 obv CSP</t>
  </si>
  <si>
    <t>Azure</t>
  </si>
  <si>
    <t>Advanced Data Security</t>
  </si>
  <si>
    <t>Uitgaven Azure Subscription</t>
  </si>
  <si>
    <t>1 maand</t>
  </si>
  <si>
    <t xml:space="preserve">Advanced Threat Protection </t>
  </si>
  <si>
    <t>Automation</t>
  </si>
  <si>
    <t>Azure Data Factory v2</t>
  </si>
  <si>
    <t>Azure DNS</t>
  </si>
  <si>
    <t>Azure Monitor</t>
  </si>
  <si>
    <t xml:space="preserve">Backup </t>
  </si>
  <si>
    <t>Bandwidth</t>
  </si>
  <si>
    <t>ExpressRoute</t>
  </si>
  <si>
    <t>Log Analytics</t>
  </si>
  <si>
    <t>Logic Apps</t>
  </si>
  <si>
    <t>Security Center</t>
  </si>
  <si>
    <t>SQL Database</t>
  </si>
  <si>
    <t xml:space="preserve">Storage </t>
  </si>
  <si>
    <t>Virtual Machines</t>
  </si>
  <si>
    <t>Virtual Machines Licenses</t>
  </si>
  <si>
    <t>Virtual Network</t>
  </si>
  <si>
    <t>VPN Gateway</t>
  </si>
  <si>
    <t>Azure reserved instances</t>
  </si>
  <si>
    <t>SQL reserved instances</t>
  </si>
  <si>
    <t>Optionele scope (telt niet mee in de beoordeling van prijs)</t>
  </si>
  <si>
    <t xml:space="preserve">Prijs per maand </t>
  </si>
  <si>
    <t xml:space="preserve">SAM diensten </t>
  </si>
  <si>
    <t>3 jaar</t>
  </si>
  <si>
    <t>Aantal behorend bij type commit</t>
  </si>
  <si>
    <t>Totale kosten per jaar
excl. btw</t>
  </si>
  <si>
    <t>U mag geen negatieve percentages invullen.</t>
  </si>
  <si>
    <t xml:space="preserve">Voor de inkoopprijs per licentie per maand zijn de volgende prijslijsten gehanteerd: </t>
  </si>
  <si>
    <t xml:space="preserve">- EAS: Corporate level D prijslijst </t>
  </si>
  <si>
    <t>- CSP: Corporate prijslijst maart 2023</t>
  </si>
  <si>
    <t xml:space="preserve">Totale kosten per maand excl. btw max. 2 decimalen </t>
  </si>
  <si>
    <t xml:space="preserve">Bijlage 8 prijsblad Microsoft licenties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</si>
</sst>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5" formatCode="&quot;€&quot;\ 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theme="1"/>
      <name val="Arial"/>
      <family val="2"/>
    </font>
    <font>
      <b/>
      <sz val="10"/>
      <color theme="1"/>
      <name val="Arial"/>
      <family val="2"/>
    </font>
    <font>
      <b/>
      <sz val="9.5"/>
      <color theme="1"/>
      <name val="Arial"/>
      <family val="2"/>
    </font>
    <font>
      <b/>
      <sz val="9.5"/>
      <name val="Arial"/>
      <family val="2"/>
    </font>
    <font>
      <sz val="9.5"/>
      <color theme="1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53936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6" fillId="0" borderId="3" xfId="0" applyFont="1" applyBorder="1" applyAlignment="1">
      <alignment horizontal="left" vertical="center" wrapText="1"/>
    </xf>
    <xf numFmtId="44" fontId="0" fillId="0" borderId="2" xfId="0" applyNumberFormat="1" applyBorder="1"/>
    <xf numFmtId="0" fontId="6" fillId="0" borderId="0" xfId="0" applyFont="1" applyAlignment="1">
      <alignment horizontal="left" vertical="center"/>
    </xf>
    <xf numFmtId="0" fontId="6" fillId="0" borderId="0" xfId="0" applyFont="1"/>
    <xf numFmtId="0" fontId="7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6" fillId="0" borderId="5" xfId="0" applyFont="1" applyBorder="1" applyAlignment="1">
      <alignment horizontal="left" vertical="center" wrapText="1"/>
    </xf>
    <xf numFmtId="44" fontId="0" fillId="0" borderId="6" xfId="0" applyNumberFormat="1" applyBorder="1"/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10" fontId="0" fillId="3" borderId="2" xfId="0" applyNumberFormat="1" applyFill="1" applyBorder="1"/>
    <xf numFmtId="10" fontId="0" fillId="3" borderId="6" xfId="0" applyNumberFormat="1" applyFill="1" applyBorder="1"/>
    <xf numFmtId="0" fontId="6" fillId="0" borderId="10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0" fillId="0" borderId="15" xfId="0" applyBorder="1"/>
    <xf numFmtId="44" fontId="3" fillId="0" borderId="16" xfId="0" applyNumberFormat="1" applyFont="1" applyBorder="1"/>
    <xf numFmtId="0" fontId="8" fillId="0" borderId="10" xfId="0" applyFont="1" applyBorder="1" applyAlignment="1">
      <alignment vertical="center" wrapText="1"/>
    </xf>
    <xf numFmtId="3" fontId="6" fillId="0" borderId="6" xfId="0" applyNumberFormat="1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10" fontId="0" fillId="3" borderId="6" xfId="1" applyNumberFormat="1" applyFont="1" applyFill="1" applyBorder="1"/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top" wrapText="1"/>
    </xf>
    <xf numFmtId="0" fontId="4" fillId="4" borderId="9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left" vertical="top" wrapText="1"/>
    </xf>
    <xf numFmtId="0" fontId="4" fillId="4" borderId="12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44" fontId="6" fillId="0" borderId="1" xfId="0" applyNumberFormat="1" applyFont="1" applyBorder="1" applyAlignment="1">
      <alignment vertical="center" wrapText="1"/>
    </xf>
    <xf numFmtId="44" fontId="6" fillId="0" borderId="7" xfId="0" applyNumberFormat="1" applyFont="1" applyBorder="1" applyAlignment="1">
      <alignment vertical="center" wrapText="1"/>
    </xf>
    <xf numFmtId="44" fontId="6" fillId="0" borderId="6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10" fontId="0" fillId="3" borderId="1" xfId="0" applyNumberFormat="1" applyFill="1" applyBorder="1" applyAlignment="1">
      <alignment horizontal="center" vertical="center"/>
    </xf>
    <xf numFmtId="10" fontId="0" fillId="3" borderId="7" xfId="0" applyNumberFormat="1" applyFill="1" applyBorder="1" applyAlignment="1">
      <alignment horizontal="center" vertical="center"/>
    </xf>
    <xf numFmtId="10" fontId="0" fillId="3" borderId="6" xfId="0" applyNumberFormat="1" applyFill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44" fontId="0" fillId="0" borderId="7" xfId="0" applyNumberFormat="1" applyBorder="1" applyAlignment="1">
      <alignment horizontal="center" vertical="center"/>
    </xf>
    <xf numFmtId="44" fontId="0" fillId="0" borderId="6" xfId="0" applyNumberFormat="1" applyBorder="1" applyAlignment="1">
      <alignment horizontal="center" vertical="center"/>
    </xf>
    <xf numFmtId="165" fontId="6" fillId="0" borderId="5" xfId="0" applyNumberFormat="1" applyFont="1" applyBorder="1" applyAlignment="1">
      <alignment horizontal="center" vertical="center" wrapText="1"/>
    </xf>
    <xf numFmtId="165" fontId="6" fillId="0" borderId="3" xfId="0" applyNumberFormat="1" applyFont="1" applyBorder="1" applyAlignment="1">
      <alignment horizontal="center" vertical="center" wrapText="1"/>
    </xf>
    <xf numFmtId="165" fontId="8" fillId="0" borderId="3" xfId="0" applyNumberFormat="1" applyFont="1" applyBorder="1" applyAlignment="1">
      <alignment horizontal="center" vertical="center" wrapText="1"/>
    </xf>
    <xf numFmtId="0" fontId="10" fillId="0" borderId="0" xfId="0" applyFont="1"/>
    <xf numFmtId="0" fontId="10" fillId="0" borderId="0" xfId="0" quotePrefix="1" applyFont="1"/>
    <xf numFmtId="10" fontId="0" fillId="3" borderId="2" xfId="1" applyNumberFormat="1" applyFont="1" applyFill="1" applyBorder="1"/>
    <xf numFmtId="0" fontId="0" fillId="0" borderId="17" xfId="0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5393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DC79A-C753-4425-9C1C-5E4A89ED5704}">
  <dimension ref="A1:K54"/>
  <sheetViews>
    <sheetView showGridLines="0" tabSelected="1" zoomScale="84" workbookViewId="0">
      <selection activeCell="F31" sqref="F31:F50"/>
    </sheetView>
  </sheetViews>
  <sheetFormatPr defaultColWidth="55.44140625" defaultRowHeight="14.4" x14ac:dyDescent="0.3"/>
  <cols>
    <col min="1" max="1" width="0.6640625" customWidth="1"/>
    <col min="2" max="2" width="69.109375" customWidth="1"/>
    <col min="3" max="4" width="28" customWidth="1"/>
    <col min="5" max="5" width="15.6640625" customWidth="1"/>
    <col min="6" max="6" width="31" bestFit="1" customWidth="1"/>
    <col min="7" max="8" width="20.6640625" customWidth="1"/>
    <col min="9" max="10" width="27.6640625" customWidth="1"/>
    <col min="11" max="11" width="23.5546875" customWidth="1"/>
  </cols>
  <sheetData>
    <row r="1" spans="1:11" ht="28.2" x14ac:dyDescent="0.5">
      <c r="A1" s="1" t="s">
        <v>61</v>
      </c>
    </row>
    <row r="3" spans="1:11" x14ac:dyDescent="0.3">
      <c r="A3" s="52" t="s">
        <v>0</v>
      </c>
      <c r="B3" s="52"/>
    </row>
    <row r="4" spans="1:11" x14ac:dyDescent="0.3">
      <c r="A4" s="52"/>
      <c r="B4" s="52"/>
    </row>
    <row r="5" spans="1:11" x14ac:dyDescent="0.3">
      <c r="A5" s="52" t="s">
        <v>56</v>
      </c>
      <c r="B5" s="52"/>
    </row>
    <row r="6" spans="1:11" x14ac:dyDescent="0.3">
      <c r="A6" s="52" t="s">
        <v>1</v>
      </c>
      <c r="B6" s="52"/>
    </row>
    <row r="7" spans="1:11" x14ac:dyDescent="0.3">
      <c r="A7" s="2"/>
      <c r="B7" s="2"/>
    </row>
    <row r="8" spans="1:11" x14ac:dyDescent="0.3">
      <c r="A8" s="2"/>
      <c r="B8" s="52" t="s">
        <v>57</v>
      </c>
    </row>
    <row r="9" spans="1:11" x14ac:dyDescent="0.3">
      <c r="A9" s="2"/>
      <c r="B9" s="53" t="s">
        <v>58</v>
      </c>
    </row>
    <row r="10" spans="1:11" x14ac:dyDescent="0.3">
      <c r="A10" s="2"/>
      <c r="B10" s="53" t="s">
        <v>59</v>
      </c>
    </row>
    <row r="12" spans="1:11" ht="25.2" x14ac:dyDescent="0.3">
      <c r="B12" s="3" t="s">
        <v>2</v>
      </c>
      <c r="C12" s="3" t="s">
        <v>3</v>
      </c>
      <c r="D12" s="3" t="s">
        <v>4</v>
      </c>
      <c r="E12" s="3" t="s">
        <v>54</v>
      </c>
      <c r="F12" s="4" t="s">
        <v>5</v>
      </c>
      <c r="G12" s="3" t="s">
        <v>6</v>
      </c>
      <c r="H12" s="3" t="s">
        <v>7</v>
      </c>
      <c r="I12" s="3" t="s">
        <v>8</v>
      </c>
      <c r="J12" s="3" t="s">
        <v>60</v>
      </c>
      <c r="K12" s="3" t="s">
        <v>55</v>
      </c>
    </row>
    <row r="13" spans="1:11" x14ac:dyDescent="0.3">
      <c r="B13" s="28" t="s">
        <v>9</v>
      </c>
      <c r="C13" s="29"/>
      <c r="D13" s="29"/>
      <c r="E13" s="29"/>
      <c r="F13" s="29"/>
      <c r="G13" s="29"/>
      <c r="H13" s="29"/>
      <c r="I13" s="29"/>
      <c r="J13" s="29"/>
      <c r="K13" s="30"/>
    </row>
    <row r="14" spans="1:11" x14ac:dyDescent="0.3">
      <c r="B14" s="17" t="s">
        <v>10</v>
      </c>
      <c r="C14" s="5" t="s">
        <v>11</v>
      </c>
      <c r="D14" s="11" t="s">
        <v>53</v>
      </c>
      <c r="E14" s="23">
        <v>1000</v>
      </c>
      <c r="F14" s="49">
        <v>30.8</v>
      </c>
      <c r="G14" s="16"/>
      <c r="H14" s="25"/>
      <c r="I14" s="12">
        <f>F14+(F14*G14)-(F14*H14)</f>
        <v>30.8</v>
      </c>
      <c r="J14" s="12">
        <f>I14*E14</f>
        <v>30800</v>
      </c>
      <c r="K14" s="12">
        <f>J14*12</f>
        <v>369600</v>
      </c>
    </row>
    <row r="15" spans="1:11" x14ac:dyDescent="0.3">
      <c r="B15" s="17" t="s">
        <v>12</v>
      </c>
      <c r="C15" s="5" t="s">
        <v>11</v>
      </c>
      <c r="D15" s="11" t="s">
        <v>53</v>
      </c>
      <c r="E15" s="24">
        <v>2</v>
      </c>
      <c r="F15" s="50">
        <v>7</v>
      </c>
      <c r="G15" s="15"/>
      <c r="H15" s="54"/>
      <c r="I15" s="6">
        <f t="shared" ref="I15:I29" si="0">F15+(F15*G15)</f>
        <v>7</v>
      </c>
      <c r="J15" s="12">
        <f t="shared" ref="J15:J20" si="1">I15*E15</f>
        <v>14</v>
      </c>
      <c r="K15" s="12">
        <f t="shared" ref="K15:K20" si="2">J15*12</f>
        <v>168</v>
      </c>
    </row>
    <row r="16" spans="1:11" x14ac:dyDescent="0.3">
      <c r="B16" s="17" t="s">
        <v>13</v>
      </c>
      <c r="C16" s="5" t="s">
        <v>11</v>
      </c>
      <c r="D16" s="11" t="s">
        <v>53</v>
      </c>
      <c r="E16" s="24">
        <v>1</v>
      </c>
      <c r="F16" s="50">
        <v>8.1</v>
      </c>
      <c r="G16" s="15"/>
      <c r="H16" s="54"/>
      <c r="I16" s="6">
        <f t="shared" si="0"/>
        <v>8.1</v>
      </c>
      <c r="J16" s="12">
        <f t="shared" si="1"/>
        <v>8.1</v>
      </c>
      <c r="K16" s="12">
        <f t="shared" si="2"/>
        <v>97.199999999999989</v>
      </c>
    </row>
    <row r="17" spans="2:11" x14ac:dyDescent="0.3">
      <c r="B17" s="17" t="s">
        <v>14</v>
      </c>
      <c r="C17" s="5" t="s">
        <v>11</v>
      </c>
      <c r="D17" s="11" t="s">
        <v>53</v>
      </c>
      <c r="E17" s="24">
        <v>15</v>
      </c>
      <c r="F17" s="50">
        <v>3.9</v>
      </c>
      <c r="G17" s="15"/>
      <c r="H17" s="54"/>
      <c r="I17" s="6">
        <f t="shared" si="0"/>
        <v>3.9</v>
      </c>
      <c r="J17" s="12">
        <f t="shared" si="1"/>
        <v>58.5</v>
      </c>
      <c r="K17" s="12">
        <f t="shared" si="2"/>
        <v>702</v>
      </c>
    </row>
    <row r="18" spans="2:11" x14ac:dyDescent="0.3">
      <c r="B18" s="17" t="s">
        <v>15</v>
      </c>
      <c r="C18" s="5" t="s">
        <v>11</v>
      </c>
      <c r="D18" s="11" t="s">
        <v>53</v>
      </c>
      <c r="E18" s="24">
        <v>11</v>
      </c>
      <c r="F18" s="50">
        <v>11.5</v>
      </c>
      <c r="G18" s="15"/>
      <c r="H18" s="54"/>
      <c r="I18" s="6">
        <f t="shared" si="0"/>
        <v>11.5</v>
      </c>
      <c r="J18" s="12">
        <f t="shared" si="1"/>
        <v>126.5</v>
      </c>
      <c r="K18" s="12">
        <f t="shared" si="2"/>
        <v>1518</v>
      </c>
    </row>
    <row r="19" spans="2:11" x14ac:dyDescent="0.3">
      <c r="B19" s="17" t="s">
        <v>16</v>
      </c>
      <c r="C19" s="5" t="s">
        <v>11</v>
      </c>
      <c r="D19" s="11" t="s">
        <v>53</v>
      </c>
      <c r="E19" s="24">
        <v>1</v>
      </c>
      <c r="F19" s="50">
        <v>7.7</v>
      </c>
      <c r="G19" s="15"/>
      <c r="H19" s="54"/>
      <c r="I19" s="6">
        <f t="shared" si="0"/>
        <v>7.7</v>
      </c>
      <c r="J19" s="12">
        <f t="shared" si="1"/>
        <v>7.7</v>
      </c>
      <c r="K19" s="12">
        <f t="shared" si="2"/>
        <v>92.4</v>
      </c>
    </row>
    <row r="20" spans="2:11" x14ac:dyDescent="0.3">
      <c r="B20" s="17" t="s">
        <v>17</v>
      </c>
      <c r="C20" s="5" t="s">
        <v>11</v>
      </c>
      <c r="D20" s="11" t="s">
        <v>53</v>
      </c>
      <c r="E20" s="24">
        <v>10</v>
      </c>
      <c r="F20" s="50">
        <v>6.2</v>
      </c>
      <c r="G20" s="15"/>
      <c r="H20" s="54"/>
      <c r="I20" s="6">
        <f t="shared" si="0"/>
        <v>6.2</v>
      </c>
      <c r="J20" s="12">
        <f t="shared" si="1"/>
        <v>62</v>
      </c>
      <c r="K20" s="12">
        <f t="shared" si="2"/>
        <v>744</v>
      </c>
    </row>
    <row r="21" spans="2:11" x14ac:dyDescent="0.3">
      <c r="B21" s="31" t="s">
        <v>18</v>
      </c>
      <c r="C21" s="32"/>
      <c r="D21" s="32"/>
      <c r="E21" s="32"/>
      <c r="F21" s="32"/>
      <c r="G21" s="32"/>
      <c r="H21" s="32"/>
      <c r="I21" s="32"/>
      <c r="J21" s="32"/>
      <c r="K21" s="33"/>
    </row>
    <row r="22" spans="2:11" x14ac:dyDescent="0.3">
      <c r="B22" s="18" t="s">
        <v>19</v>
      </c>
      <c r="C22" s="5" t="s">
        <v>11</v>
      </c>
      <c r="D22" s="5" t="s">
        <v>30</v>
      </c>
      <c r="E22" s="23">
        <v>1200</v>
      </c>
      <c r="F22" s="49">
        <v>35.4</v>
      </c>
      <c r="G22" s="16"/>
      <c r="H22" s="25"/>
      <c r="I22" s="12">
        <f t="shared" si="0"/>
        <v>35.4</v>
      </c>
      <c r="J22" s="12">
        <f>I22*E22</f>
        <v>42480</v>
      </c>
      <c r="K22" s="12">
        <f>J22*12</f>
        <v>509760</v>
      </c>
    </row>
    <row r="23" spans="2:11" x14ac:dyDescent="0.3">
      <c r="B23" s="22" t="s">
        <v>20</v>
      </c>
      <c r="C23" s="5" t="s">
        <v>11</v>
      </c>
      <c r="D23" s="5" t="s">
        <v>30</v>
      </c>
      <c r="E23" s="24">
        <v>8</v>
      </c>
      <c r="F23" s="51">
        <v>2.2999999999999998</v>
      </c>
      <c r="G23" s="15"/>
      <c r="H23" s="54"/>
      <c r="I23" s="6">
        <f t="shared" si="0"/>
        <v>2.2999999999999998</v>
      </c>
      <c r="J23" s="12">
        <f t="shared" ref="J23:J29" si="3">I23*E23</f>
        <v>18.399999999999999</v>
      </c>
      <c r="K23" s="12">
        <f t="shared" ref="K23:K29" si="4">J23*12</f>
        <v>220.79999999999998</v>
      </c>
    </row>
    <row r="24" spans="2:11" x14ac:dyDescent="0.3">
      <c r="B24" s="17" t="s">
        <v>21</v>
      </c>
      <c r="C24" s="5" t="s">
        <v>11</v>
      </c>
      <c r="D24" s="5" t="s">
        <v>30</v>
      </c>
      <c r="E24" s="24">
        <v>97</v>
      </c>
      <c r="F24" s="50">
        <v>8.4</v>
      </c>
      <c r="G24" s="15"/>
      <c r="H24" s="54"/>
      <c r="I24" s="6">
        <f t="shared" si="0"/>
        <v>8.4</v>
      </c>
      <c r="J24" s="12">
        <f t="shared" si="3"/>
        <v>814.80000000000007</v>
      </c>
      <c r="K24" s="12">
        <f t="shared" si="4"/>
        <v>9777.6</v>
      </c>
    </row>
    <row r="25" spans="2:11" x14ac:dyDescent="0.3">
      <c r="B25" s="17" t="s">
        <v>22</v>
      </c>
      <c r="C25" s="5" t="s">
        <v>11</v>
      </c>
      <c r="D25" s="5" t="s">
        <v>30</v>
      </c>
      <c r="E25" s="24">
        <v>2</v>
      </c>
      <c r="F25" s="50">
        <v>6.7</v>
      </c>
      <c r="G25" s="15"/>
      <c r="H25" s="54"/>
      <c r="I25" s="6">
        <f t="shared" si="0"/>
        <v>6.7</v>
      </c>
      <c r="J25" s="12">
        <f t="shared" si="3"/>
        <v>13.4</v>
      </c>
      <c r="K25" s="12">
        <f t="shared" si="4"/>
        <v>160.80000000000001</v>
      </c>
    </row>
    <row r="26" spans="2:11" x14ac:dyDescent="0.3">
      <c r="B26" s="17" t="s">
        <v>23</v>
      </c>
      <c r="C26" s="5" t="s">
        <v>11</v>
      </c>
      <c r="D26" s="5" t="s">
        <v>30</v>
      </c>
      <c r="E26" s="24">
        <v>6</v>
      </c>
      <c r="F26" s="50">
        <v>12.6</v>
      </c>
      <c r="G26" s="15"/>
      <c r="H26" s="54"/>
      <c r="I26" s="6">
        <f>F26+(F26*G26)</f>
        <v>12.6</v>
      </c>
      <c r="J26" s="12">
        <f t="shared" si="3"/>
        <v>75.599999999999994</v>
      </c>
      <c r="K26" s="12">
        <f t="shared" si="4"/>
        <v>907.19999999999993</v>
      </c>
    </row>
    <row r="27" spans="2:11" x14ac:dyDescent="0.3">
      <c r="B27" s="17" t="s">
        <v>24</v>
      </c>
      <c r="C27" s="5" t="s">
        <v>11</v>
      </c>
      <c r="D27" s="5" t="s">
        <v>30</v>
      </c>
      <c r="E27" s="24">
        <v>103</v>
      </c>
      <c r="F27" s="50">
        <v>8.4</v>
      </c>
      <c r="G27" s="15"/>
      <c r="H27" s="54"/>
      <c r="I27" s="6">
        <f t="shared" si="0"/>
        <v>8.4</v>
      </c>
      <c r="J27" s="12">
        <f t="shared" si="3"/>
        <v>865.2</v>
      </c>
      <c r="K27" s="12">
        <f t="shared" si="4"/>
        <v>10382.400000000001</v>
      </c>
    </row>
    <row r="28" spans="2:11" x14ac:dyDescent="0.3">
      <c r="B28" s="17" t="s">
        <v>25</v>
      </c>
      <c r="C28" s="5" t="s">
        <v>11</v>
      </c>
      <c r="D28" s="5" t="s">
        <v>30</v>
      </c>
      <c r="E28" s="24">
        <v>43</v>
      </c>
      <c r="F28" s="50">
        <v>25.3</v>
      </c>
      <c r="G28" s="15"/>
      <c r="H28" s="54"/>
      <c r="I28" s="6">
        <f t="shared" si="0"/>
        <v>25.3</v>
      </c>
      <c r="J28" s="12">
        <f t="shared" si="3"/>
        <v>1087.9000000000001</v>
      </c>
      <c r="K28" s="12">
        <f t="shared" si="4"/>
        <v>13054.800000000001</v>
      </c>
    </row>
    <row r="29" spans="2:11" x14ac:dyDescent="0.3">
      <c r="B29" s="19" t="s">
        <v>26</v>
      </c>
      <c r="C29" s="5" t="s">
        <v>11</v>
      </c>
      <c r="D29" s="5" t="s">
        <v>30</v>
      </c>
      <c r="E29" s="24">
        <v>31</v>
      </c>
      <c r="F29" s="50">
        <v>12.6</v>
      </c>
      <c r="G29" s="15"/>
      <c r="H29" s="54"/>
      <c r="I29" s="6">
        <f t="shared" si="0"/>
        <v>12.6</v>
      </c>
      <c r="J29" s="12">
        <f t="shared" si="3"/>
        <v>390.59999999999997</v>
      </c>
      <c r="K29" s="12">
        <f t="shared" si="4"/>
        <v>4687.2</v>
      </c>
    </row>
    <row r="30" spans="2:11" ht="14.4" customHeight="1" x14ac:dyDescent="0.3">
      <c r="B30" s="31" t="s">
        <v>27</v>
      </c>
      <c r="C30" s="32"/>
      <c r="D30" s="32"/>
      <c r="E30" s="32"/>
      <c r="F30" s="32"/>
      <c r="G30" s="32"/>
      <c r="H30" s="32"/>
      <c r="I30" s="32"/>
      <c r="J30" s="32"/>
      <c r="K30" s="33"/>
    </row>
    <row r="31" spans="2:11" x14ac:dyDescent="0.3">
      <c r="B31" s="17" t="s">
        <v>28</v>
      </c>
      <c r="C31" s="40" t="s">
        <v>29</v>
      </c>
      <c r="D31" s="40" t="s">
        <v>30</v>
      </c>
      <c r="E31" s="37">
        <v>1</v>
      </c>
      <c r="F31" s="34">
        <v>7000</v>
      </c>
      <c r="G31" s="43"/>
      <c r="H31" s="43"/>
      <c r="I31" s="46">
        <f>F31+(F31*G31)-(F31*H31)</f>
        <v>7000</v>
      </c>
      <c r="J31" s="46">
        <f>I31*E31</f>
        <v>7000</v>
      </c>
      <c r="K31" s="46">
        <f>J31*12</f>
        <v>84000</v>
      </c>
    </row>
    <row r="32" spans="2:11" x14ac:dyDescent="0.3">
      <c r="B32" s="17" t="s">
        <v>31</v>
      </c>
      <c r="C32" s="41"/>
      <c r="D32" s="41"/>
      <c r="E32" s="38"/>
      <c r="F32" s="35"/>
      <c r="G32" s="44"/>
      <c r="H32" s="44"/>
      <c r="I32" s="47"/>
      <c r="J32" s="47"/>
      <c r="K32" s="47"/>
    </row>
    <row r="33" spans="2:11" x14ac:dyDescent="0.3">
      <c r="B33" s="17" t="s">
        <v>32</v>
      </c>
      <c r="C33" s="41"/>
      <c r="D33" s="41"/>
      <c r="E33" s="38"/>
      <c r="F33" s="35"/>
      <c r="G33" s="44"/>
      <c r="H33" s="44"/>
      <c r="I33" s="47"/>
      <c r="J33" s="47"/>
      <c r="K33" s="47"/>
    </row>
    <row r="34" spans="2:11" x14ac:dyDescent="0.3">
      <c r="B34" s="17" t="s">
        <v>33</v>
      </c>
      <c r="C34" s="41"/>
      <c r="D34" s="41"/>
      <c r="E34" s="38"/>
      <c r="F34" s="35"/>
      <c r="G34" s="44"/>
      <c r="H34" s="44"/>
      <c r="I34" s="47"/>
      <c r="J34" s="47"/>
      <c r="K34" s="47"/>
    </row>
    <row r="35" spans="2:11" x14ac:dyDescent="0.3">
      <c r="B35" s="17" t="s">
        <v>34</v>
      </c>
      <c r="C35" s="41"/>
      <c r="D35" s="41"/>
      <c r="E35" s="38"/>
      <c r="F35" s="35"/>
      <c r="G35" s="44"/>
      <c r="H35" s="44"/>
      <c r="I35" s="47"/>
      <c r="J35" s="47"/>
      <c r="K35" s="47"/>
    </row>
    <row r="36" spans="2:11" x14ac:dyDescent="0.3">
      <c r="B36" s="17" t="s">
        <v>35</v>
      </c>
      <c r="C36" s="41"/>
      <c r="D36" s="41"/>
      <c r="E36" s="38"/>
      <c r="F36" s="35"/>
      <c r="G36" s="44"/>
      <c r="H36" s="44"/>
      <c r="I36" s="47"/>
      <c r="J36" s="47"/>
      <c r="K36" s="47"/>
    </row>
    <row r="37" spans="2:11" x14ac:dyDescent="0.3">
      <c r="B37" s="17" t="s">
        <v>36</v>
      </c>
      <c r="C37" s="41"/>
      <c r="D37" s="41"/>
      <c r="E37" s="38"/>
      <c r="F37" s="35"/>
      <c r="G37" s="44"/>
      <c r="H37" s="44"/>
      <c r="I37" s="47"/>
      <c r="J37" s="47"/>
      <c r="K37" s="47"/>
    </row>
    <row r="38" spans="2:11" x14ac:dyDescent="0.3">
      <c r="B38" s="17" t="s">
        <v>37</v>
      </c>
      <c r="C38" s="41"/>
      <c r="D38" s="41"/>
      <c r="E38" s="38"/>
      <c r="F38" s="35"/>
      <c r="G38" s="44"/>
      <c r="H38" s="44"/>
      <c r="I38" s="47"/>
      <c r="J38" s="47"/>
      <c r="K38" s="47"/>
    </row>
    <row r="39" spans="2:11" x14ac:dyDescent="0.3">
      <c r="B39" s="17" t="s">
        <v>38</v>
      </c>
      <c r="C39" s="41"/>
      <c r="D39" s="41"/>
      <c r="E39" s="38"/>
      <c r="F39" s="35"/>
      <c r="G39" s="44"/>
      <c r="H39" s="44"/>
      <c r="I39" s="47"/>
      <c r="J39" s="47"/>
      <c r="K39" s="47"/>
    </row>
    <row r="40" spans="2:11" x14ac:dyDescent="0.3">
      <c r="B40" s="17" t="s">
        <v>39</v>
      </c>
      <c r="C40" s="41"/>
      <c r="D40" s="41"/>
      <c r="E40" s="38"/>
      <c r="F40" s="35"/>
      <c r="G40" s="44"/>
      <c r="H40" s="44"/>
      <c r="I40" s="47"/>
      <c r="J40" s="47"/>
      <c r="K40" s="47"/>
    </row>
    <row r="41" spans="2:11" x14ac:dyDescent="0.3">
      <c r="B41" s="17" t="s">
        <v>40</v>
      </c>
      <c r="C41" s="41"/>
      <c r="D41" s="41"/>
      <c r="E41" s="38"/>
      <c r="F41" s="35"/>
      <c r="G41" s="44"/>
      <c r="H41" s="44"/>
      <c r="I41" s="47"/>
      <c r="J41" s="47"/>
      <c r="K41" s="47"/>
    </row>
    <row r="42" spans="2:11" x14ac:dyDescent="0.3">
      <c r="B42" s="17" t="s">
        <v>41</v>
      </c>
      <c r="C42" s="41"/>
      <c r="D42" s="41"/>
      <c r="E42" s="38"/>
      <c r="F42" s="35"/>
      <c r="G42" s="44"/>
      <c r="H42" s="44"/>
      <c r="I42" s="47"/>
      <c r="J42" s="47"/>
      <c r="K42" s="47"/>
    </row>
    <row r="43" spans="2:11" x14ac:dyDescent="0.3">
      <c r="B43" s="17" t="s">
        <v>42</v>
      </c>
      <c r="C43" s="41"/>
      <c r="D43" s="41"/>
      <c r="E43" s="38"/>
      <c r="F43" s="35"/>
      <c r="G43" s="44"/>
      <c r="H43" s="44"/>
      <c r="I43" s="47"/>
      <c r="J43" s="47"/>
      <c r="K43" s="47"/>
    </row>
    <row r="44" spans="2:11" x14ac:dyDescent="0.3">
      <c r="B44" s="17" t="s">
        <v>43</v>
      </c>
      <c r="C44" s="41"/>
      <c r="D44" s="41"/>
      <c r="E44" s="38"/>
      <c r="F44" s="35"/>
      <c r="G44" s="44"/>
      <c r="H44" s="44"/>
      <c r="I44" s="47"/>
      <c r="J44" s="47"/>
      <c r="K44" s="47"/>
    </row>
    <row r="45" spans="2:11" x14ac:dyDescent="0.3">
      <c r="B45" s="17" t="s">
        <v>44</v>
      </c>
      <c r="C45" s="41"/>
      <c r="D45" s="41"/>
      <c r="E45" s="38"/>
      <c r="F45" s="35"/>
      <c r="G45" s="44"/>
      <c r="H45" s="44"/>
      <c r="I45" s="47"/>
      <c r="J45" s="47"/>
      <c r="K45" s="47"/>
    </row>
    <row r="46" spans="2:11" x14ac:dyDescent="0.3">
      <c r="B46" s="17" t="s">
        <v>45</v>
      </c>
      <c r="C46" s="41"/>
      <c r="D46" s="41"/>
      <c r="E46" s="38"/>
      <c r="F46" s="35"/>
      <c r="G46" s="44"/>
      <c r="H46" s="44"/>
      <c r="I46" s="47"/>
      <c r="J46" s="47"/>
      <c r="K46" s="47"/>
    </row>
    <row r="47" spans="2:11" x14ac:dyDescent="0.3">
      <c r="B47" s="17" t="s">
        <v>46</v>
      </c>
      <c r="C47" s="41"/>
      <c r="D47" s="41"/>
      <c r="E47" s="38"/>
      <c r="F47" s="35"/>
      <c r="G47" s="44"/>
      <c r="H47" s="44"/>
      <c r="I47" s="47"/>
      <c r="J47" s="47"/>
      <c r="K47" s="47"/>
    </row>
    <row r="48" spans="2:11" x14ac:dyDescent="0.3">
      <c r="B48" s="17" t="s">
        <v>47</v>
      </c>
      <c r="C48" s="41"/>
      <c r="D48" s="41"/>
      <c r="E48" s="38"/>
      <c r="F48" s="35"/>
      <c r="G48" s="44"/>
      <c r="H48" s="44"/>
      <c r="I48" s="47"/>
      <c r="J48" s="47"/>
      <c r="K48" s="47"/>
    </row>
    <row r="49" spans="2:11" x14ac:dyDescent="0.3">
      <c r="B49" s="17" t="s">
        <v>48</v>
      </c>
      <c r="C49" s="41"/>
      <c r="D49" s="41"/>
      <c r="E49" s="38"/>
      <c r="F49" s="35"/>
      <c r="G49" s="44"/>
      <c r="H49" s="44"/>
      <c r="I49" s="47"/>
      <c r="J49" s="47"/>
      <c r="K49" s="47"/>
    </row>
    <row r="50" spans="2:11" x14ac:dyDescent="0.3">
      <c r="B50" s="17" t="s">
        <v>49</v>
      </c>
      <c r="C50" s="42"/>
      <c r="D50" s="42"/>
      <c r="E50" s="39"/>
      <c r="F50" s="36"/>
      <c r="G50" s="45"/>
      <c r="H50" s="45"/>
      <c r="I50" s="48"/>
      <c r="J50" s="48"/>
      <c r="K50" s="48"/>
    </row>
    <row r="51" spans="2:11" ht="25.95" customHeight="1" thickBot="1" x14ac:dyDescent="0.35">
      <c r="B51" s="26"/>
      <c r="C51" s="27"/>
      <c r="D51" s="27"/>
      <c r="E51" s="27"/>
      <c r="F51" s="27"/>
      <c r="G51" s="20"/>
      <c r="H51" s="20"/>
      <c r="I51" s="20"/>
      <c r="J51" s="55"/>
      <c r="K51" s="21">
        <f>SUM(K14:K31)</f>
        <v>1005872.4000000001</v>
      </c>
    </row>
    <row r="52" spans="2:11" x14ac:dyDescent="0.3">
      <c r="B52" s="7"/>
      <c r="C52" s="8"/>
      <c r="D52" s="8"/>
      <c r="E52" s="8"/>
      <c r="F52" s="8"/>
    </row>
    <row r="53" spans="2:11" ht="15" thickBot="1" x14ac:dyDescent="0.35">
      <c r="B53" s="9" t="s">
        <v>50</v>
      </c>
      <c r="C53" s="9" t="s">
        <v>51</v>
      </c>
      <c r="D53" s="13"/>
    </row>
    <row r="54" spans="2:11" ht="15" thickBot="1" x14ac:dyDescent="0.35">
      <c r="B54" s="10" t="s">
        <v>52</v>
      </c>
      <c r="C54" s="10"/>
      <c r="D54" s="14"/>
    </row>
  </sheetData>
  <mergeCells count="13">
    <mergeCell ref="B51:F51"/>
    <mergeCell ref="B13:K13"/>
    <mergeCell ref="B21:K21"/>
    <mergeCell ref="B30:K30"/>
    <mergeCell ref="F31:F50"/>
    <mergeCell ref="E31:E50"/>
    <mergeCell ref="C31:C50"/>
    <mergeCell ref="D31:D50"/>
    <mergeCell ref="G31:G50"/>
    <mergeCell ref="H31:H50"/>
    <mergeCell ref="I31:I50"/>
    <mergeCell ref="K31:K50"/>
    <mergeCell ref="J31:J50"/>
  </mergeCells>
  <phoneticPr fontId="9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F62D1E5706974286927634428DCFB0" ma:contentTypeVersion="16" ma:contentTypeDescription="Een nieuw document maken." ma:contentTypeScope="" ma:versionID="9d8e681139cb7405db8dabcf6b6b5f03">
  <xsd:schema xmlns:xsd="http://www.w3.org/2001/XMLSchema" xmlns:xs="http://www.w3.org/2001/XMLSchema" xmlns:p="http://schemas.microsoft.com/office/2006/metadata/properties" xmlns:ns2="5c623482-512b-4ced-b808-b2cf290e27e6" xmlns:ns3="7d137040-c6d7-479a-9ab6-27b92f9efa83" targetNamespace="http://schemas.microsoft.com/office/2006/metadata/properties" ma:root="true" ma:fieldsID="db457b680d7261ac1f421cb7eb9e20dd" ns2:_="" ns3:_="">
    <xsd:import namespace="5c623482-512b-4ced-b808-b2cf290e27e6"/>
    <xsd:import namespace="7d137040-c6d7-479a-9ab6-27b92f9efa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623482-512b-4ced-b808-b2cf290e27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2fee4147-5b32-4bc8-b2bc-ab94365a02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137040-c6d7-479a-9ab6-27b92f9efa8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9b34047-b695-489b-a582-1b13f7418855}" ma:internalName="TaxCatchAll" ma:showField="CatchAllData" ma:web="7d137040-c6d7-479a-9ab6-27b92f9efa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c623482-512b-4ced-b808-b2cf290e27e6">
      <Terms xmlns="http://schemas.microsoft.com/office/infopath/2007/PartnerControls"/>
    </lcf76f155ced4ddcb4097134ff3c332f>
    <TaxCatchAll xmlns="7d137040-c6d7-479a-9ab6-27b92f9efa83" xsi:nil="true"/>
  </documentManagement>
</p:properties>
</file>

<file path=customXml/itemProps1.xml><?xml version="1.0" encoding="utf-8"?>
<ds:datastoreItem xmlns:ds="http://schemas.openxmlformats.org/officeDocument/2006/customXml" ds:itemID="{8A7F705A-733E-400B-809C-FE134712AE2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0F250B-2549-49F5-89F9-7F26C1AE6594}"/>
</file>

<file path=customXml/itemProps3.xml><?xml version="1.0" encoding="utf-8"?>
<ds:datastoreItem xmlns:ds="http://schemas.openxmlformats.org/officeDocument/2006/customXml" ds:itemID="{B4C86AE7-A72F-4575-BE53-5540EA3A0276}">
  <ds:schemaRefs>
    <ds:schemaRef ds:uri="http://purl.org/dc/elements/1.1/"/>
    <ds:schemaRef ds:uri="http://schemas.microsoft.com/office/2006/metadata/properties"/>
    <ds:schemaRef ds:uri="48f1ae9d-5a87-437d-a2f6-882479a5d381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97fc371d-a7a5-4bea-b7a8-9302dfcd5ddd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Esmée de Smet</dc:creator>
  <cp:keywords/>
  <dc:description/>
  <cp:lastModifiedBy>Esmée de Smet</cp:lastModifiedBy>
  <cp:revision/>
  <dcterms:created xsi:type="dcterms:W3CDTF">2022-12-19T08:54:54Z</dcterms:created>
  <dcterms:modified xsi:type="dcterms:W3CDTF">2023-04-18T07:31:26Z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0x01010061F8E6EF32A597478EA5A10289BFA18A</vt:lpwstr>
  </property>
</Properties>
</file>