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e-Marie_Buysse/Desktop/05. Gemeente Vlaardingen (LOO)/02 nieuwste docs om te uploaden/"/>
    </mc:Choice>
  </mc:AlternateContent>
  <xr:revisionPtr revIDLastSave="0" documentId="8_{A06AD355-00FF-214F-9CB4-AA8806E1754D}" xr6:coauthVersionLast="47" xr6:coauthVersionMax="47" xr10:uidLastSave="{00000000-0000-0000-0000-000000000000}"/>
  <bookViews>
    <workbookView xWindow="0" yWindow="760" windowWidth="34560" windowHeight="20340" activeTab="1" xr2:uid="{F1025464-931E-46F1-9153-BC7B9C19F4BB}"/>
  </bookViews>
  <sheets>
    <sheet name="Tekenblad" sheetId="1" r:id="rId1"/>
    <sheet name="Prijsopgave" sheetId="2" r:id="rId2"/>
    <sheet name="per week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3" l="1"/>
  <c r="F13" i="3"/>
  <c r="E13" i="3"/>
  <c r="D13" i="3"/>
  <c r="C13" i="3"/>
  <c r="B13" i="3"/>
  <c r="B19" i="3" l="1"/>
  <c r="L18" i="2" l="1"/>
  <c r="N16" i="2"/>
  <c r="P14" i="2"/>
  <c r="O12" i="2"/>
  <c r="E12" i="2"/>
  <c r="G10" i="2"/>
  <c r="I8" i="2"/>
  <c r="K18" i="2"/>
  <c r="M16" i="2"/>
  <c r="O14" i="2"/>
  <c r="N12" i="2"/>
  <c r="P10" i="2"/>
  <c r="F10" i="2"/>
  <c r="H8" i="2"/>
  <c r="J18" i="2"/>
  <c r="L16" i="2"/>
  <c r="N14" i="2"/>
  <c r="M12" i="2"/>
  <c r="O10" i="2"/>
  <c r="E10" i="2"/>
  <c r="Q10" i="2" s="1"/>
  <c r="S10" i="2" s="1"/>
  <c r="G8" i="2"/>
  <c r="I18" i="2"/>
  <c r="M14" i="2"/>
  <c r="L12" i="2"/>
  <c r="N10" i="2"/>
  <c r="P8" i="2"/>
  <c r="F8" i="2"/>
  <c r="H18" i="2"/>
  <c r="J16" i="2"/>
  <c r="L14" i="2"/>
  <c r="M10" i="2"/>
  <c r="O8" i="2"/>
  <c r="E8" i="2"/>
  <c r="I16" i="2"/>
  <c r="L10" i="2"/>
  <c r="M8" i="2"/>
  <c r="K12" i="2"/>
  <c r="G18" i="2"/>
  <c r="J12" i="2"/>
  <c r="K16" i="2"/>
  <c r="K14" i="2"/>
  <c r="N8" i="2"/>
  <c r="P18" i="2"/>
  <c r="F18" i="2"/>
  <c r="H16" i="2"/>
  <c r="I14" i="2"/>
  <c r="I12" i="2"/>
  <c r="K10" i="2"/>
  <c r="O18" i="2"/>
  <c r="E18" i="2"/>
  <c r="Q18" i="2" s="1"/>
  <c r="S18" i="2" s="1"/>
  <c r="G16" i="2"/>
  <c r="G14" i="2"/>
  <c r="H12" i="2"/>
  <c r="J10" i="2"/>
  <c r="L8" i="2"/>
  <c r="O16" i="2"/>
  <c r="E16" i="2"/>
  <c r="F12" i="2"/>
  <c r="H10" i="2"/>
  <c r="J8" i="2"/>
  <c r="N18" i="2"/>
  <c r="P16" i="2"/>
  <c r="F16" i="2"/>
  <c r="G12" i="2"/>
  <c r="I10" i="2"/>
  <c r="K8" i="2"/>
  <c r="M18" i="2"/>
  <c r="P12" i="2"/>
  <c r="J14" i="2"/>
  <c r="H14" i="2"/>
  <c r="Q14" i="2" s="1"/>
  <c r="S14" i="2" s="1"/>
  <c r="F14" i="2"/>
  <c r="E14" i="2"/>
  <c r="Q8" i="2" l="1"/>
  <c r="S8" i="2" s="1"/>
  <c r="Q12" i="2"/>
  <c r="S12" i="2" s="1"/>
  <c r="Q16" i="2"/>
  <c r="S16" i="2" s="1"/>
  <c r="S20" i="2" l="1"/>
</calcChain>
</file>

<file path=xl/sharedStrings.xml><?xml version="1.0" encoding="utf-8"?>
<sst xmlns="http://schemas.openxmlformats.org/spreadsheetml/2006/main" count="96" uniqueCount="67">
  <si>
    <t>Door invulling en ondertekening van dit prijsformulier verklaart de inschrijver dat:</t>
  </si>
  <si>
    <t>tol-, veer-, en parkeergelden, brandstoffen en verzekering.</t>
  </si>
  <si>
    <r>
      <rPr>
        <b/>
        <sz val="11"/>
        <color theme="1"/>
        <rFont val="Arial"/>
        <family val="2"/>
      </rPr>
      <t>3.</t>
    </r>
    <r>
      <rPr>
        <sz val="11"/>
        <color theme="1"/>
        <rFont val="Arial"/>
        <family val="2"/>
      </rPr>
      <t xml:space="preserve"> Inschrijver dient reele marktconforme prijzen te offreren.  De Aanbestedende dienst behoudt zich de mogelijkheid voor om conform artikel 2.116 Aw 2012 verificatie </t>
    </r>
  </si>
  <si>
    <t>uit te voeren op de opgegeven tarieven. Een abnormaal lage, niet marktconforme dan wel manipulatieve inschrijving kan ongeldig worden verklaard.</t>
  </si>
  <si>
    <r>
      <rPr>
        <b/>
        <sz val="11"/>
        <color theme="1"/>
        <rFont val="Arial"/>
        <family val="2"/>
      </rPr>
      <t xml:space="preserve">4. </t>
    </r>
    <r>
      <rPr>
        <sz val="11"/>
        <color theme="1"/>
        <rFont val="Arial"/>
        <family val="2"/>
      </rPr>
      <t xml:space="preserve">Het is niet toegestaan om op de afzonderlijke posten, dan wel voor het integrale indicatieve tarief een negatief bedrag, of nul aan te bieden. </t>
    </r>
    <r>
      <rPr>
        <b/>
        <sz val="11"/>
        <color theme="1"/>
        <rFont val="Arial"/>
        <family val="2"/>
      </rPr>
      <t xml:space="preserve">
</t>
    </r>
  </si>
  <si>
    <r>
      <rPr>
        <b/>
        <sz val="11"/>
        <color theme="1"/>
        <rFont val="Arial"/>
        <family val="2"/>
      </rPr>
      <t>6.</t>
    </r>
    <r>
      <rPr>
        <sz val="11"/>
        <color theme="1"/>
        <rFont val="Arial"/>
        <family val="2"/>
      </rPr>
      <t xml:space="preserve"> De inschrijver is er mee bekend dat de genoemde aantallen indicatief zijn en bedoeld zijn om te komen tot het integrale indicatieve tarief. </t>
    </r>
  </si>
  <si>
    <t>Het is evenmin toegestaan om tarieven aan te bieden die hoger zijn dan het aangegeven maximum.</t>
  </si>
  <si>
    <t>Aldus naar waarheid ingevuld en rechtsgeldig ondertekend:</t>
  </si>
  <si>
    <t>Plaats:</t>
  </si>
  <si>
    <t>Datum:</t>
  </si>
  <si>
    <t>Naam inschrijver:</t>
  </si>
  <si>
    <t>Naam vertegenwoordiger:</t>
  </si>
  <si>
    <t>Functie:</t>
  </si>
  <si>
    <t>Ondertekening:</t>
  </si>
  <si>
    <t>Algemeen Coordinator</t>
  </si>
  <si>
    <t>Dagelijkse Coordinatie</t>
  </si>
  <si>
    <t>Steunpunt Coordinatie</t>
  </si>
  <si>
    <t>Sociaal Werk</t>
  </si>
  <si>
    <t>Maximaal Tarief</t>
  </si>
  <si>
    <t>per uur</t>
  </si>
  <si>
    <t>Administratief</t>
  </si>
  <si>
    <t>mei</t>
  </si>
  <si>
    <t>apr</t>
  </si>
  <si>
    <t>jun</t>
  </si>
  <si>
    <t>jul</t>
  </si>
  <si>
    <t>aug</t>
  </si>
  <si>
    <t>sep</t>
  </si>
  <si>
    <t>okt</t>
  </si>
  <si>
    <t>nov</t>
  </si>
  <si>
    <t>dec</t>
  </si>
  <si>
    <t>jan</t>
  </si>
  <si>
    <t>feb</t>
  </si>
  <si>
    <t>mrt</t>
  </si>
  <si>
    <t>Aageboden</t>
  </si>
  <si>
    <t>tarief per uur</t>
  </si>
  <si>
    <t>Totaal</t>
  </si>
  <si>
    <r>
      <rPr>
        <b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. De opgegeven tarieven zijn  inclusief alle logischerwijs tot de opdracht behorende onderdelen en/of zaken zijn, waaronder bijvoorbeeld reiskosten, </t>
    </r>
  </si>
  <si>
    <r>
      <rPr>
        <b/>
        <sz val="11"/>
        <color theme="1"/>
        <rFont val="Arial"/>
        <family val="2"/>
      </rPr>
      <t>5.</t>
    </r>
    <r>
      <rPr>
        <sz val="11"/>
        <color theme="1"/>
        <rFont val="Arial"/>
        <family val="2"/>
      </rPr>
      <t> De aangeboden tarieven zijn in Euro’s exclusief, dan wel vrijgesteld van BTW.</t>
    </r>
  </si>
  <si>
    <r>
      <rPr>
        <b/>
        <sz val="11"/>
        <rFont val="Arial"/>
        <family val="2"/>
      </rPr>
      <t>1</t>
    </r>
    <r>
      <rPr>
        <sz val="11"/>
        <rFont val="Arial"/>
        <family val="2"/>
      </rPr>
      <t>. De inschrijving is geschied overeenkomstig de bepalingen van het programma van eisen 'Integrale Begeleiding Oekraiense ontheemden' en de eventuele Nota(s) van Inlichtingen.</t>
    </r>
  </si>
  <si>
    <t>Integraal indicatief tarief</t>
  </si>
  <si>
    <t>In te vullen door aanbieder</t>
  </si>
  <si>
    <t>Wijzigingen niet toegestaan</t>
  </si>
  <si>
    <t>Rekent vanzelf door</t>
  </si>
  <si>
    <t>Opgave Aanbestedende Dienst</t>
  </si>
  <si>
    <t xml:space="preserve">Wooonbegeleiding  </t>
  </si>
  <si>
    <t>1e contractjr</t>
  </si>
  <si>
    <r>
      <t xml:space="preserve">Indicatief aantal uren </t>
    </r>
    <r>
      <rPr>
        <b/>
        <u/>
        <sz val="11"/>
        <color theme="1"/>
        <rFont val="Calibri"/>
        <family val="2"/>
        <scheme val="minor"/>
      </rPr>
      <t>per week</t>
    </r>
    <r>
      <rPr>
        <b/>
        <sz val="11"/>
        <color theme="1"/>
        <rFont val="Calibri"/>
        <family val="2"/>
        <scheme val="minor"/>
      </rPr>
      <t xml:space="preserve"> 1e contractjaar</t>
    </r>
  </si>
  <si>
    <t>weken per maand</t>
  </si>
  <si>
    <t>Gemiddeld aantal</t>
  </si>
  <si>
    <r>
      <t xml:space="preserve">Indicatief aantal uren </t>
    </r>
    <r>
      <rPr>
        <b/>
        <sz val="11"/>
        <color theme="1"/>
        <rFont val="Calibri"/>
        <family val="2"/>
        <scheme val="minor"/>
      </rPr>
      <t>1e contractjaar</t>
    </r>
  </si>
  <si>
    <t>PER MAAND</t>
  </si>
  <si>
    <t>1e contractjaar</t>
  </si>
  <si>
    <r>
      <rPr>
        <b/>
        <sz val="11"/>
        <color rgb="FFFF0000"/>
        <rFont val="Arial"/>
        <family val="2"/>
      </rPr>
      <t xml:space="preserve">7. </t>
    </r>
    <r>
      <rPr>
        <sz val="11"/>
        <color rgb="FFFF0000"/>
        <rFont val="Arial"/>
        <family val="2"/>
      </rPr>
      <t>Per kwartaal geeft de Aanbestedende dienst, na overleg met de Opdrachtnemer, tijdig aan welke aantallen per functie zullen worden afgenomen.</t>
    </r>
  </si>
  <si>
    <r>
      <rPr>
        <b/>
        <sz val="11"/>
        <color theme="1"/>
        <rFont val="Arial"/>
        <family val="2"/>
      </rPr>
      <t xml:space="preserve">8. </t>
    </r>
    <r>
      <rPr>
        <sz val="11"/>
        <color theme="1"/>
        <rFont val="Arial"/>
        <family val="2"/>
      </rPr>
      <t>Aan de genoemde aantallen kunnen op generlei wijze geen rechten worden ontleend.</t>
    </r>
  </si>
  <si>
    <t>M</t>
  </si>
  <si>
    <t>Herijkingsmoment</t>
  </si>
  <si>
    <t>Per kwartaal geeft de Aanbestedende dienst, na overleg met de Opdrachtnemer,</t>
  </si>
  <si>
    <t xml:space="preserve"> tijdig aan welke aantallen per functie zullen worden afgenomen.</t>
  </si>
  <si>
    <t>Zie paragraaf 6.2, blz. 29 van het Aanbestedingsdocument</t>
  </si>
  <si>
    <t>1e contractjr.</t>
  </si>
  <si>
    <t>Basis voor de prijsvergelijking</t>
  </si>
  <si>
    <t>Kwartaal 2 2023</t>
  </si>
  <si>
    <t>Kwartaal 3 2023</t>
  </si>
  <si>
    <t>Kwartaal 4 2023</t>
  </si>
  <si>
    <t>Kwartaal 1 2024</t>
  </si>
  <si>
    <t>Toelichting kleuren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</si>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</sst>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/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6">
    <xf numFmtId="0" fontId="0" fillId="0" borderId="0" xfId="0"/>
    <xf numFmtId="0" fontId="3" fillId="2" borderId="0" xfId="0" applyFont="1" applyFill="1"/>
    <xf numFmtId="0" fontId="3" fillId="2" borderId="2" xfId="0" applyFont="1" applyFill="1" applyBorder="1" applyAlignment="1">
      <alignment horizontal="left" wrapText="1"/>
    </xf>
    <xf numFmtId="0" fontId="2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0" fillId="0" borderId="3" xfId="0" applyBorder="1"/>
    <xf numFmtId="0" fontId="0" fillId="2" borderId="8" xfId="0" applyFill="1" applyBorder="1"/>
    <xf numFmtId="0" fontId="0" fillId="2" borderId="9" xfId="0" applyFill="1" applyBorder="1"/>
    <xf numFmtId="0" fontId="0" fillId="2" borderId="0" xfId="0" applyFill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8" fillId="2" borderId="1" xfId="1" applyFont="1" applyFill="1" applyBorder="1" applyAlignment="1">
      <alignment horizontal="right"/>
    </xf>
    <xf numFmtId="0" fontId="8" fillId="2" borderId="2" xfId="1" applyFont="1" applyFill="1" applyBorder="1" applyAlignment="1">
      <alignment horizontal="right"/>
    </xf>
    <xf numFmtId="164" fontId="0" fillId="0" borderId="0" xfId="0" applyNumberFormat="1"/>
    <xf numFmtId="0" fontId="0" fillId="0" borderId="6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5" borderId="6" xfId="0" applyFill="1" applyBorder="1"/>
    <xf numFmtId="164" fontId="0" fillId="5" borderId="6" xfId="0" applyNumberFormat="1" applyFill="1" applyBorder="1"/>
    <xf numFmtId="164" fontId="0" fillId="6" borderId="6" xfId="0" applyNumberFormat="1" applyFill="1" applyBorder="1"/>
    <xf numFmtId="10" fontId="0" fillId="0" borderId="0" xfId="0" applyNumberFormat="1"/>
    <xf numFmtId="0" fontId="0" fillId="4" borderId="14" xfId="0" applyFill="1" applyBorder="1"/>
    <xf numFmtId="0" fontId="0" fillId="3" borderId="15" xfId="0" applyFill="1" applyBorder="1"/>
    <xf numFmtId="0" fontId="0" fillId="3" borderId="13" xfId="0" applyFill="1" applyBorder="1"/>
    <xf numFmtId="0" fontId="0" fillId="5" borderId="14" xfId="0" applyFill="1" applyBorder="1"/>
    <xf numFmtId="0" fontId="0" fillId="5" borderId="13" xfId="0" applyFill="1" applyBorder="1"/>
    <xf numFmtId="0" fontId="1" fillId="0" borderId="7" xfId="0" applyFont="1" applyBorder="1"/>
    <xf numFmtId="0" fontId="0" fillId="0" borderId="4" xfId="0" applyBorder="1"/>
    <xf numFmtId="0" fontId="0" fillId="0" borderId="5" xfId="0" applyBorder="1"/>
    <xf numFmtId="0" fontId="1" fillId="0" borderId="3" xfId="0" applyFont="1" applyBorder="1"/>
    <xf numFmtId="1" fontId="0" fillId="5" borderId="6" xfId="0" applyNumberFormat="1" applyFill="1" applyBorder="1"/>
    <xf numFmtId="1" fontId="0" fillId="0" borderId="0" xfId="0" applyNumberFormat="1"/>
    <xf numFmtId="0" fontId="9" fillId="0" borderId="0" xfId="0" applyFont="1" applyAlignment="1">
      <alignment vertical="center"/>
    </xf>
    <xf numFmtId="2" fontId="0" fillId="5" borderId="14" xfId="0" applyNumberFormat="1" applyFill="1" applyBorder="1"/>
    <xf numFmtId="0" fontId="13" fillId="0" borderId="8" xfId="0" applyFont="1" applyBorder="1"/>
    <xf numFmtId="164" fontId="10" fillId="0" borderId="0" xfId="0" applyNumberFormat="1" applyFont="1" applyAlignment="1">
      <alignment vertical="center"/>
    </xf>
    <xf numFmtId="1" fontId="0" fillId="5" borderId="12" xfId="0" applyNumberFormat="1" applyFill="1" applyBorder="1"/>
    <xf numFmtId="1" fontId="0" fillId="5" borderId="16" xfId="0" applyNumberFormat="1" applyFill="1" applyBorder="1"/>
    <xf numFmtId="1" fontId="0" fillId="0" borderId="18" xfId="0" applyNumberFormat="1" applyBorder="1"/>
    <xf numFmtId="0" fontId="0" fillId="0" borderId="18" xfId="0" applyBorder="1"/>
    <xf numFmtId="1" fontId="0" fillId="0" borderId="17" xfId="0" applyNumberFormat="1" applyBorder="1"/>
    <xf numFmtId="1" fontId="0" fillId="0" borderId="20" xfId="0" applyNumberFormat="1" applyBorder="1"/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14" fillId="0" borderId="1" xfId="0" applyFont="1" applyBorder="1"/>
    <xf numFmtId="0" fontId="13" fillId="0" borderId="6" xfId="0" applyFont="1" applyBorder="1" applyAlignment="1">
      <alignment horizontal="right"/>
    </xf>
    <xf numFmtId="0" fontId="13" fillId="0" borderId="10" xfId="0" applyFont="1" applyBorder="1" applyAlignment="1">
      <alignment horizontal="right"/>
    </xf>
    <xf numFmtId="0" fontId="0" fillId="0" borderId="2" xfId="0" applyBorder="1"/>
    <xf numFmtId="0" fontId="13" fillId="0" borderId="7" xfId="0" applyFont="1" applyBorder="1"/>
    <xf numFmtId="0" fontId="12" fillId="0" borderId="1" xfId="0" applyFont="1" applyBorder="1"/>
    <xf numFmtId="0" fontId="12" fillId="0" borderId="3" xfId="0" applyFont="1" applyBorder="1"/>
    <xf numFmtId="164" fontId="0" fillId="7" borderId="6" xfId="0" applyNumberFormat="1" applyFill="1" applyBorder="1"/>
    <xf numFmtId="0" fontId="0" fillId="7" borderId="14" xfId="0" applyFill="1" applyBorder="1"/>
    <xf numFmtId="0" fontId="0" fillId="7" borderId="13" xfId="0" applyFill="1" applyBorder="1"/>
    <xf numFmtId="0" fontId="12" fillId="0" borderId="15" xfId="0" applyFont="1" applyBorder="1"/>
    <xf numFmtId="0" fontId="12" fillId="0" borderId="13" xfId="0" applyFont="1" applyBorder="1"/>
    <xf numFmtId="0" fontId="0" fillId="5" borderId="12" xfId="0" applyFill="1" applyBorder="1"/>
    <xf numFmtId="0" fontId="0" fillId="5" borderId="16" xfId="0" applyFill="1" applyBorder="1"/>
    <xf numFmtId="0" fontId="0" fillId="0" borderId="19" xfId="0" applyBorder="1"/>
    <xf numFmtId="0" fontId="4" fillId="2" borderId="1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left"/>
    </xf>
    <xf numFmtId="0" fontId="7" fillId="2" borderId="0" xfId="1" applyFill="1" applyAlignment="1">
      <alignment horizontal="left"/>
    </xf>
    <xf numFmtId="0" fontId="8" fillId="2" borderId="6" xfId="1" applyFont="1" applyFill="1" applyBorder="1" applyAlignment="1">
      <alignment horizontal="right"/>
    </xf>
    <xf numFmtId="0" fontId="7" fillId="3" borderId="10" xfId="1" applyFill="1" applyBorder="1" applyAlignment="1" applyProtection="1">
      <alignment horizontal="left"/>
      <protection locked="0"/>
    </xf>
    <xf numFmtId="0" fontId="7" fillId="3" borderId="11" xfId="1" applyFill="1" applyBorder="1" applyAlignment="1" applyProtection="1">
      <alignment horizontal="left"/>
      <protection locked="0"/>
    </xf>
    <xf numFmtId="0" fontId="7" fillId="3" borderId="12" xfId="1" applyFill="1" applyBorder="1" applyAlignment="1" applyProtection="1">
      <alignment horizontal="left"/>
      <protection locked="0"/>
    </xf>
    <xf numFmtId="0" fontId="7" fillId="3" borderId="6" xfId="1" applyFill="1" applyBorder="1" applyAlignment="1" applyProtection="1">
      <alignment horizontal="left"/>
      <protection locked="0"/>
    </xf>
    <xf numFmtId="0" fontId="13" fillId="0" borderId="0" xfId="0" applyFont="1" applyBorder="1" applyAlignment="1">
      <alignment horizontal="right"/>
    </xf>
    <xf numFmtId="164" fontId="0" fillId="7" borderId="0" xfId="0" applyNumberFormat="1" applyFill="1" applyBorder="1"/>
    <xf numFmtId="0" fontId="1" fillId="0" borderId="1" xfId="0" applyFont="1" applyBorder="1"/>
    <xf numFmtId="0" fontId="0" fillId="0" borderId="0" xfId="0" applyBorder="1"/>
    <xf numFmtId="0" fontId="1" fillId="0" borderId="0" xfId="0" applyFont="1"/>
    <xf numFmtId="164" fontId="0" fillId="4" borderId="6" xfId="0" applyNumberFormat="1" applyFill="1" applyBorder="1" applyProtection="1">
      <protection locked="0"/>
    </xf>
  </cellXfs>
  <cellStyles count="2">
    <cellStyle name="Standaard" xfId="0" builtinId="0"/>
    <cellStyle name="Standaard 2 2" xfId="1" xr:uid="{6B378ABC-781D-4292-BF22-D8CBAED5A3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8</xdr:row>
      <xdr:rowOff>0</xdr:rowOff>
    </xdr:from>
    <xdr:to>
      <xdr:col>13</xdr:col>
      <xdr:colOff>171242</xdr:colOff>
      <xdr:row>15</xdr:row>
      <xdr:rowOff>104595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F9F15BA-42A2-1BBF-55B3-38A31F4BE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20475" y="1533525"/>
          <a:ext cx="1666667" cy="14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65A37-E08B-4C12-965F-22A4F986C794}">
  <dimension ref="B7:N33"/>
  <sheetViews>
    <sheetView topLeftCell="A11" workbookViewId="0">
      <selection activeCell="J21" sqref="J21"/>
    </sheetView>
  </sheetViews>
  <sheetFormatPr baseColWidth="10" defaultColWidth="8.83203125" defaultRowHeight="15" x14ac:dyDescent="0.2"/>
  <cols>
    <col min="2" max="2" width="9.6640625" customWidth="1"/>
    <col min="5" max="5" width="29.83203125" customWidth="1"/>
    <col min="6" max="6" width="18" customWidth="1"/>
    <col min="10" max="10" width="80.5" customWidth="1"/>
  </cols>
  <sheetData>
    <row r="7" spans="2:14" x14ac:dyDescent="0.2">
      <c r="B7" s="3" t="s">
        <v>0</v>
      </c>
      <c r="C7" s="4"/>
      <c r="D7" s="4"/>
      <c r="E7" s="4"/>
      <c r="F7" s="4"/>
      <c r="G7" s="4"/>
      <c r="H7" s="4"/>
      <c r="I7" s="4"/>
      <c r="J7" s="5"/>
      <c r="K7" s="11"/>
      <c r="L7" s="11"/>
      <c r="M7" s="11"/>
      <c r="N7" s="12"/>
    </row>
    <row r="8" spans="2:14" x14ac:dyDescent="0.2">
      <c r="B8" s="75" t="s">
        <v>38</v>
      </c>
      <c r="C8" s="76"/>
      <c r="D8" s="76"/>
      <c r="E8" s="76"/>
      <c r="F8" s="76"/>
      <c r="G8" s="76"/>
      <c r="H8" s="76"/>
      <c r="I8" s="76"/>
      <c r="J8" s="77"/>
      <c r="K8" s="13"/>
      <c r="L8" s="13"/>
      <c r="M8" s="13"/>
      <c r="N8" s="14"/>
    </row>
    <row r="9" spans="2:14" x14ac:dyDescent="0.2">
      <c r="B9" s="78" t="s">
        <v>36</v>
      </c>
      <c r="C9" s="79"/>
      <c r="D9" s="79"/>
      <c r="E9" s="79"/>
      <c r="F9" s="79"/>
      <c r="G9" s="79"/>
      <c r="H9" s="79"/>
      <c r="I9" s="79"/>
      <c r="J9" s="80"/>
      <c r="K9" s="13"/>
      <c r="L9" s="13"/>
      <c r="M9" s="13"/>
      <c r="N9" s="14"/>
    </row>
    <row r="10" spans="2:14" x14ac:dyDescent="0.2">
      <c r="B10" s="18" t="s">
        <v>1</v>
      </c>
      <c r="C10" s="58"/>
      <c r="D10" s="58"/>
      <c r="E10" s="58"/>
      <c r="F10" s="58"/>
      <c r="G10" s="58"/>
      <c r="H10" s="58"/>
      <c r="I10" s="58"/>
      <c r="J10" s="2"/>
      <c r="K10" s="13"/>
      <c r="L10" s="13"/>
      <c r="M10" s="13"/>
      <c r="N10" s="14"/>
    </row>
    <row r="11" spans="2:14" x14ac:dyDescent="0.2">
      <c r="B11" s="78" t="s">
        <v>2</v>
      </c>
      <c r="C11" s="79"/>
      <c r="D11" s="79"/>
      <c r="E11" s="79"/>
      <c r="F11" s="79"/>
      <c r="G11" s="79"/>
      <c r="H11" s="79"/>
      <c r="I11" s="79"/>
      <c r="J11" s="80"/>
      <c r="K11" s="13"/>
      <c r="L11" s="13"/>
      <c r="M11" s="13"/>
      <c r="N11" s="14"/>
    </row>
    <row r="12" spans="2:14" x14ac:dyDescent="0.2">
      <c r="B12" s="18" t="s">
        <v>3</v>
      </c>
      <c r="C12" s="58"/>
      <c r="D12" s="58"/>
      <c r="E12" s="58"/>
      <c r="F12" s="58"/>
      <c r="G12" s="58"/>
      <c r="H12" s="58"/>
      <c r="I12" s="58"/>
      <c r="J12" s="2"/>
      <c r="K12" s="13"/>
      <c r="L12" s="13"/>
      <c r="M12" s="13"/>
      <c r="N12" s="14"/>
    </row>
    <row r="13" spans="2:14" x14ac:dyDescent="0.2">
      <c r="B13" s="18" t="s">
        <v>4</v>
      </c>
      <c r="C13" s="59"/>
      <c r="D13" s="59"/>
      <c r="E13" s="59"/>
      <c r="F13" s="59"/>
      <c r="G13" s="59"/>
      <c r="H13" s="59"/>
      <c r="I13" s="59"/>
      <c r="J13" s="19"/>
      <c r="K13" s="13"/>
      <c r="L13" s="13"/>
      <c r="M13" s="13"/>
      <c r="N13" s="14"/>
    </row>
    <row r="14" spans="2:14" x14ac:dyDescent="0.2">
      <c r="B14" s="18" t="s">
        <v>6</v>
      </c>
      <c r="C14" s="59"/>
      <c r="D14" s="59"/>
      <c r="E14" s="59"/>
      <c r="F14" s="59"/>
      <c r="G14" s="59"/>
      <c r="H14" s="59"/>
      <c r="I14" s="59"/>
      <c r="J14" s="19"/>
      <c r="K14" s="13"/>
      <c r="L14" s="13"/>
      <c r="M14" s="13"/>
      <c r="N14" s="14"/>
    </row>
    <row r="15" spans="2:14" x14ac:dyDescent="0.2">
      <c r="B15" s="81" t="s">
        <v>37</v>
      </c>
      <c r="C15" s="82"/>
      <c r="D15" s="82"/>
      <c r="E15" s="82"/>
      <c r="F15" s="82"/>
      <c r="G15" s="82"/>
      <c r="H15" s="82"/>
      <c r="I15" s="82"/>
      <c r="J15" s="83"/>
      <c r="K15" s="13"/>
      <c r="L15" s="13"/>
      <c r="M15" s="13"/>
      <c r="N15" s="14"/>
    </row>
    <row r="16" spans="2:14" x14ac:dyDescent="0.2">
      <c r="B16" s="81" t="s">
        <v>5</v>
      </c>
      <c r="C16" s="82"/>
      <c r="D16" s="82"/>
      <c r="E16" s="82"/>
      <c r="F16" s="82"/>
      <c r="G16" s="82"/>
      <c r="H16" s="82"/>
      <c r="I16" s="82"/>
      <c r="J16" s="83"/>
      <c r="K16" s="13"/>
      <c r="L16" s="13"/>
      <c r="M16" s="13"/>
      <c r="N16" s="14"/>
    </row>
    <row r="17" spans="2:14" x14ac:dyDescent="0.2">
      <c r="B17" s="60" t="s">
        <v>52</v>
      </c>
      <c r="C17" s="59"/>
      <c r="D17" s="59"/>
      <c r="E17" s="59"/>
      <c r="F17" s="59"/>
      <c r="G17" s="59"/>
      <c r="H17" s="59"/>
      <c r="I17" s="59"/>
      <c r="J17" s="19"/>
      <c r="K17" s="13"/>
      <c r="L17" s="13"/>
      <c r="M17" s="13"/>
      <c r="N17" s="14"/>
    </row>
    <row r="18" spans="2:14" x14ac:dyDescent="0.2">
      <c r="B18" s="20" t="s">
        <v>53</v>
      </c>
      <c r="C18" s="21"/>
      <c r="D18" s="21"/>
      <c r="E18" s="21"/>
      <c r="F18" s="21"/>
      <c r="G18" s="21"/>
      <c r="H18" s="21"/>
      <c r="I18" s="21"/>
      <c r="J18" s="22"/>
      <c r="K18" s="16"/>
      <c r="L18" s="16"/>
      <c r="M18" s="16"/>
      <c r="N18" s="17"/>
    </row>
    <row r="22" spans="2:14" x14ac:dyDescent="0.2">
      <c r="B22" s="84" t="s">
        <v>7</v>
      </c>
      <c r="C22" s="84"/>
      <c r="D22" s="84"/>
      <c r="E22" s="84"/>
      <c r="F22" s="1"/>
      <c r="H22" s="6"/>
      <c r="I22" s="8"/>
    </row>
    <row r="23" spans="2:14" x14ac:dyDescent="0.2">
      <c r="B23" s="1"/>
      <c r="C23" s="1"/>
      <c r="D23" s="1"/>
      <c r="E23" s="1"/>
      <c r="F23" s="1"/>
      <c r="H23" s="10"/>
      <c r="I23" s="44"/>
    </row>
    <row r="24" spans="2:14" x14ac:dyDescent="0.2">
      <c r="B24" s="85" t="s">
        <v>8</v>
      </c>
      <c r="C24" s="85"/>
      <c r="D24" s="86"/>
      <c r="E24" s="87"/>
      <c r="F24" s="88"/>
    </row>
    <row r="25" spans="2:14" x14ac:dyDescent="0.2">
      <c r="B25" s="85" t="s">
        <v>9</v>
      </c>
      <c r="C25" s="85"/>
      <c r="D25" s="86"/>
      <c r="E25" s="87"/>
      <c r="F25" s="88"/>
    </row>
    <row r="26" spans="2:14" x14ac:dyDescent="0.2">
      <c r="B26" s="85" t="s">
        <v>10</v>
      </c>
      <c r="C26" s="85"/>
      <c r="D26" s="86"/>
      <c r="E26" s="87"/>
      <c r="F26" s="88"/>
    </row>
    <row r="27" spans="2:14" x14ac:dyDescent="0.2">
      <c r="B27" s="85" t="s">
        <v>11</v>
      </c>
      <c r="C27" s="85"/>
      <c r="D27" s="86"/>
      <c r="E27" s="87"/>
      <c r="F27" s="88"/>
    </row>
    <row r="28" spans="2:14" x14ac:dyDescent="0.2">
      <c r="B28" s="85" t="s">
        <v>12</v>
      </c>
      <c r="C28" s="85"/>
      <c r="D28" s="86"/>
      <c r="E28" s="87"/>
      <c r="F28" s="88"/>
    </row>
    <row r="29" spans="2:14" x14ac:dyDescent="0.2">
      <c r="B29" s="85" t="s">
        <v>13</v>
      </c>
      <c r="C29" s="85"/>
      <c r="D29" s="89"/>
      <c r="E29" s="89"/>
      <c r="F29" s="89"/>
    </row>
    <row r="30" spans="2:14" x14ac:dyDescent="0.2">
      <c r="B30" s="23"/>
      <c r="C30" s="24"/>
      <c r="D30" s="89"/>
      <c r="E30" s="89"/>
      <c r="F30" s="89"/>
    </row>
    <row r="31" spans="2:14" x14ac:dyDescent="0.2">
      <c r="B31" s="23"/>
      <c r="C31" s="24"/>
      <c r="D31" s="89"/>
      <c r="E31" s="89"/>
      <c r="F31" s="89"/>
    </row>
    <row r="32" spans="2:14" x14ac:dyDescent="0.2">
      <c r="B32" s="23"/>
      <c r="C32" s="24"/>
      <c r="D32" s="89"/>
      <c r="E32" s="89"/>
      <c r="F32" s="89"/>
    </row>
    <row r="33" spans="2:6" x14ac:dyDescent="0.2">
      <c r="B33" s="15"/>
      <c r="C33" s="17"/>
      <c r="D33" s="89"/>
      <c r="E33" s="89"/>
      <c r="F33" s="89"/>
    </row>
  </sheetData>
  <mergeCells count="18">
    <mergeCell ref="D29:F33"/>
    <mergeCell ref="B29:C29"/>
    <mergeCell ref="B26:C26"/>
    <mergeCell ref="D26:F26"/>
    <mergeCell ref="B27:C27"/>
    <mergeCell ref="D27:F27"/>
    <mergeCell ref="B28:C28"/>
    <mergeCell ref="D28:F28"/>
    <mergeCell ref="B22:E22"/>
    <mergeCell ref="B24:C24"/>
    <mergeCell ref="D24:F24"/>
    <mergeCell ref="B25:C25"/>
    <mergeCell ref="D25:F25"/>
    <mergeCell ref="B8:J8"/>
    <mergeCell ref="B9:J9"/>
    <mergeCell ref="B11:J11"/>
    <mergeCell ref="B15:J15"/>
    <mergeCell ref="B16:J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2910-41C3-48E3-9202-0C11D1213A06}">
  <dimension ref="B4:W32"/>
  <sheetViews>
    <sheetView tabSelected="1" workbookViewId="0">
      <selection activeCell="E27" sqref="E27"/>
    </sheetView>
  </sheetViews>
  <sheetFormatPr baseColWidth="10" defaultColWidth="8.83203125" defaultRowHeight="15" x14ac:dyDescent="0.2"/>
  <cols>
    <col min="2" max="2" width="37.33203125" customWidth="1"/>
    <col min="3" max="3" width="17.5" customWidth="1"/>
    <col min="4" max="4" width="15" customWidth="1"/>
    <col min="5" max="5" width="10.33203125" customWidth="1"/>
    <col min="10" max="10" width="9.33203125" customWidth="1"/>
    <col min="17" max="17" width="13.5" customWidth="1"/>
    <col min="18" max="18" width="6.6640625" customWidth="1"/>
    <col min="19" max="19" width="15.5" customWidth="1"/>
  </cols>
  <sheetData>
    <row r="4" spans="2:19" x14ac:dyDescent="0.2">
      <c r="C4" s="27" t="s">
        <v>18</v>
      </c>
      <c r="D4" s="6" t="s">
        <v>33</v>
      </c>
      <c r="E4" s="42" t="s">
        <v>49</v>
      </c>
      <c r="F4" s="7"/>
      <c r="G4" s="7"/>
      <c r="H4" s="7"/>
      <c r="I4" s="50" t="s">
        <v>50</v>
      </c>
      <c r="J4" s="7"/>
      <c r="K4" s="7"/>
      <c r="L4" s="7"/>
      <c r="M4" s="7"/>
      <c r="N4" s="7"/>
      <c r="O4" s="7"/>
      <c r="P4" s="7"/>
      <c r="Q4" s="8"/>
    </row>
    <row r="5" spans="2:19" x14ac:dyDescent="0.2">
      <c r="C5" s="28" t="s">
        <v>19</v>
      </c>
      <c r="D5" s="9" t="s">
        <v>34</v>
      </c>
      <c r="E5" s="30" t="s">
        <v>61</v>
      </c>
      <c r="F5" s="31"/>
      <c r="G5" s="32"/>
      <c r="H5" s="30" t="s">
        <v>62</v>
      </c>
      <c r="I5" s="31"/>
      <c r="J5" s="32"/>
      <c r="K5" s="30" t="s">
        <v>63</v>
      </c>
      <c r="L5" s="31"/>
      <c r="M5" s="32"/>
      <c r="N5" s="30" t="s">
        <v>64</v>
      </c>
      <c r="O5" s="31"/>
      <c r="P5" s="32"/>
      <c r="Q5" s="27" t="s">
        <v>35</v>
      </c>
      <c r="S5" s="27" t="s">
        <v>45</v>
      </c>
    </row>
    <row r="6" spans="2:19" x14ac:dyDescent="0.2">
      <c r="C6" s="29"/>
      <c r="D6" s="29"/>
      <c r="E6" s="29" t="s">
        <v>22</v>
      </c>
      <c r="F6" s="29" t="s">
        <v>21</v>
      </c>
      <c r="G6" s="29" t="s">
        <v>23</v>
      </c>
      <c r="H6" s="29" t="s">
        <v>24</v>
      </c>
      <c r="I6" s="29" t="s">
        <v>25</v>
      </c>
      <c r="J6" s="29" t="s">
        <v>26</v>
      </c>
      <c r="K6" s="29" t="s">
        <v>27</v>
      </c>
      <c r="L6" s="29" t="s">
        <v>28</v>
      </c>
      <c r="M6" s="29" t="s">
        <v>29</v>
      </c>
      <c r="N6" s="29" t="s">
        <v>30</v>
      </c>
      <c r="O6" s="29" t="s">
        <v>31</v>
      </c>
      <c r="P6" s="10" t="s">
        <v>32</v>
      </c>
      <c r="Q6" s="29" t="s">
        <v>59</v>
      </c>
      <c r="S6" s="29"/>
    </row>
    <row r="8" spans="2:19" x14ac:dyDescent="0.2">
      <c r="B8" s="26" t="s">
        <v>14</v>
      </c>
      <c r="C8" s="34">
        <v>75</v>
      </c>
      <c r="D8" s="95" t="s">
        <v>66</v>
      </c>
      <c r="E8" s="46">
        <f>'per week'!B7*'per week'!$B$19</f>
        <v>43.333333333333329</v>
      </c>
      <c r="F8" s="46">
        <f>'per week'!C7*'per week'!$B$19</f>
        <v>43.333333333333329</v>
      </c>
      <c r="G8" s="53">
        <f>'per week'!D7*'per week'!$B$19</f>
        <v>43.333333333333329</v>
      </c>
      <c r="H8" s="52">
        <f>'per week'!E7*'per week'!$B$19</f>
        <v>43.333333333333329</v>
      </c>
      <c r="I8" s="46">
        <f>'per week'!F7*'per week'!$B$19</f>
        <v>43.333333333333329</v>
      </c>
      <c r="J8" s="53">
        <f>'per week'!G7*'per week'!$B$19</f>
        <v>43.333333333333329</v>
      </c>
      <c r="K8" s="52">
        <f>'per week'!H7*'per week'!$B$19</f>
        <v>43.333333333333329</v>
      </c>
      <c r="L8" s="46">
        <f>'per week'!I7*'per week'!$B$19</f>
        <v>43.333333333333329</v>
      </c>
      <c r="M8" s="53">
        <f>'per week'!J7*'per week'!$B$19</f>
        <v>43.333333333333329</v>
      </c>
      <c r="N8" s="52">
        <f>'per week'!K7*'per week'!$B$19</f>
        <v>43.333333333333329</v>
      </c>
      <c r="O8" s="46">
        <f>'per week'!L7*'per week'!$B$19</f>
        <v>43.333333333333329</v>
      </c>
      <c r="P8" s="53">
        <f>'per week'!M7*'per week'!$B$19</f>
        <v>43.333333333333329</v>
      </c>
      <c r="Q8" s="52">
        <f>SUM(E8:P8)</f>
        <v>519.99999999999989</v>
      </c>
      <c r="R8" s="47"/>
      <c r="S8" s="35" t="e">
        <f>Q8*D8</f>
        <v>#VALUE!</v>
      </c>
    </row>
    <row r="9" spans="2:19" x14ac:dyDescent="0.2">
      <c r="C9" s="25"/>
      <c r="D9" s="25"/>
      <c r="E9" s="47"/>
      <c r="F9" s="47"/>
      <c r="G9" s="56"/>
      <c r="H9" s="47"/>
      <c r="I9" s="47"/>
      <c r="J9" s="54"/>
      <c r="K9" s="47"/>
      <c r="L9" s="47"/>
      <c r="M9" s="54"/>
      <c r="N9" s="47"/>
      <c r="O9" s="47"/>
      <c r="P9" s="54"/>
      <c r="Q9" s="47"/>
      <c r="R9" s="47"/>
    </row>
    <row r="10" spans="2:19" x14ac:dyDescent="0.2">
      <c r="B10" s="26" t="s">
        <v>15</v>
      </c>
      <c r="C10" s="34">
        <v>75</v>
      </c>
      <c r="D10" s="95" t="s">
        <v>66</v>
      </c>
      <c r="E10" s="46">
        <f>'per week'!B9*'per week'!$B$19</f>
        <v>179.99999333333332</v>
      </c>
      <c r="F10" s="46">
        <f>'per week'!C9*'per week'!$B$19</f>
        <v>179.99999333333332</v>
      </c>
      <c r="G10" s="53">
        <f>'per week'!D9*'per week'!$B$19</f>
        <v>179.99999333333332</v>
      </c>
      <c r="H10" s="52">
        <f>'per week'!E9*'per week'!$B$19</f>
        <v>179.99999333333332</v>
      </c>
      <c r="I10" s="46">
        <f>'per week'!F9*'per week'!$B$19</f>
        <v>179.99999333333332</v>
      </c>
      <c r="J10" s="53">
        <f>'per week'!G9*'per week'!$B$19</f>
        <v>179.99999333333332</v>
      </c>
      <c r="K10" s="52">
        <f>'per week'!H9*'per week'!$B$19</f>
        <v>179.99999333333332</v>
      </c>
      <c r="L10" s="46">
        <f>'per week'!I9*'per week'!$B$19</f>
        <v>179.99999333333332</v>
      </c>
      <c r="M10" s="53">
        <f>'per week'!J9*'per week'!$B$19</f>
        <v>179.99999333333332</v>
      </c>
      <c r="N10" s="52">
        <f>'per week'!K9*'per week'!$B$19</f>
        <v>52</v>
      </c>
      <c r="O10" s="46">
        <f>'per week'!L9*'per week'!$B$19</f>
        <v>52</v>
      </c>
      <c r="P10" s="53">
        <f>'per week'!M9*'per week'!$B$19</f>
        <v>52</v>
      </c>
      <c r="Q10" s="52">
        <f>SUM(E10:P10)</f>
        <v>1775.9999399999999</v>
      </c>
      <c r="R10" s="47"/>
      <c r="S10" s="35" t="e">
        <f>Q10*D10</f>
        <v>#VALUE!</v>
      </c>
    </row>
    <row r="11" spans="2:19" x14ac:dyDescent="0.2">
      <c r="C11" s="25"/>
      <c r="D11" s="25"/>
      <c r="E11" s="47"/>
      <c r="F11" s="47"/>
      <c r="G11" s="54"/>
      <c r="H11" s="47"/>
      <c r="I11" s="47"/>
      <c r="J11" s="54"/>
      <c r="K11" s="47"/>
      <c r="L11" s="47"/>
      <c r="M11" s="54"/>
      <c r="N11" s="47"/>
      <c r="O11" s="47"/>
      <c r="P11" s="54"/>
      <c r="Q11" s="47"/>
      <c r="R11" s="47"/>
    </row>
    <row r="12" spans="2:19" x14ac:dyDescent="0.2">
      <c r="B12" s="26" t="s">
        <v>16</v>
      </c>
      <c r="C12" s="34">
        <v>65</v>
      </c>
      <c r="D12" s="95" t="s">
        <v>66</v>
      </c>
      <c r="E12" s="46">
        <f>'per week'!B11*'per week'!$B$19</f>
        <v>195</v>
      </c>
      <c r="F12" s="46">
        <f>'per week'!C11*'per week'!$B$19</f>
        <v>195</v>
      </c>
      <c r="G12" s="53">
        <f>'per week'!D11*'per week'!$B$19</f>
        <v>195</v>
      </c>
      <c r="H12" s="52">
        <f>'per week'!E11*'per week'!$B$19</f>
        <v>195</v>
      </c>
      <c r="I12" s="46">
        <f>'per week'!F11*'per week'!$B$19</f>
        <v>195</v>
      </c>
      <c r="J12" s="53">
        <f>'per week'!G11*'per week'!$B$19</f>
        <v>195</v>
      </c>
      <c r="K12" s="52">
        <f>'per week'!H11*'per week'!$B$19</f>
        <v>130</v>
      </c>
      <c r="L12" s="46">
        <f>'per week'!I11*'per week'!$B$19</f>
        <v>130</v>
      </c>
      <c r="M12" s="53">
        <f>'per week'!J11*'per week'!$B$19</f>
        <v>130</v>
      </c>
      <c r="N12" s="52">
        <f>'per week'!K11*'per week'!$B$19</f>
        <v>130</v>
      </c>
      <c r="O12" s="46">
        <f>'per week'!L11*'per week'!$B$19</f>
        <v>130</v>
      </c>
      <c r="P12" s="53">
        <f>'per week'!M11*'per week'!$B$19</f>
        <v>130</v>
      </c>
      <c r="Q12" s="52">
        <f>SUM(E12:P12)</f>
        <v>1950</v>
      </c>
      <c r="R12" s="47"/>
      <c r="S12" s="35" t="e">
        <f>Q12*D12</f>
        <v>#VALUE!</v>
      </c>
    </row>
    <row r="13" spans="2:19" x14ac:dyDescent="0.2">
      <c r="C13" s="25"/>
      <c r="D13" s="25"/>
      <c r="E13" s="47"/>
      <c r="F13" s="47"/>
      <c r="G13" s="54"/>
      <c r="H13" s="47"/>
      <c r="I13" s="47"/>
      <c r="J13" s="54"/>
      <c r="K13" s="47"/>
      <c r="L13" s="47"/>
      <c r="M13" s="54"/>
      <c r="N13" s="47"/>
      <c r="O13" s="47"/>
      <c r="P13" s="54"/>
      <c r="Q13" s="47"/>
      <c r="R13" s="47"/>
    </row>
    <row r="14" spans="2:19" x14ac:dyDescent="0.2">
      <c r="B14" s="26" t="s">
        <v>44</v>
      </c>
      <c r="C14" s="34">
        <v>65</v>
      </c>
      <c r="D14" s="95" t="s">
        <v>66</v>
      </c>
      <c r="E14" s="46">
        <f>'per week'!B13*'per week'!$B$19</f>
        <v>467.99999999999994</v>
      </c>
      <c r="F14" s="46">
        <f>'per week'!C13*'per week'!$B$19</f>
        <v>467.99999999999994</v>
      </c>
      <c r="G14" s="53">
        <f>'per week'!D13*'per week'!$B$19</f>
        <v>467.99999999999994</v>
      </c>
      <c r="H14" s="52">
        <f>'per week'!E13*'per week'!$B$19</f>
        <v>467.99999999999994</v>
      </c>
      <c r="I14" s="46">
        <f>'per week'!F13*'per week'!$B$19</f>
        <v>467.99999999999994</v>
      </c>
      <c r="J14" s="53">
        <f>'per week'!G13*'per week'!$B$19</f>
        <v>467.99999999999994</v>
      </c>
      <c r="K14" s="52">
        <f>'per week'!H13*'per week'!$B$19</f>
        <v>312</v>
      </c>
      <c r="L14" s="46">
        <f>'per week'!I13*'per week'!$B$19</f>
        <v>312</v>
      </c>
      <c r="M14" s="53">
        <f>'per week'!J13*'per week'!$B$19</f>
        <v>312</v>
      </c>
      <c r="N14" s="52">
        <f>'per week'!K13*'per week'!$B$19</f>
        <v>312</v>
      </c>
      <c r="O14" s="46">
        <f>'per week'!L13*'per week'!$B$19</f>
        <v>312</v>
      </c>
      <c r="P14" s="53">
        <f>'per week'!M13*'per week'!$B$19</f>
        <v>312</v>
      </c>
      <c r="Q14" s="52">
        <f>SUM(E14:P14)</f>
        <v>4680</v>
      </c>
      <c r="R14" s="47"/>
      <c r="S14" s="35" t="e">
        <f>Q14*D14</f>
        <v>#VALUE!</v>
      </c>
    </row>
    <row r="15" spans="2:19" x14ac:dyDescent="0.2">
      <c r="C15" s="25"/>
      <c r="D15" s="25"/>
      <c r="E15" s="47"/>
      <c r="F15" s="47"/>
      <c r="G15" s="54"/>
      <c r="H15" s="47"/>
      <c r="I15" s="47"/>
      <c r="J15" s="54"/>
      <c r="K15" s="47"/>
      <c r="L15" s="47"/>
      <c r="M15" s="54"/>
      <c r="N15" s="47"/>
      <c r="O15" s="47"/>
      <c r="P15" s="54"/>
      <c r="Q15" s="47"/>
      <c r="R15" s="47"/>
    </row>
    <row r="16" spans="2:19" x14ac:dyDescent="0.2">
      <c r="B16" s="26" t="s">
        <v>17</v>
      </c>
      <c r="C16" s="34">
        <v>50</v>
      </c>
      <c r="D16" s="95" t="s">
        <v>66</v>
      </c>
      <c r="E16" s="46">
        <f>'per week'!B15*'per week'!$B$19</f>
        <v>156</v>
      </c>
      <c r="F16" s="46">
        <f>'per week'!C15*'per week'!$B$19</f>
        <v>156</v>
      </c>
      <c r="G16" s="53">
        <f>'per week'!D15*'per week'!$B$19</f>
        <v>156</v>
      </c>
      <c r="H16" s="52">
        <f>'per week'!E15*'per week'!$B$19</f>
        <v>156</v>
      </c>
      <c r="I16" s="46">
        <f>'per week'!F15*'per week'!$B$19</f>
        <v>156</v>
      </c>
      <c r="J16" s="53">
        <f>'per week'!G15*'per week'!$B$19</f>
        <v>156</v>
      </c>
      <c r="K16" s="52">
        <f>'per week'!H15*'per week'!$B$19</f>
        <v>156</v>
      </c>
      <c r="L16" s="46">
        <f>'per week'!I15*'per week'!$B$19</f>
        <v>156</v>
      </c>
      <c r="M16" s="53">
        <f>'per week'!J15*'per week'!$B$19</f>
        <v>156</v>
      </c>
      <c r="N16" s="52">
        <f>'per week'!K15*'per week'!$B$19</f>
        <v>156</v>
      </c>
      <c r="O16" s="46">
        <f>'per week'!L15*'per week'!$B$19</f>
        <v>156</v>
      </c>
      <c r="P16" s="53">
        <f>'per week'!M15*'per week'!$B$19</f>
        <v>156</v>
      </c>
      <c r="Q16" s="52">
        <f>SUM(E16:P16)</f>
        <v>1872</v>
      </c>
      <c r="R16" s="47"/>
      <c r="S16" s="35" t="e">
        <f>Q16*D16</f>
        <v>#VALUE!</v>
      </c>
    </row>
    <row r="17" spans="2:23" x14ac:dyDescent="0.2">
      <c r="D17" s="25"/>
      <c r="E17" s="47"/>
      <c r="F17" s="47"/>
      <c r="G17" s="57"/>
      <c r="H17" s="47"/>
      <c r="I17" s="47"/>
      <c r="J17" s="57"/>
      <c r="K17" s="47"/>
      <c r="L17" s="47"/>
      <c r="M17" s="57"/>
      <c r="N17" s="47"/>
      <c r="O17" s="47"/>
      <c r="P17" s="54"/>
      <c r="Q17" s="47"/>
      <c r="R17" s="47"/>
    </row>
    <row r="18" spans="2:23" x14ac:dyDescent="0.2">
      <c r="B18" s="26" t="s">
        <v>20</v>
      </c>
      <c r="C18" s="34">
        <v>50</v>
      </c>
      <c r="D18" s="95" t="s">
        <v>66</v>
      </c>
      <c r="E18" s="46">
        <f>'per week'!B17*'per week'!$B$19</f>
        <v>43.333333333333329</v>
      </c>
      <c r="F18" s="46">
        <f>'per week'!C17*'per week'!$B$19</f>
        <v>43.333333333333329</v>
      </c>
      <c r="G18" s="53">
        <f>'per week'!D17*'per week'!$B$19</f>
        <v>43.333333333333329</v>
      </c>
      <c r="H18" s="52">
        <f>'per week'!E17*'per week'!$B$19</f>
        <v>43.333333333333329</v>
      </c>
      <c r="I18" s="46">
        <f>'per week'!F17*'per week'!$B$19</f>
        <v>43.333333333333329</v>
      </c>
      <c r="J18" s="53">
        <f>'per week'!G17*'per week'!$B$19</f>
        <v>43.333333333333329</v>
      </c>
      <c r="K18" s="52">
        <f>'per week'!H17*'per week'!$B$19</f>
        <v>43.333333333333329</v>
      </c>
      <c r="L18" s="46">
        <f>'per week'!I17*'per week'!$B$19</f>
        <v>43.333333333333329</v>
      </c>
      <c r="M18" s="53">
        <f>'per week'!J17*'per week'!$B$19</f>
        <v>43.333333333333329</v>
      </c>
      <c r="N18" s="52">
        <f>'per week'!K17*'per week'!$B$19</f>
        <v>43.333333333333329</v>
      </c>
      <c r="O18" s="46">
        <f>'per week'!L17*'per week'!$B$19</f>
        <v>43.333333333333329</v>
      </c>
      <c r="P18" s="53">
        <f>'per week'!M17*'per week'!$B$19</f>
        <v>43.333333333333329</v>
      </c>
      <c r="Q18" s="52">
        <f>SUM(E18:P18)</f>
        <v>519.99999999999989</v>
      </c>
      <c r="R18" s="47"/>
      <c r="S18" s="35" t="e">
        <f>Q18*D18</f>
        <v>#VALUE!</v>
      </c>
    </row>
    <row r="20" spans="2:23" x14ac:dyDescent="0.2">
      <c r="G20" s="61" t="s">
        <v>54</v>
      </c>
      <c r="J20" s="61" t="s">
        <v>54</v>
      </c>
      <c r="M20" s="61" t="s">
        <v>54</v>
      </c>
      <c r="P20" s="61" t="s">
        <v>54</v>
      </c>
      <c r="S20" s="67" t="e">
        <f>SUM(S8:S18)</f>
        <v>#VALUE!</v>
      </c>
      <c r="U20" s="42" t="s">
        <v>39</v>
      </c>
      <c r="V20" s="7"/>
      <c r="W20" s="8"/>
    </row>
    <row r="21" spans="2:23" x14ac:dyDescent="0.2">
      <c r="B21" s="94" t="s">
        <v>65</v>
      </c>
      <c r="G21" s="90"/>
      <c r="J21" s="90"/>
      <c r="M21" s="90"/>
      <c r="P21" s="90"/>
      <c r="S21" s="91"/>
      <c r="U21" s="92"/>
      <c r="V21" s="93"/>
      <c r="W21" s="63"/>
    </row>
    <row r="22" spans="2:23" x14ac:dyDescent="0.2">
      <c r="B22" s="26" t="s">
        <v>40</v>
      </c>
      <c r="C22" s="37"/>
      <c r="E22" s="25"/>
      <c r="U22" s="45" t="s">
        <v>51</v>
      </c>
      <c r="V22" s="43"/>
      <c r="W22" s="44"/>
    </row>
    <row r="23" spans="2:23" x14ac:dyDescent="0.2">
      <c r="B23" s="27" t="s">
        <v>43</v>
      </c>
      <c r="C23" s="40"/>
    </row>
    <row r="24" spans="2:23" x14ac:dyDescent="0.2">
      <c r="B24" s="29" t="s">
        <v>41</v>
      </c>
      <c r="C24" s="41"/>
      <c r="E24" s="25"/>
      <c r="G24" s="62" t="s">
        <v>54</v>
      </c>
      <c r="H24" s="64" t="s">
        <v>55</v>
      </c>
      <c r="I24" s="7"/>
      <c r="J24" s="7"/>
      <c r="K24" s="7"/>
      <c r="L24" s="7"/>
      <c r="M24" s="7"/>
      <c r="N24" s="7"/>
      <c r="O24" s="7"/>
      <c r="P24" s="7"/>
      <c r="Q24" s="8"/>
      <c r="S24" s="51"/>
    </row>
    <row r="25" spans="2:23" ht="16" x14ac:dyDescent="0.2">
      <c r="B25" s="27" t="s">
        <v>42</v>
      </c>
      <c r="C25" s="38"/>
      <c r="H25" s="65" t="s">
        <v>56</v>
      </c>
      <c r="Q25" s="63"/>
      <c r="S25" s="48"/>
    </row>
    <row r="26" spans="2:23" ht="16" x14ac:dyDescent="0.2">
      <c r="B26" s="29" t="s">
        <v>41</v>
      </c>
      <c r="C26" s="39"/>
      <c r="H26" s="65" t="s">
        <v>57</v>
      </c>
      <c r="Q26" s="63"/>
      <c r="S26" s="48"/>
    </row>
    <row r="27" spans="2:23" x14ac:dyDescent="0.2">
      <c r="B27" s="70" t="s">
        <v>60</v>
      </c>
      <c r="C27" s="68"/>
      <c r="E27" s="25"/>
      <c r="G27" s="36"/>
      <c r="H27" s="66" t="s">
        <v>58</v>
      </c>
      <c r="I27" s="43"/>
      <c r="J27" s="43"/>
      <c r="K27" s="43"/>
      <c r="L27" s="43"/>
      <c r="M27" s="43"/>
      <c r="N27" s="43"/>
      <c r="O27" s="43"/>
      <c r="P27" s="43"/>
      <c r="Q27" s="44"/>
      <c r="S27" s="25"/>
    </row>
    <row r="28" spans="2:23" ht="16" x14ac:dyDescent="0.2">
      <c r="B28" s="71" t="s">
        <v>41</v>
      </c>
      <c r="C28" s="69"/>
      <c r="F28" s="48"/>
      <c r="G28" s="48"/>
      <c r="H28" s="48"/>
    </row>
    <row r="29" spans="2:23" x14ac:dyDescent="0.2">
      <c r="E29" s="25"/>
    </row>
    <row r="30" spans="2:23" x14ac:dyDescent="0.2">
      <c r="S30" s="25"/>
    </row>
    <row r="32" spans="2:23" x14ac:dyDescent="0.2">
      <c r="E32" s="25"/>
    </row>
  </sheetData>
  <sheetProtection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D8F47-662A-4F9A-848C-46450F5733D2}">
  <dimension ref="A3:M20"/>
  <sheetViews>
    <sheetView workbookViewId="0">
      <selection activeCell="G33" sqref="G33"/>
    </sheetView>
  </sheetViews>
  <sheetFormatPr baseColWidth="10" defaultColWidth="8.83203125" defaultRowHeight="15" x14ac:dyDescent="0.2"/>
  <cols>
    <col min="1" max="1" width="27.1640625" customWidth="1"/>
    <col min="2" max="2" width="9.1640625" customWidth="1"/>
  </cols>
  <sheetData>
    <row r="3" spans="1:13" x14ac:dyDescent="0.2">
      <c r="B3" s="42" t="s">
        <v>46</v>
      </c>
      <c r="C3" s="7"/>
      <c r="D3" s="7"/>
      <c r="E3" s="7"/>
      <c r="F3" s="7"/>
      <c r="G3" s="7"/>
      <c r="H3" s="7"/>
      <c r="I3" s="7"/>
      <c r="J3" s="7"/>
      <c r="K3" s="7"/>
      <c r="L3" s="7"/>
      <c r="M3" s="8"/>
    </row>
    <row r="4" spans="1:13" x14ac:dyDescent="0.2">
      <c r="B4" s="30">
        <v>2023</v>
      </c>
      <c r="C4" s="31"/>
      <c r="D4" s="31"/>
      <c r="E4" s="31"/>
      <c r="F4" s="31"/>
      <c r="G4" s="31"/>
      <c r="H4" s="31"/>
      <c r="I4" s="31"/>
      <c r="J4" s="32"/>
      <c r="K4" s="30">
        <v>2024</v>
      </c>
      <c r="L4" s="31"/>
      <c r="M4" s="32"/>
    </row>
    <row r="5" spans="1:13" x14ac:dyDescent="0.2">
      <c r="B5" s="29" t="s">
        <v>22</v>
      </c>
      <c r="C5" s="29" t="s">
        <v>21</v>
      </c>
      <c r="D5" s="29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28</v>
      </c>
      <c r="J5" s="29" t="s">
        <v>29</v>
      </c>
      <c r="K5" s="29" t="s">
        <v>30</v>
      </c>
      <c r="L5" s="29" t="s">
        <v>31</v>
      </c>
      <c r="M5" s="29" t="s">
        <v>32</v>
      </c>
    </row>
    <row r="7" spans="1:13" x14ac:dyDescent="0.2">
      <c r="A7" s="26" t="s">
        <v>14</v>
      </c>
      <c r="B7" s="33">
        <v>10</v>
      </c>
      <c r="C7" s="33">
        <v>10</v>
      </c>
      <c r="D7" s="73">
        <v>10</v>
      </c>
      <c r="E7" s="72">
        <v>10</v>
      </c>
      <c r="F7" s="33">
        <v>10</v>
      </c>
      <c r="G7" s="73">
        <v>10</v>
      </c>
      <c r="H7" s="72">
        <v>10</v>
      </c>
      <c r="I7" s="33">
        <v>10</v>
      </c>
      <c r="J7" s="73">
        <v>10</v>
      </c>
      <c r="K7" s="72">
        <v>10</v>
      </c>
      <c r="L7" s="33">
        <v>10</v>
      </c>
      <c r="M7" s="73">
        <v>10</v>
      </c>
    </row>
    <row r="8" spans="1:13" x14ac:dyDescent="0.2">
      <c r="D8" s="74"/>
      <c r="G8" s="55"/>
      <c r="J8" s="55"/>
      <c r="M8" s="55"/>
    </row>
    <row r="9" spans="1:13" x14ac:dyDescent="0.2">
      <c r="A9" s="26" t="s">
        <v>15</v>
      </c>
      <c r="B9" s="46">
        <v>41.538460000000001</v>
      </c>
      <c r="C9" s="46">
        <v>41.538460000000001</v>
      </c>
      <c r="D9" s="53">
        <v>41.538460000000001</v>
      </c>
      <c r="E9" s="52">
        <v>41.538460000000001</v>
      </c>
      <c r="F9" s="46">
        <v>41.538460000000001</v>
      </c>
      <c r="G9" s="53">
        <v>41.538460000000001</v>
      </c>
      <c r="H9" s="52">
        <v>41.538460000000001</v>
      </c>
      <c r="I9" s="46">
        <v>41.538460000000001</v>
      </c>
      <c r="J9" s="53">
        <v>41.538460000000001</v>
      </c>
      <c r="K9" s="72">
        <v>12</v>
      </c>
      <c r="L9" s="33">
        <v>12</v>
      </c>
      <c r="M9" s="73">
        <v>12</v>
      </c>
    </row>
    <row r="10" spans="1:13" x14ac:dyDescent="0.2">
      <c r="D10" s="74"/>
      <c r="G10" s="55"/>
      <c r="J10" s="55"/>
      <c r="M10" s="55"/>
    </row>
    <row r="11" spans="1:13" x14ac:dyDescent="0.2">
      <c r="A11" s="26" t="s">
        <v>16</v>
      </c>
      <c r="B11" s="33">
        <v>45</v>
      </c>
      <c r="C11" s="33">
        <v>45</v>
      </c>
      <c r="D11" s="73">
        <v>45</v>
      </c>
      <c r="E11" s="72">
        <v>45</v>
      </c>
      <c r="F11" s="33">
        <v>45</v>
      </c>
      <c r="G11" s="73">
        <v>45</v>
      </c>
      <c r="H11" s="72">
        <v>30</v>
      </c>
      <c r="I11" s="33">
        <v>30</v>
      </c>
      <c r="J11" s="73">
        <v>30</v>
      </c>
      <c r="K11" s="72">
        <v>30</v>
      </c>
      <c r="L11" s="33">
        <v>30</v>
      </c>
      <c r="M11" s="73">
        <v>30</v>
      </c>
    </row>
    <row r="12" spans="1:13" x14ac:dyDescent="0.2">
      <c r="D12" s="74"/>
      <c r="G12" s="55"/>
      <c r="J12" s="55"/>
      <c r="M12" s="55"/>
    </row>
    <row r="13" spans="1:13" x14ac:dyDescent="0.2">
      <c r="A13" s="26" t="s">
        <v>44</v>
      </c>
      <c r="B13" s="33">
        <f t="shared" ref="B13:G13" si="0">72*1.5</f>
        <v>108</v>
      </c>
      <c r="C13" s="33">
        <f t="shared" si="0"/>
        <v>108</v>
      </c>
      <c r="D13" s="73">
        <f t="shared" si="0"/>
        <v>108</v>
      </c>
      <c r="E13" s="72">
        <f t="shared" si="0"/>
        <v>108</v>
      </c>
      <c r="F13" s="33">
        <f t="shared" si="0"/>
        <v>108</v>
      </c>
      <c r="G13" s="73">
        <f t="shared" si="0"/>
        <v>108</v>
      </c>
      <c r="H13" s="72">
        <v>72</v>
      </c>
      <c r="I13" s="33">
        <v>72</v>
      </c>
      <c r="J13" s="73">
        <v>72</v>
      </c>
      <c r="K13" s="72">
        <v>72</v>
      </c>
      <c r="L13" s="33">
        <v>72</v>
      </c>
      <c r="M13" s="73">
        <v>72</v>
      </c>
    </row>
    <row r="14" spans="1:13" x14ac:dyDescent="0.2">
      <c r="D14" s="74"/>
      <c r="G14" s="55"/>
      <c r="J14" s="55"/>
      <c r="M14" s="55"/>
    </row>
    <row r="15" spans="1:13" x14ac:dyDescent="0.2">
      <c r="A15" s="26" t="s">
        <v>17</v>
      </c>
      <c r="B15" s="33">
        <v>36</v>
      </c>
      <c r="C15" s="33">
        <v>36</v>
      </c>
      <c r="D15" s="73">
        <v>36</v>
      </c>
      <c r="E15" s="72">
        <v>36</v>
      </c>
      <c r="F15" s="33">
        <v>36</v>
      </c>
      <c r="G15" s="73">
        <v>36</v>
      </c>
      <c r="H15" s="72">
        <v>36</v>
      </c>
      <c r="I15" s="33">
        <v>36</v>
      </c>
      <c r="J15" s="73">
        <v>36</v>
      </c>
      <c r="K15" s="72">
        <v>36</v>
      </c>
      <c r="L15" s="33">
        <v>36</v>
      </c>
      <c r="M15" s="73">
        <v>36</v>
      </c>
    </row>
    <row r="16" spans="1:13" x14ac:dyDescent="0.2">
      <c r="D16" s="74"/>
      <c r="G16" s="55"/>
      <c r="J16" s="55"/>
      <c r="M16" s="55"/>
    </row>
    <row r="17" spans="1:13" x14ac:dyDescent="0.2">
      <c r="A17" s="26" t="s">
        <v>20</v>
      </c>
      <c r="B17" s="33">
        <v>10</v>
      </c>
      <c r="C17" s="33">
        <v>10</v>
      </c>
      <c r="D17" s="73">
        <v>10</v>
      </c>
      <c r="E17" s="72">
        <v>10</v>
      </c>
      <c r="F17" s="33">
        <v>10</v>
      </c>
      <c r="G17" s="73">
        <v>10</v>
      </c>
      <c r="H17" s="72">
        <v>10</v>
      </c>
      <c r="I17" s="33">
        <v>10</v>
      </c>
      <c r="J17" s="73">
        <v>10</v>
      </c>
      <c r="K17" s="72">
        <v>10</v>
      </c>
      <c r="L17" s="33">
        <v>10</v>
      </c>
      <c r="M17" s="73">
        <v>10</v>
      </c>
    </row>
    <row r="19" spans="1:13" x14ac:dyDescent="0.2">
      <c r="A19" s="27" t="s">
        <v>48</v>
      </c>
      <c r="B19" s="49">
        <f>52/12</f>
        <v>4.333333333333333</v>
      </c>
    </row>
    <row r="20" spans="1:13" x14ac:dyDescent="0.2">
      <c r="A20" s="29" t="s">
        <v>47</v>
      </c>
      <c r="B20" s="29"/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Tekenblad</vt:lpstr>
      <vt:lpstr>Prijsopgave</vt:lpstr>
      <vt:lpstr>per week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Bugter</dc:creator>
  <cp:lastModifiedBy>A. Buysse</cp:lastModifiedBy>
  <dcterms:created xsi:type="dcterms:W3CDTF">2023-01-14T12:32:32Z</dcterms:created>
  <dcterms:modified xsi:type="dcterms:W3CDTF">2023-02-15T18:38:15Z</dcterms:modified>
</cp:coreProperties>
</file>