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codeName="ThisWorkbook" defaultThemeVersion="124226"/>
  <mc:AlternateContent xmlns:mc="http://schemas.openxmlformats.org/markup-compatibility/2006">
    <mc:Choice Requires="x15">
      <x15ac:absPath xmlns:x15ac="http://schemas.microsoft.com/office/spreadsheetml/2010/11/ac" url="G:\AOD\Inkoop\Werkvoorraad\Hanan\NO Onderhoud riolering\Nota van Inlichtingen\"/>
    </mc:Choice>
  </mc:AlternateContent>
  <xr:revisionPtr revIDLastSave="0" documentId="8_{8FF3ABCB-FE60-4445-87A7-1EF7ABEA9051}" xr6:coauthVersionLast="47" xr6:coauthVersionMax="47" xr10:uidLastSave="{00000000-0000-0000-0000-000000000000}"/>
  <bookViews>
    <workbookView xWindow="-110" yWindow="-110" windowWidth="19420" windowHeight="10420" tabRatio="787" firstSheet="1" activeTab="1" xr2:uid="{00000000-000D-0000-FFFF-FFFF00000000}"/>
  </bookViews>
  <sheets>
    <sheet name="Sheet155" sheetId="168" state="hidden" r:id="rId1"/>
    <sheet name="Inschrijfstaat" sheetId="187" r:id="rId2"/>
  </sheets>
  <definedNames>
    <definedName name="_xlnm.Print_Titles" localSheetId="1">Inschrijfstaat!$1:$8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4" i="187" l="1"/>
  <c r="G133" i="187"/>
  <c r="G461" i="187"/>
  <c r="G384" i="187" l="1"/>
  <c r="G381" i="187"/>
  <c r="G263" i="187" l="1"/>
  <c r="G99" i="187"/>
  <c r="G96" i="187"/>
  <c r="G262" i="187" l="1"/>
  <c r="G40" i="187" l="1"/>
  <c r="G174" i="187"/>
  <c r="G171" i="187"/>
  <c r="G168" i="187"/>
  <c r="G165" i="187"/>
  <c r="G259" i="187" l="1"/>
  <c r="G258" i="187"/>
  <c r="G257" i="187"/>
  <c r="G256" i="187"/>
  <c r="G255" i="187"/>
  <c r="G281" i="187"/>
  <c r="G278" i="187"/>
  <c r="G277" i="187"/>
  <c r="G276" i="187"/>
  <c r="G275" i="187"/>
  <c r="G274" i="187"/>
  <c r="G360" i="187"/>
  <c r="G389" i="187"/>
  <c r="G451" i="187"/>
  <c r="G448" i="187"/>
  <c r="G93" i="187"/>
  <c r="G121" i="187"/>
  <c r="G120" i="187"/>
  <c r="G119" i="187"/>
  <c r="G314" i="187"/>
  <c r="G313" i="187"/>
  <c r="G312" i="187"/>
  <c r="G311" i="187"/>
  <c r="G310" i="187"/>
  <c r="G298" i="187"/>
  <c r="G296" i="187"/>
  <c r="G292" i="187"/>
  <c r="G291" i="187"/>
  <c r="G290" i="187"/>
  <c r="G289" i="187"/>
  <c r="G288" i="187"/>
  <c r="G285" i="187"/>
  <c r="G284" i="187"/>
  <c r="G283" i="187"/>
  <c r="G282" i="187"/>
  <c r="G202" i="187"/>
  <c r="G187" i="187"/>
  <c r="G186" i="187"/>
  <c r="G398" i="187"/>
  <c r="G395" i="187"/>
  <c r="G392" i="187"/>
  <c r="G401" i="187"/>
  <c r="G47" i="187"/>
  <c r="G46" i="187"/>
  <c r="G32" i="187"/>
  <c r="G469" i="187"/>
  <c r="G468" i="187"/>
  <c r="G455" i="187"/>
  <c r="G445" i="187"/>
  <c r="G435" i="187"/>
  <c r="G431" i="187"/>
  <c r="G425" i="187"/>
  <c r="G419" i="187"/>
  <c r="G416" i="187"/>
  <c r="G413" i="187"/>
  <c r="G410" i="187"/>
  <c r="G407" i="187"/>
  <c r="G404" i="187"/>
  <c r="G378" i="187"/>
  <c r="G375" i="187"/>
  <c r="G374" i="187"/>
  <c r="G373" i="187"/>
  <c r="G370" i="187"/>
  <c r="G367" i="187"/>
  <c r="G364" i="187"/>
  <c r="G356" i="187"/>
  <c r="G353" i="187"/>
  <c r="G350" i="187"/>
  <c r="G347" i="187"/>
  <c r="G346" i="187"/>
  <c r="G343" i="187"/>
  <c r="G342" i="187"/>
  <c r="G341" i="187"/>
  <c r="G340" i="187"/>
  <c r="G336" i="187"/>
  <c r="G333" i="187"/>
  <c r="G332" i="187"/>
  <c r="G331" i="187"/>
  <c r="G328" i="187"/>
  <c r="G327" i="187"/>
  <c r="G326" i="187"/>
  <c r="G325" i="187"/>
  <c r="G324" i="187"/>
  <c r="G321" i="187"/>
  <c r="G320" i="187"/>
  <c r="G319" i="187"/>
  <c r="G318" i="187"/>
  <c r="G317" i="187"/>
  <c r="G307" i="187"/>
  <c r="G306" i="187"/>
  <c r="G305" i="187"/>
  <c r="G304" i="187"/>
  <c r="G303" i="187"/>
  <c r="G300" i="187"/>
  <c r="G299" i="187"/>
  <c r="G297" i="187"/>
  <c r="G295" i="187"/>
  <c r="G271" i="187"/>
  <c r="G270" i="187"/>
  <c r="G269" i="187"/>
  <c r="G268" i="187"/>
  <c r="G267" i="187"/>
  <c r="G252" i="187"/>
  <c r="G251" i="187"/>
  <c r="G250" i="187"/>
  <c r="G249" i="187"/>
  <c r="G246" i="187"/>
  <c r="G245" i="187"/>
  <c r="G244" i="187"/>
  <c r="G243" i="187"/>
  <c r="G240" i="187"/>
  <c r="G239" i="187"/>
  <c r="G238" i="187"/>
  <c r="G237" i="187"/>
  <c r="G236" i="187"/>
  <c r="G233" i="187"/>
  <c r="G232" i="187"/>
  <c r="G231" i="187"/>
  <c r="G230" i="187"/>
  <c r="G229" i="187"/>
  <c r="G226" i="187"/>
  <c r="G223" i="187"/>
  <c r="G222" i="187"/>
  <c r="G221" i="187"/>
  <c r="G220" i="187"/>
  <c r="G217" i="187"/>
  <c r="G216" i="187"/>
  <c r="G215" i="187"/>
  <c r="G214" i="187"/>
  <c r="G213" i="187"/>
  <c r="G209" i="187"/>
  <c r="G206" i="187"/>
  <c r="G205" i="187"/>
  <c r="G199" i="187"/>
  <c r="G198" i="187"/>
  <c r="G195" i="187"/>
  <c r="G194" i="187"/>
  <c r="G191" i="187"/>
  <c r="G190" i="187"/>
  <c r="G183" i="187"/>
  <c r="G182" i="187"/>
  <c r="G179" i="187"/>
  <c r="G178" i="187"/>
  <c r="G162" i="187"/>
  <c r="G159" i="187"/>
  <c r="G156" i="187"/>
  <c r="G153" i="187"/>
  <c r="G150" i="187"/>
  <c r="G147" i="187"/>
  <c r="G143" i="187"/>
  <c r="G142" i="187"/>
  <c r="G141" i="187"/>
  <c r="G138" i="187"/>
  <c r="G135" i="187"/>
  <c r="G130" i="187"/>
  <c r="G129" i="187"/>
  <c r="G128" i="187"/>
  <c r="G127" i="187"/>
  <c r="G124" i="187"/>
  <c r="G118" i="187"/>
  <c r="G115" i="187"/>
  <c r="G112" i="187"/>
  <c r="G104" i="187"/>
  <c r="G90" i="187"/>
  <c r="G87" i="187"/>
  <c r="G84" i="187"/>
  <c r="G81" i="187"/>
  <c r="G78" i="187"/>
  <c r="G75" i="187"/>
  <c r="G69" i="187"/>
  <c r="G64" i="187"/>
  <c r="G59" i="187"/>
  <c r="G58" i="187"/>
  <c r="G57" i="187"/>
  <c r="G52" i="187"/>
  <c r="G45" i="187"/>
  <c r="G39" i="187"/>
  <c r="G31" i="187"/>
  <c r="G30" i="187"/>
  <c r="G29" i="187"/>
  <c r="G28" i="187"/>
  <c r="G27" i="187"/>
  <c r="G24" i="187"/>
  <c r="G23" i="187"/>
  <c r="G20" i="187"/>
  <c r="G17" i="187"/>
  <c r="G16" i="187"/>
  <c r="A1" i="168"/>
  <c r="G463" i="187" l="1"/>
  <c r="G438" i="187"/>
  <c r="G428" i="187"/>
  <c r="G441" i="187"/>
  <c r="G458" i="187"/>
  <c r="F475" i="187" l="1"/>
  <c r="G475" i="187" s="1"/>
  <c r="F472" i="187"/>
  <c r="G472" i="187" s="1"/>
  <c r="F478" i="187"/>
  <c r="G478" i="187" s="1"/>
  <c r="G480" i="187" l="1"/>
</calcChain>
</file>

<file path=xl/sharedStrings.xml><?xml version="1.0" encoding="utf-8"?>
<sst xmlns="http://schemas.openxmlformats.org/spreadsheetml/2006/main" count="1044" uniqueCount="487">
  <si>
    <t>Opdrachtgever</t>
  </si>
  <si>
    <t>Gemeente Westland</t>
  </si>
  <si>
    <t>Project</t>
  </si>
  <si>
    <t xml:space="preserve">INSCHRIJFSTAAT </t>
  </si>
  <si>
    <t>Post</t>
  </si>
  <si>
    <t>Omschrijving</t>
  </si>
  <si>
    <t xml:space="preserve">Een heid </t>
  </si>
  <si>
    <t xml:space="preserve">Hoeveel-heid </t>
  </si>
  <si>
    <t>Prijs per eenheid</t>
  </si>
  <si>
    <t>Totaalprijs exclusief BTW</t>
  </si>
  <si>
    <t>Maximale 
prijs per eenheid</t>
  </si>
  <si>
    <t>Activiteiten</t>
  </si>
  <si>
    <t>3.1</t>
  </si>
  <si>
    <t>Perceel 1: Verbetering en uitbreiding mechanische riolering</t>
  </si>
  <si>
    <t>3.1.6</t>
  </si>
  <si>
    <t>3.1.6.1</t>
  </si>
  <si>
    <t>Vervangen leidingwerk in pompputten</t>
  </si>
  <si>
    <t>3.1.6.1a</t>
  </si>
  <si>
    <t>st</t>
  </si>
  <si>
    <t>F</t>
  </si>
  <si>
    <t>3.1.6.1b</t>
  </si>
  <si>
    <t>Vervangen leidingwerk in pompputten inclusief ophogen putafdekking</t>
  </si>
  <si>
    <t>3.1.6.2</t>
  </si>
  <si>
    <t>Vervangen leidingen en bekabeling mechnische riolering</t>
  </si>
  <si>
    <t>3.1.6.4</t>
  </si>
  <si>
    <t>Plaatsen minigemalen</t>
  </si>
  <si>
    <t>3.1.6.4a</t>
  </si>
  <si>
    <t>Plaatsen pompputten</t>
  </si>
  <si>
    <t>3.1.6.4b</t>
  </si>
  <si>
    <t>Plaatsen buitenopstellingskasten</t>
  </si>
  <si>
    <t>3.1.6.5</t>
  </si>
  <si>
    <t>Verwijden en verplaatsen pompputten en buitenopstellingskasten</t>
  </si>
  <si>
    <t>3.1.6.5a</t>
  </si>
  <si>
    <t>Verwijderen pompputten inclusief bijbehorende onderdelen</t>
  </si>
  <si>
    <t>3.1.6.5b</t>
  </si>
  <si>
    <t>Verplaatsen pompputten inclusief bijbehorende onderdelen</t>
  </si>
  <si>
    <t>3.1.6.5c</t>
  </si>
  <si>
    <t>Verwijderen buitenopstellingskasten</t>
  </si>
  <si>
    <t>3.1.6.5d</t>
  </si>
  <si>
    <t>Verplaatsen buitenopstellingskasten</t>
  </si>
  <si>
    <t>3.1.6.5e</t>
  </si>
  <si>
    <t>Ophogen putafdekkingen</t>
  </si>
  <si>
    <t>3.1.6.5f</t>
  </si>
  <si>
    <t>Ophogen buitenopstellingskasten</t>
  </si>
  <si>
    <t>Specificatie activiteiten</t>
  </si>
  <si>
    <t>Bijkomende werkzaamheden</t>
  </si>
  <si>
    <t>4.1</t>
  </si>
  <si>
    <t>Bestaande kabels en leidingen</t>
  </si>
  <si>
    <t>4.1a</t>
  </si>
  <si>
    <t>KLIC-melding</t>
  </si>
  <si>
    <t>4.1b</t>
  </si>
  <si>
    <t>Proefsleuf</t>
  </si>
  <si>
    <t>4.3</t>
  </si>
  <si>
    <t>Verkeersmaatregelen</t>
  </si>
  <si>
    <t>4.3a</t>
  </si>
  <si>
    <t>Aanvragen tijdelijke verkeersmaatregelen</t>
  </si>
  <si>
    <t>4.3b</t>
  </si>
  <si>
    <t>Opstellen verkeersplan</t>
  </si>
  <si>
    <t>4.3c</t>
  </si>
  <si>
    <t>Toepassen verkeersmaatregelen (stelpost)</t>
  </si>
  <si>
    <t>EUR</t>
  </si>
  <si>
    <t>4.4</t>
  </si>
  <si>
    <t>Toepassen rijplaten</t>
  </si>
  <si>
    <t>Toepassen rijplaten (6 stuks)</t>
  </si>
  <si>
    <t>4.5</t>
  </si>
  <si>
    <t>Toepassen afsluiters</t>
  </si>
  <si>
    <t>4.5a</t>
  </si>
  <si>
    <t>4.5b</t>
  </si>
  <si>
    <t>4.5c</t>
  </si>
  <si>
    <t>4.6</t>
  </si>
  <si>
    <t>Toepassen bronbemaling</t>
  </si>
  <si>
    <t>4.7</t>
  </si>
  <si>
    <t>Waarborgen afvalwaterafvoer</t>
  </si>
  <si>
    <t>uur</t>
  </si>
  <si>
    <t>4.8</t>
  </si>
  <si>
    <t>Af te voeren materialen</t>
  </si>
  <si>
    <t>4.8a</t>
  </si>
  <si>
    <t>Vrijkomend afval</t>
  </si>
  <si>
    <t>Afvoeren en storten vuil, klein snoeiwerk, etc.</t>
  </si>
  <si>
    <t>ton</t>
  </si>
  <si>
    <t>4.8b</t>
  </si>
  <si>
    <t>Kunststof leidingen</t>
  </si>
  <si>
    <t>Afvoeren, ontdoen van vuil en grond en vrij van chemische verontreiniging en storten PVC en PE-materiaal</t>
  </si>
  <si>
    <t>4.8c</t>
  </si>
  <si>
    <t>Grond</t>
  </si>
  <si>
    <t>Afvoeren en storten grond</t>
  </si>
  <si>
    <t>4.8d</t>
  </si>
  <si>
    <t>Slib</t>
  </si>
  <si>
    <t>Afvoeren en steekvast storten</t>
  </si>
  <si>
    <t>4.8e</t>
  </si>
  <si>
    <t>Pompput</t>
  </si>
  <si>
    <t>Demonteren en afvoeren</t>
  </si>
  <si>
    <t>4.8f</t>
  </si>
  <si>
    <t>Buitenopstellingskast, besturingssysteem, pomp</t>
  </si>
  <si>
    <t xml:space="preserve">Afleveren in dezelfde staat als bij het verwijderen </t>
  </si>
  <si>
    <t>4.8g</t>
  </si>
  <si>
    <t>Asfalt</t>
  </si>
  <si>
    <t>Afvoeren en storten asfalt</t>
  </si>
  <si>
    <t>4.9</t>
  </si>
  <si>
    <t>Revisie</t>
  </si>
  <si>
    <t>Ter beschikking te stellen</t>
  </si>
  <si>
    <t>5.1.2</t>
  </si>
  <si>
    <t>Materiaal ter beschikking te stellen door opdrachtnemer</t>
  </si>
  <si>
    <t>Onderdelen pompput</t>
  </si>
  <si>
    <t>5.1.2.1</t>
  </si>
  <si>
    <t>Pompput van beton puttype 1</t>
  </si>
  <si>
    <t>5.1.2.2</t>
  </si>
  <si>
    <t>Pompput van beton puttype 2</t>
  </si>
  <si>
    <t>5.1.2.3</t>
  </si>
  <si>
    <t>Betonnen opzetstuk voor inspectieput</t>
  </si>
  <si>
    <t>Inwendige afmeting 800x800 mm, hoogte 300 mm</t>
  </si>
  <si>
    <t>Inwendige afmeting 800x800 mm, hoogte 500 mm</t>
  </si>
  <si>
    <t>Inwendige afmeting 1000x1000 mm, hoogte 300 mm</t>
  </si>
  <si>
    <t>Inwendige afmeting 1000x1000 mm, hoogte 500 mm</t>
  </si>
  <si>
    <t>5.1.2.4</t>
  </si>
  <si>
    <t>5.1.2.5</t>
  </si>
  <si>
    <t>Betonnen afdekplaat</t>
  </si>
  <si>
    <t>5.1.2.5a</t>
  </si>
  <si>
    <t>Afmeting 900x900 mm inclusief rubberring</t>
  </si>
  <si>
    <t>5.1.2.5b</t>
  </si>
  <si>
    <t>Afmeting 1200x1200 mm</t>
  </si>
  <si>
    <t>5.1.2.5c</t>
  </si>
  <si>
    <t>Afmeting 1400x1400 mm</t>
  </si>
  <si>
    <t>5.1.2.5d</t>
  </si>
  <si>
    <t>Afmeting 1000x1200 mm</t>
  </si>
  <si>
    <t>5.1.2.6</t>
  </si>
  <si>
    <t>Betonnen stelring</t>
  </si>
  <si>
    <t>5.1.2.7</t>
  </si>
  <si>
    <t>Putfafdekking</t>
  </si>
  <si>
    <t>5.1.2.8</t>
  </si>
  <si>
    <t>Betonnen sokkel</t>
  </si>
  <si>
    <t>5.1.2.8a</t>
  </si>
  <si>
    <t>Afmeting 445x295 mm (bxd)</t>
  </si>
  <si>
    <t>5.1.2.8b</t>
  </si>
  <si>
    <t>Afmeting 990x400 mm (bxd)</t>
  </si>
  <si>
    <t>5.1.2.8c</t>
  </si>
  <si>
    <t>Afmeting 140x400 mm (bxd)</t>
  </si>
  <si>
    <t>Onderdelen leidingwerk pompput</t>
  </si>
  <si>
    <t>5.1.2.9</t>
  </si>
  <si>
    <t>Dubbele geleidestangen ¾˝</t>
  </si>
  <si>
    <t>5.1.2.10</t>
  </si>
  <si>
    <t>Balkeerklep</t>
  </si>
  <si>
    <t>5.1.2.11</t>
  </si>
  <si>
    <t xml:space="preserve">Voetbocht </t>
  </si>
  <si>
    <t>5.1.2.12</t>
  </si>
  <si>
    <t>2” persleiding</t>
  </si>
  <si>
    <t>5.1.2.13</t>
  </si>
  <si>
    <t>Kogelafsluiter</t>
  </si>
  <si>
    <t>5.1.2.14</t>
  </si>
  <si>
    <t>T-stuk</t>
  </si>
  <si>
    <t>5.1.2.15</t>
  </si>
  <si>
    <t>Patentnippel</t>
  </si>
  <si>
    <t>5.1.2.16</t>
  </si>
  <si>
    <t>3-delige koppeling met conische afdichting</t>
  </si>
  <si>
    <t>5.1.2.17</t>
  </si>
  <si>
    <t>Pijpnippel</t>
  </si>
  <si>
    <t>5.1.2.18</t>
  </si>
  <si>
    <t>Muurdoorvoerstuk</t>
  </si>
  <si>
    <t>PVC leidingen en hulpstukken</t>
  </si>
  <si>
    <t>5.1.2.19</t>
  </si>
  <si>
    <t>PVC-buis SN8</t>
  </si>
  <si>
    <t>5.1.2.19a</t>
  </si>
  <si>
    <t xml:space="preserve"> Afmeting Ø 125 mm</t>
  </si>
  <si>
    <t>m1</t>
  </si>
  <si>
    <t>5.1.2.19b</t>
  </si>
  <si>
    <t xml:space="preserve"> Afmeting Ø 160 mm</t>
  </si>
  <si>
    <t>5.1.2.20</t>
  </si>
  <si>
    <r>
      <rPr>
        <b/>
        <sz val="10"/>
        <rFont val="Times New Roman"/>
        <family val="1"/>
      </rPr>
      <t xml:space="preserve"> </t>
    </r>
    <r>
      <rPr>
        <b/>
        <sz val="10"/>
        <rFont val="Arial"/>
        <family val="2"/>
      </rPr>
      <t xml:space="preserve">PVC hulpstuk SN8 - T-stuk 45 graden </t>
    </r>
  </si>
  <si>
    <t>5.1.2.20a</t>
  </si>
  <si>
    <t>5.1.2.20b</t>
  </si>
  <si>
    <t>5.1.2.21</t>
  </si>
  <si>
    <r>
      <rPr>
        <b/>
        <sz val="10"/>
        <rFont val="Times New Roman"/>
        <family val="1"/>
      </rPr>
      <t xml:space="preserve"> </t>
    </r>
    <r>
      <rPr>
        <b/>
        <sz val="10"/>
        <rFont val="Arial"/>
        <family val="2"/>
      </rPr>
      <t>PVC hulpstuk SN8 - steekmof</t>
    </r>
  </si>
  <si>
    <t>5.1.2.21a</t>
  </si>
  <si>
    <t>5.1.2.21b</t>
  </si>
  <si>
    <t>5.1.2.22</t>
  </si>
  <si>
    <r>
      <rPr>
        <b/>
        <sz val="10"/>
        <rFont val="Times New Roman"/>
        <family val="1"/>
      </rPr>
      <t xml:space="preserve"> </t>
    </r>
    <r>
      <rPr>
        <b/>
        <sz val="10"/>
        <rFont val="Arial"/>
        <family val="2"/>
      </rPr>
      <t>PVC hulpstuk SN8 - bocht 45 graden</t>
    </r>
  </si>
  <si>
    <t>5.1.2.22a</t>
  </si>
  <si>
    <t>5.1.2.22b</t>
  </si>
  <si>
    <t>5.1.2.23</t>
  </si>
  <si>
    <t>PVC hulpstuk SN8 - bocht 30 graden</t>
  </si>
  <si>
    <t>5.1.2.23a</t>
  </si>
  <si>
    <t>5.1.2.23b</t>
  </si>
  <si>
    <t>5.1.2.24</t>
  </si>
  <si>
    <r>
      <rPr>
        <b/>
        <sz val="10"/>
        <rFont val="Times New Roman"/>
        <family val="1"/>
      </rPr>
      <t xml:space="preserve"> </t>
    </r>
    <r>
      <rPr>
        <b/>
        <sz val="10"/>
        <rFont val="Arial"/>
        <family val="2"/>
      </rPr>
      <t>PVC hulpstuk SN8 - bocht 15 graden</t>
    </r>
  </si>
  <si>
    <t>5.1.2.24a</t>
  </si>
  <si>
    <t>5.1.2.24b</t>
  </si>
  <si>
    <t>5.1.2.25</t>
  </si>
  <si>
    <r>
      <rPr>
        <b/>
        <sz val="10"/>
        <rFont val="Times New Roman"/>
        <family val="1"/>
      </rPr>
      <t xml:space="preserve"> </t>
    </r>
    <r>
      <rPr>
        <b/>
        <sz val="10"/>
        <rFont val="Arial"/>
        <family val="2"/>
      </rPr>
      <t>PVC hulpstuk SN8 - reparatiemof</t>
    </r>
  </si>
  <si>
    <t>PVC hulpstuk SN8 - reparatiemof</t>
  </si>
  <si>
    <t>5.1.2.26</t>
  </si>
  <si>
    <t>PVC hulpstuk SN8 - knevelinlaat</t>
  </si>
  <si>
    <t>5.1.2.26a</t>
  </si>
  <si>
    <t>5.1.2.26b</t>
  </si>
  <si>
    <t>5.1.2.27</t>
  </si>
  <si>
    <t>PVC mantelbuis</t>
  </si>
  <si>
    <t>PE leidingen en hulpstukken</t>
  </si>
  <si>
    <t>5.1.2.28</t>
  </si>
  <si>
    <t>PE 100 buis SDR 17 PN10</t>
  </si>
  <si>
    <t>5.1.2.28a</t>
  </si>
  <si>
    <t>Afmeting Ø 50 mm</t>
  </si>
  <si>
    <t>5.1.2.28b</t>
  </si>
  <si>
    <t>Afmeting Ø 63 mm</t>
  </si>
  <si>
    <t>5.1.2.28c</t>
  </si>
  <si>
    <t>Afmeting Ø 75 mm</t>
  </si>
  <si>
    <t>5.1.2.28d</t>
  </si>
  <si>
    <t>Afmeting Ø 90 mm</t>
  </si>
  <si>
    <t>5.1.2.28e</t>
  </si>
  <si>
    <t>Afmeting Ø 110 mm</t>
  </si>
  <si>
    <t>5.1.2.29</t>
  </si>
  <si>
    <t>PE 100 buis SDR 13,6 PN12,5</t>
  </si>
  <si>
    <t>5.1.2.29a</t>
  </si>
  <si>
    <t>5.1.2.29b</t>
  </si>
  <si>
    <t>5.1.2.29c</t>
  </si>
  <si>
    <t>5.1.2.29d</t>
  </si>
  <si>
    <t>5.1.2.30</t>
  </si>
  <si>
    <t>Waarschuwingslint persleiding</t>
  </si>
  <si>
    <t>5.1.2.31</t>
  </si>
  <si>
    <t>PE 100 hulpstuk SDR 11 PN10 – lasmof</t>
  </si>
  <si>
    <t>5.1.2.32a</t>
  </si>
  <si>
    <t>5.1.2.32b</t>
  </si>
  <si>
    <t>5.1.2.32c</t>
  </si>
  <si>
    <t>5.1.2.32d</t>
  </si>
  <si>
    <t>5.1.2.32e</t>
  </si>
  <si>
    <t>5.1.2.33</t>
  </si>
  <si>
    <t xml:space="preserve">PE 100 hulpstuk SDR 17 PN10 – bochten 45º </t>
  </si>
  <si>
    <t>5.1.2.33a</t>
  </si>
  <si>
    <t>5.1.2.33b</t>
  </si>
  <si>
    <t>5.1.2.33c</t>
  </si>
  <si>
    <t>5.1.2.33d</t>
  </si>
  <si>
    <t>5.1.2.33e</t>
  </si>
  <si>
    <t>5.1.2.34</t>
  </si>
  <si>
    <r>
      <rPr>
        <b/>
        <sz val="10"/>
        <rFont val="Times New Roman"/>
        <family val="1"/>
      </rPr>
      <t xml:space="preserve"> </t>
    </r>
    <r>
      <rPr>
        <b/>
        <sz val="10"/>
        <rFont val="Arial"/>
        <family val="2"/>
      </rPr>
      <t>PE hulpstukken PE 100 SDR 17 PN10 – T-stuk 45º</t>
    </r>
  </si>
  <si>
    <t>5.1.2.34a</t>
  </si>
  <si>
    <r>
      <rPr>
        <sz val="10"/>
        <rFont val="Times New Roman"/>
        <family val="1"/>
      </rPr>
      <t xml:space="preserve"> </t>
    </r>
    <r>
      <rPr>
        <sz val="10"/>
        <rFont val="Arial"/>
        <family val="2"/>
      </rPr>
      <t>Ø 63 mm</t>
    </r>
  </si>
  <si>
    <t>5.1.2.34b</t>
  </si>
  <si>
    <r>
      <rPr>
        <sz val="10"/>
        <rFont val="Times New Roman"/>
        <family val="1"/>
      </rPr>
      <t xml:space="preserve"> </t>
    </r>
    <r>
      <rPr>
        <sz val="10"/>
        <rFont val="Arial"/>
        <family val="2"/>
      </rPr>
      <t>Ø 75 mm</t>
    </r>
  </si>
  <si>
    <t>5.1.2.34c</t>
  </si>
  <si>
    <r>
      <rPr>
        <sz val="10"/>
        <rFont val="Times New Roman"/>
        <family val="1"/>
      </rPr>
      <t xml:space="preserve"> </t>
    </r>
    <r>
      <rPr>
        <sz val="10"/>
        <rFont val="Arial"/>
        <family val="2"/>
      </rPr>
      <t>Ø 90 mm</t>
    </r>
  </si>
  <si>
    <t>5.1.2.34d</t>
  </si>
  <si>
    <r>
      <rPr>
        <sz val="10"/>
        <rFont val="Times New Roman"/>
        <family val="1"/>
      </rPr>
      <t xml:space="preserve"> </t>
    </r>
    <r>
      <rPr>
        <sz val="10"/>
        <rFont val="Arial"/>
        <family val="2"/>
      </rPr>
      <t>Ø 110 mm</t>
    </r>
  </si>
  <si>
    <t>5.1.2.35</t>
  </si>
  <si>
    <r>
      <rPr>
        <b/>
        <sz val="10"/>
        <rFont val="Times New Roman"/>
        <family val="1"/>
      </rPr>
      <t xml:space="preserve"> </t>
    </r>
    <r>
      <rPr>
        <b/>
        <sz val="10"/>
        <rFont val="Arial"/>
        <family val="2"/>
      </rPr>
      <t>PE hulpstukkken PE 100 SDR 17 PN10 – verloop koppelingen</t>
    </r>
  </si>
  <si>
    <t>5.1.2.35a</t>
  </si>
  <si>
    <r>
      <rPr>
        <sz val="10"/>
        <rFont val="Times New Roman"/>
        <family val="1"/>
      </rPr>
      <t xml:space="preserve"> </t>
    </r>
    <r>
      <rPr>
        <sz val="10"/>
        <rFont val="Arial"/>
        <family val="2"/>
      </rPr>
      <t>Ø 63 mm</t>
    </r>
    <r>
      <rPr>
        <sz val="10"/>
        <rFont val="Arial"/>
        <family val="1"/>
      </rPr>
      <t xml:space="preserve"> - 50 mm</t>
    </r>
  </si>
  <si>
    <t>5.1.2.35b</t>
  </si>
  <si>
    <r>
      <rPr>
        <sz val="10"/>
        <rFont val="Times New Roman"/>
        <family val="1"/>
      </rPr>
      <t xml:space="preserve"> </t>
    </r>
    <r>
      <rPr>
        <sz val="10"/>
        <rFont val="Arial"/>
        <family val="2"/>
      </rPr>
      <t>Ø 75 mm</t>
    </r>
    <r>
      <rPr>
        <sz val="10"/>
        <rFont val="Arial"/>
        <family val="1"/>
      </rPr>
      <t xml:space="preserve"> - 63 mm</t>
    </r>
  </si>
  <si>
    <t>5.1.2.35c</t>
  </si>
  <si>
    <r>
      <rPr>
        <sz val="10"/>
        <rFont val="Times New Roman"/>
        <family val="1"/>
      </rPr>
      <t xml:space="preserve"> </t>
    </r>
    <r>
      <rPr>
        <sz val="10"/>
        <rFont val="Arial"/>
        <family val="2"/>
      </rPr>
      <t>Ø 90 mm</t>
    </r>
    <r>
      <rPr>
        <sz val="10"/>
        <rFont val="Arial"/>
        <family val="1"/>
      </rPr>
      <t xml:space="preserve"> - 75 mm</t>
    </r>
  </si>
  <si>
    <t>5.1.2.35d</t>
  </si>
  <si>
    <r>
      <rPr>
        <sz val="10"/>
        <rFont val="Times New Roman"/>
        <family val="1"/>
      </rPr>
      <t xml:space="preserve"> </t>
    </r>
    <r>
      <rPr>
        <sz val="10"/>
        <rFont val="Arial"/>
        <family val="2"/>
      </rPr>
      <t>Ø 110 mm - 90 mm</t>
    </r>
  </si>
  <si>
    <t>5.1.2.36</t>
  </si>
  <si>
    <t>PE hulpstukken PE 100 SDR 17 PN10 – voorlaskraag (lang model)</t>
  </si>
  <si>
    <t>5.1.2.36a</t>
  </si>
  <si>
    <r>
      <rPr>
        <sz val="10"/>
        <rFont val="Times New Roman"/>
        <family val="1"/>
      </rPr>
      <t xml:space="preserve"> </t>
    </r>
    <r>
      <rPr>
        <sz val="10"/>
        <rFont val="Arial"/>
        <family val="2"/>
      </rPr>
      <t>Ø 50 mm</t>
    </r>
  </si>
  <si>
    <t>5.1.2.36b</t>
  </si>
  <si>
    <t>5.1.2.36c</t>
  </si>
  <si>
    <t>5.1.2.36d</t>
  </si>
  <si>
    <t>5.1.2.36e</t>
  </si>
  <si>
    <t>5.1.2.37</t>
  </si>
  <si>
    <t>PE Overgangskoppeling 63 mm x 2" binnendraad PN16</t>
  </si>
  <si>
    <t>PP hulpstukken</t>
  </si>
  <si>
    <t>5.1.2.38</t>
  </si>
  <si>
    <r>
      <rPr>
        <b/>
        <sz val="7"/>
        <rFont val="Times New Roman"/>
        <family val="1"/>
      </rPr>
      <t xml:space="preserve"> </t>
    </r>
    <r>
      <rPr>
        <b/>
        <sz val="9"/>
        <rFont val="Arial"/>
        <family val="2"/>
      </rPr>
      <t>PP hulpstukken PN10 - EPDM pakking met boutgaten</t>
    </r>
  </si>
  <si>
    <t>5.1.2.38a</t>
  </si>
  <si>
    <t>5.1.2.38b</t>
  </si>
  <si>
    <t>5.1.2.38c</t>
  </si>
  <si>
    <t>5.1.2.38d</t>
  </si>
  <si>
    <t>5.1.2.38e</t>
  </si>
  <si>
    <t>5.1.2.39</t>
  </si>
  <si>
    <t>PP hulpstukken – rechte schroefkoppeling</t>
  </si>
  <si>
    <t>5.1.2.39a</t>
  </si>
  <si>
    <t>5.1.2.39b</t>
  </si>
  <si>
    <t>5.1.2.39c</t>
  </si>
  <si>
    <t>5.1.2.39d</t>
  </si>
  <si>
    <t>5.1.2.39e</t>
  </si>
  <si>
    <t>5.1.2.40</t>
  </si>
  <si>
    <t>PP hulpstukken – schroefkoppeling - bocht 45º</t>
  </si>
  <si>
    <t>5.1.2.40a</t>
  </si>
  <si>
    <t>5.1.2.40b</t>
  </si>
  <si>
    <t>5.1.2.40c</t>
  </si>
  <si>
    <t>5.1.2.40d</t>
  </si>
  <si>
    <t>5.1.2.40e</t>
  </si>
  <si>
    <t>5.1.2.41</t>
  </si>
  <si>
    <t>PP hulpstukken – schroefkoppeling - bocht 90º</t>
  </si>
  <si>
    <t>5.1.2.41a</t>
  </si>
  <si>
    <t>5.1.2.41b</t>
  </si>
  <si>
    <t>5.1.2.41c</t>
  </si>
  <si>
    <t>5.1.2.41d</t>
  </si>
  <si>
    <t>5.1.2.41e</t>
  </si>
  <si>
    <t>5.1.2.42</t>
  </si>
  <si>
    <t>PP hulpstukken – schroefkoppeling verloop</t>
  </si>
  <si>
    <t>5.1.2.42a</t>
  </si>
  <si>
    <t>5.1.2.42b</t>
  </si>
  <si>
    <r>
      <rPr>
        <sz val="10"/>
        <rFont val="Times New Roman"/>
        <family val="1"/>
      </rPr>
      <t xml:space="preserve"> </t>
    </r>
    <r>
      <rPr>
        <sz val="10"/>
        <rFont val="Arial"/>
        <family val="2"/>
      </rPr>
      <t>Ø 75 mm</t>
    </r>
    <r>
      <rPr>
        <sz val="10"/>
        <rFont val="Arial"/>
        <family val="1"/>
      </rPr>
      <t xml:space="preserve"> - 50 mm</t>
    </r>
  </si>
  <si>
    <t>5.1.2.42c</t>
  </si>
  <si>
    <t>5.1.2.42d</t>
  </si>
  <si>
    <r>
      <rPr>
        <sz val="10"/>
        <rFont val="Times New Roman"/>
        <family val="1"/>
      </rPr>
      <t xml:space="preserve"> </t>
    </r>
    <r>
      <rPr>
        <sz val="10"/>
        <rFont val="Arial"/>
        <family val="2"/>
      </rPr>
      <t>Ø 90 mm</t>
    </r>
    <r>
      <rPr>
        <sz val="10"/>
        <rFont val="Arial"/>
        <family val="1"/>
      </rPr>
      <t xml:space="preserve"> - 63 mm</t>
    </r>
  </si>
  <si>
    <t>5.1.2.42e</t>
  </si>
  <si>
    <t>5.1.2.42f</t>
  </si>
  <si>
    <t>5.1.2.43</t>
  </si>
  <si>
    <t>PP hulpstukken – eindschroefkoppeling</t>
  </si>
  <si>
    <t>5.1.2.43a</t>
  </si>
  <si>
    <t>5.1.2.43b</t>
  </si>
  <si>
    <t>5.1.2.43c</t>
  </si>
  <si>
    <t>5.1.2.43d</t>
  </si>
  <si>
    <t>5.1.2.43e</t>
  </si>
  <si>
    <t>5.1.2.44</t>
  </si>
  <si>
    <t>PP hulpstukken – schroefkoppeling T-stuk 45º</t>
  </si>
  <si>
    <t>5.1.2.44a</t>
  </si>
  <si>
    <t>5.1.2.44b</t>
  </si>
  <si>
    <t>5.1.2.44c</t>
  </si>
  <si>
    <t>5.1.2.44d</t>
  </si>
  <si>
    <t>5.1.2.44e</t>
  </si>
  <si>
    <t>5.1.2.45</t>
  </si>
  <si>
    <t>PP hulpstukken PN10 - flens met stalen kern</t>
  </si>
  <si>
    <t>5.1.2.45a</t>
  </si>
  <si>
    <t>5.1.2.45b</t>
  </si>
  <si>
    <t>5.1.2.45c</t>
  </si>
  <si>
    <t>5.1.2.45d</t>
  </si>
  <si>
    <t>5.1.2.45e</t>
  </si>
  <si>
    <t>5.1.2.46</t>
  </si>
  <si>
    <r>
      <rPr>
        <b/>
        <sz val="7"/>
        <rFont val="Times New Roman"/>
        <family val="1"/>
      </rPr>
      <t xml:space="preserve"> </t>
    </r>
    <r>
      <rPr>
        <b/>
        <sz val="9"/>
        <rFont val="Arial"/>
        <family val="2"/>
      </rPr>
      <t>PP hulpstukken PN10 - blindflens met stalen kern</t>
    </r>
  </si>
  <si>
    <t>5.1.2.46a</t>
  </si>
  <si>
    <t>5.1.2.46b</t>
  </si>
  <si>
    <t>5.1.2.46c</t>
  </si>
  <si>
    <t>5.1.2.46d</t>
  </si>
  <si>
    <t>5.1.2.46e</t>
  </si>
  <si>
    <t>5.1.2.47</t>
  </si>
  <si>
    <t>PP hulpstukken PN10 – flensafdichtingsrubber met stalen kern</t>
  </si>
  <si>
    <t>5.1.2.47a</t>
  </si>
  <si>
    <t>DN 65</t>
  </si>
  <si>
    <t>5.1.2.47b</t>
  </si>
  <si>
    <t>DN 80</t>
  </si>
  <si>
    <t>5.1.2.47c</t>
  </si>
  <si>
    <t>DN 100</t>
  </si>
  <si>
    <t>5.1.2.48</t>
  </si>
  <si>
    <t>Bevestigingsmiddelen</t>
  </si>
  <si>
    <t>Kabels</t>
  </si>
  <si>
    <t>5.1.2.49</t>
  </si>
  <si>
    <t>Voedingskabel</t>
  </si>
  <si>
    <t>5.1.2.49a</t>
  </si>
  <si>
    <r>
      <t>Buitenkabel type 3x2,5 mm</t>
    </r>
    <r>
      <rPr>
        <vertAlign val="superscript"/>
        <sz val="10"/>
        <rFont val="Arial"/>
        <family val="2"/>
      </rPr>
      <t>2</t>
    </r>
  </si>
  <si>
    <t>5.1.2.49b</t>
  </si>
  <si>
    <r>
      <t>Buitenkabel type 3x4 mm</t>
    </r>
    <r>
      <rPr>
        <vertAlign val="superscript"/>
        <sz val="10"/>
        <rFont val="Arial"/>
        <family val="2"/>
      </rPr>
      <t>2</t>
    </r>
  </si>
  <si>
    <t>5.1.2.49c</t>
  </si>
  <si>
    <r>
      <t>Buitenkabel type 3x6 mm</t>
    </r>
    <r>
      <rPr>
        <vertAlign val="superscript"/>
        <sz val="10"/>
        <rFont val="Arial"/>
        <family val="2"/>
      </rPr>
      <t>2</t>
    </r>
  </si>
  <si>
    <t>5.1.2.49d</t>
  </si>
  <si>
    <r>
      <t>Buitenkabel type 3x10 mm</t>
    </r>
    <r>
      <rPr>
        <vertAlign val="superscript"/>
        <sz val="10"/>
        <rFont val="Arial"/>
        <family val="2"/>
      </rPr>
      <t>2</t>
    </r>
  </si>
  <si>
    <t>5.1.2.50</t>
  </si>
  <si>
    <t>Signaalkabel</t>
  </si>
  <si>
    <t>5.1.2.50a</t>
  </si>
  <si>
    <r>
      <t>Buitenkabel type 4x2x1,5 mm</t>
    </r>
    <r>
      <rPr>
        <vertAlign val="superscript"/>
        <sz val="10"/>
        <rFont val="Arial"/>
        <family val="2"/>
      </rPr>
      <t>2</t>
    </r>
  </si>
  <si>
    <t>5.1.2.50b</t>
  </si>
  <si>
    <r>
      <t>Buitenkabel type 6x2x0,8 mm</t>
    </r>
    <r>
      <rPr>
        <vertAlign val="superscript"/>
        <sz val="10"/>
        <rFont val="Arial"/>
        <family val="2"/>
      </rPr>
      <t>2</t>
    </r>
  </si>
  <si>
    <t>5.1.2.51</t>
  </si>
  <si>
    <t>Grondmof</t>
  </si>
  <si>
    <t>5.1.2.52</t>
  </si>
  <si>
    <t>Waarschuwingslint voedingskabel</t>
  </si>
  <si>
    <t>5.1.2.53</t>
  </si>
  <si>
    <t>Waarschuwingslint signaalkabel</t>
  </si>
  <si>
    <t>Onderdelen mini- en drainagegemalen</t>
  </si>
  <si>
    <t>5.1.2.54</t>
  </si>
  <si>
    <t>Luchtslang</t>
  </si>
  <si>
    <t>Verharding</t>
  </si>
  <si>
    <t>5.1.2.55</t>
  </si>
  <si>
    <t>Zand voor zandbed</t>
  </si>
  <si>
    <t>m3</t>
  </si>
  <si>
    <t>5.1.2.56</t>
  </si>
  <si>
    <t>Brekerzand</t>
  </si>
  <si>
    <t>5.1.2.57</t>
  </si>
  <si>
    <t>Verharding voor dichtstraten met betonstraatstenen</t>
  </si>
  <si>
    <t>m2</t>
  </si>
  <si>
    <t>5.1.2.58</t>
  </si>
  <si>
    <t>Verharding als plateau rond pompput</t>
  </si>
  <si>
    <t>5.1.2.58a</t>
  </si>
  <si>
    <t>Betontegels afm. 300x300 mm, dik 45 mm</t>
  </si>
  <si>
    <t>5.1.2.58b</t>
  </si>
  <si>
    <t>Betontegels afm. 400x600 mm, dik 45 mm</t>
  </si>
  <si>
    <t>5.1.2.58c</t>
  </si>
  <si>
    <t>Opsluitband 50x200 mm</t>
  </si>
  <si>
    <t>5.1.2.59</t>
  </si>
  <si>
    <t>5.2</t>
  </si>
  <si>
    <t>Materieel</t>
  </si>
  <si>
    <t>5.2.1</t>
  </si>
  <si>
    <t>Servicebus</t>
  </si>
  <si>
    <t>Inclusief monteur</t>
  </si>
  <si>
    <t>5.2.2</t>
  </si>
  <si>
    <t>Hoge druk reinigingswagen</t>
  </si>
  <si>
    <t>Inclusief bedieningspersoneel</t>
  </si>
  <si>
    <t>5.2.3</t>
  </si>
  <si>
    <t>Vacuümwagen</t>
  </si>
  <si>
    <t>5.2.4</t>
  </si>
  <si>
    <t>5.2.5</t>
  </si>
  <si>
    <t>Mini graafmachine</t>
  </si>
  <si>
    <t>5.2.6</t>
  </si>
  <si>
    <t>Vrachtauto</t>
  </si>
  <si>
    <t>Inclusief bedieingspersoneel</t>
  </si>
  <si>
    <t>5.2.7</t>
  </si>
  <si>
    <t>Mobiele graafmachine</t>
  </si>
  <si>
    <t>5.2.8</t>
  </si>
  <si>
    <t>Mobiele asfalt- en betonzaagmachine</t>
  </si>
  <si>
    <t>5.2.9</t>
  </si>
  <si>
    <t>Trilstamper</t>
  </si>
  <si>
    <t>5.2.10</t>
  </si>
  <si>
    <t>Trilplaat</t>
  </si>
  <si>
    <t>5.2.11</t>
  </si>
  <si>
    <t>Doorspuitmachine</t>
  </si>
  <si>
    <t>5.3</t>
  </si>
  <si>
    <t>Personeel</t>
  </si>
  <si>
    <t>5.3.1</t>
  </si>
  <si>
    <t>5.3.1a</t>
  </si>
  <si>
    <t>Werktijden van ma. tot en met vr. van 7.00 u tot 19.00 u</t>
  </si>
  <si>
    <t>5.3.1.b</t>
  </si>
  <si>
    <t xml:space="preserve">Werktijden van ma. tot en met vr. van 19.00 u tot 07.00 u </t>
  </si>
  <si>
    <t>5.3.1c</t>
  </si>
  <si>
    <t>Werktijden op zat. zon. en feestdagen van 0.00 u tot 24.00 u</t>
  </si>
  <si>
    <t>5.3.2</t>
  </si>
  <si>
    <t>5.3.2a</t>
  </si>
  <si>
    <t>5.3.2b</t>
  </si>
  <si>
    <t>5.3.2c</t>
  </si>
  <si>
    <t>5.3.3</t>
  </si>
  <si>
    <t>5.3.3a</t>
  </si>
  <si>
    <t>5.3.3b</t>
  </si>
  <si>
    <t>5.3.3c</t>
  </si>
  <si>
    <t>5.3.4</t>
  </si>
  <si>
    <t>5.3.4a</t>
  </si>
  <si>
    <t>5.3.4b</t>
  </si>
  <si>
    <t>5.3.4c</t>
  </si>
  <si>
    <t>SUBTOTAAL (excl. BTW)</t>
  </si>
  <si>
    <t>Staartposten</t>
  </si>
  <si>
    <t>9.1</t>
  </si>
  <si>
    <t>Eenmalige kosten</t>
  </si>
  <si>
    <t>9.1.1.</t>
  </si>
  <si>
    <t>Coördinatie V&amp;G-plan conform post 6.2.6</t>
  </si>
  <si>
    <t>N</t>
  </si>
  <si>
    <t>9.1.2.</t>
  </si>
  <si>
    <t>Coördinatie Verrekening en facturatie conform post 6.3.1.</t>
  </si>
  <si>
    <t>9.2</t>
  </si>
  <si>
    <t>Uitvoeringskosten</t>
  </si>
  <si>
    <t>9.2.1</t>
  </si>
  <si>
    <t>%</t>
  </si>
  <si>
    <t>9.3</t>
  </si>
  <si>
    <t>Algemene kosten</t>
  </si>
  <si>
    <t>9.3.1</t>
  </si>
  <si>
    <t>9.4</t>
  </si>
  <si>
    <t>Winst en Risico</t>
  </si>
  <si>
    <t>9.4.1</t>
  </si>
  <si>
    <t>INSCHRIJVINGSSOM (excl. BTW)</t>
  </si>
  <si>
    <t>Inboet van diverse materialen</t>
  </si>
  <si>
    <t>Medewerker groep C, kabel- en leidingwerk: voorman, kabellasser I</t>
  </si>
  <si>
    <t>Medewerker groep A, grond-, straat-, riool- en sloopwerk: bouwvakhelper</t>
  </si>
  <si>
    <t>Medewerker groep B, grond-, straat-, riool- en sloopwerk: stratenmaker II</t>
  </si>
  <si>
    <t>Medewerker elektrotechnische werk: servicemonteur E allround</t>
  </si>
  <si>
    <t>st/dag</t>
  </si>
  <si>
    <t>Pompput van kunststof puttype 3</t>
  </si>
  <si>
    <t>keer</t>
  </si>
  <si>
    <t xml:space="preserve"> </t>
  </si>
  <si>
    <t>Combiwagen (hogedruk en vacuüm)</t>
  </si>
  <si>
    <t>5.1.2.37a</t>
  </si>
  <si>
    <t>5.1.2.37b</t>
  </si>
  <si>
    <t>PE Overgangskoppeling binnendraad PN16</t>
  </si>
  <si>
    <t>PE Overgangskoppeling 75 mm x 2" binnendraad PN16</t>
  </si>
  <si>
    <t>4.8h</t>
  </si>
  <si>
    <t>4.8i</t>
  </si>
  <si>
    <t>Beton</t>
  </si>
  <si>
    <t>Afvoeren en storten beton</t>
  </si>
  <si>
    <t>Staal</t>
  </si>
  <si>
    <t>Afvoeren en storten staal</t>
  </si>
  <si>
    <t>ONDERHOUD (MECHANISCHE) RIOLERING
PERCEEL 1 Verbetering en uitbreiding mechanische riolering</t>
  </si>
  <si>
    <t>Datum</t>
  </si>
  <si>
    <t>Projectnummer
Prijspeil</t>
  </si>
  <si>
    <t>BI6490-102-100
2023</t>
  </si>
  <si>
    <t>5.1.2.61</t>
  </si>
  <si>
    <t>Cementgebonden mortel</t>
  </si>
  <si>
    <t>5.1.2.62</t>
  </si>
  <si>
    <t>Verrekening van de activiteiten in hoofdstuk 3 vindt plaats per stuk, per strekkende meter, per dag of op basis van werkelijk gemaakte uren van personeel en materieel zoals weergegeven in Tabel 3 in hoofdstuk 6. De benodigde materialen worden ten alle tijden separaat verrekend zoals omschreven in paragraaf 5.1.2 volgens de posten in de inschrijfstaat. 
De specificaties van de materialen staan in bijlage A13 Ter beschikking te stellen materiaal ON.
De specificaties van het materieel staan in bijlage A14 Ter beschikking te stellen materieel ON.</t>
  </si>
  <si>
    <t>Snelcement</t>
  </si>
  <si>
    <t>kg</t>
  </si>
  <si>
    <t>5.1.2.6a</t>
  </si>
  <si>
    <t>5.1.2.6b</t>
  </si>
  <si>
    <t>5.1.2.6c</t>
  </si>
  <si>
    <t>Hoogte van 20 mm tot en met 40 mm</t>
  </si>
  <si>
    <t>Hoogte van 50 mm tot en met 80 mm</t>
  </si>
  <si>
    <t>Hoogte van 100 mm tot en met 140 mm</t>
  </si>
  <si>
    <t>Toepassen afsluiter met diameter van Ø 125 mm tot en met Ø 500 mm</t>
  </si>
  <si>
    <t>Toepassen afsluiter met diameter van Ø 500 mm tot en met Ø 1000 mm</t>
  </si>
  <si>
    <t>Toepassen afsluiter met diameter van Ø 1000 mm tot en met Ø 1500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</si>
</sst>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_-&quot;F&quot;\ * #,##0.00_-;_-&quot;F&quot;\ * #,##0.00\-;_-&quot;F&quot;\ * &quot;-&quot;??_-;_-@_-"/>
    <numFmt numFmtId="165" formatCode="_-&quot;€&quot;\ * #,##0.0_-;_-&quot;€&quot;\ * #,##0.0\-;_-&quot;€&quot;\ * &quot;-&quot;??_-;_-@_-"/>
    <numFmt numFmtId="166" formatCode="_-[$€]\ * #,##0.00_-;_-[$€]\ * #,##0.00\-;_-[$€]\ * &quot;-&quot;??_-;_-@_-"/>
    <numFmt numFmtId="167" formatCode="0.00_)"/>
    <numFmt numFmtId="168" formatCode="0_)"/>
    <numFmt numFmtId="169" formatCode="_-&quot;€&quot;\ * #,##0.00_-;_-&quot;€&quot;\ * #,##0.00\-;_-&quot;€&quot;\ * &quot;-&quot;??_-;_-@_-"/>
  </numFmts>
  <fonts count="32" x14ac:knownFonts="1">
    <font>
      <sz val="10"/>
      <name val="Arial"/>
    </font>
    <font>
      <sz val="10"/>
      <name val="Arial"/>
      <family val="2"/>
    </font>
    <font>
      <b/>
      <sz val="10"/>
      <name val="Arial"/>
      <family val="2"/>
    </font>
    <font>
      <sz val="12"/>
      <name val="Helv"/>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9"/>
      <name val="Arial"/>
      <family val="2"/>
    </font>
    <font>
      <b/>
      <sz val="7"/>
      <name val="Times New Roman"/>
      <family val="1"/>
    </font>
    <font>
      <vertAlign val="superscript"/>
      <sz val="10"/>
      <name val="Arial"/>
      <family val="2"/>
    </font>
    <font>
      <sz val="10"/>
      <name val="Arial"/>
      <family val="1"/>
    </font>
    <font>
      <sz val="10"/>
      <name val="Times New Roman"/>
      <family val="1"/>
    </font>
    <font>
      <b/>
      <sz val="10"/>
      <name val="Times New Roman"/>
      <family val="1"/>
    </font>
    <font>
      <u/>
      <sz val="10"/>
      <name val="Arial"/>
      <family val="2"/>
    </font>
    <font>
      <b/>
      <sz val="10"/>
      <name val="Arial"/>
      <family val="1"/>
    </font>
    <font>
      <b/>
      <sz val="9"/>
      <name val="Arial"/>
      <family val="1"/>
    </font>
    <font>
      <sz val="10"/>
      <name val="Arial"/>
      <family val="2"/>
    </font>
    <font>
      <b/>
      <sz val="12"/>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22"/>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FF99"/>
        <bgColor indexed="64"/>
      </patternFill>
    </fill>
    <fill>
      <patternFill patternType="solid">
        <fgColor theme="6" tint="0.79998168889431442"/>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164" fontId="1" fillId="0" borderId="0" applyFont="0" applyFill="0" applyBorder="0" applyAlignment="0" applyProtection="0"/>
    <xf numFmtId="166" fontId="1" fillId="0" borderId="0" applyFon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1" fillId="23" borderId="7" applyNumberFormat="0" applyFont="0" applyAlignment="0" applyProtection="0"/>
    <xf numFmtId="0" fontId="17" fillId="20" borderId="8" applyNumberFormat="0" applyAlignment="0" applyProtection="0"/>
    <xf numFmtId="167" fontId="3" fillId="0" borderId="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168" fontId="3" fillId="0" borderId="0"/>
    <xf numFmtId="9" fontId="30" fillId="0" borderId="0" applyFont="0" applyFill="0" applyBorder="0" applyAlignment="0" applyProtection="0"/>
  </cellStyleXfs>
  <cellXfs count="91">
    <xf numFmtId="0" fontId="0" fillId="0" borderId="0" xfId="0"/>
    <xf numFmtId="165" fontId="1" fillId="0" borderId="0" xfId="28" applyNumberFormat="1" applyProtection="1"/>
    <xf numFmtId="165" fontId="1" fillId="0" borderId="0" xfId="28" applyNumberFormat="1" applyFill="1" applyProtection="1"/>
    <xf numFmtId="165" fontId="1" fillId="25" borderId="15" xfId="28" applyNumberFormat="1" applyFont="1" applyFill="1" applyBorder="1" applyAlignment="1" applyProtection="1">
      <alignment horizontal="center" vertical="top" wrapText="1"/>
    </xf>
    <xf numFmtId="165" fontId="1" fillId="0" borderId="15" xfId="28" applyNumberFormat="1" applyFont="1" applyFill="1" applyBorder="1" applyAlignment="1" applyProtection="1">
      <alignment horizontal="center" vertical="top" wrapText="1"/>
    </xf>
    <xf numFmtId="165" fontId="1" fillId="0" borderId="10" xfId="28" applyNumberFormat="1" applyBorder="1" applyProtection="1"/>
    <xf numFmtId="165" fontId="1" fillId="0" borderId="12" xfId="28" applyNumberFormat="1" applyBorder="1" applyProtection="1"/>
    <xf numFmtId="169" fontId="1" fillId="0" borderId="0" xfId="28" applyNumberFormat="1" applyFill="1" applyProtection="1"/>
    <xf numFmtId="169" fontId="1" fillId="24" borderId="0" xfId="28" applyNumberFormat="1" applyFill="1" applyBorder="1" applyProtection="1">
      <protection locked="0"/>
    </xf>
    <xf numFmtId="169" fontId="1" fillId="0" borderId="0" xfId="28" applyNumberFormat="1" applyProtection="1"/>
    <xf numFmtId="169" fontId="1" fillId="24" borderId="0" xfId="28" applyNumberFormat="1" applyFont="1" applyFill="1" applyBorder="1" applyProtection="1">
      <protection locked="0"/>
    </xf>
    <xf numFmtId="169" fontId="1" fillId="24" borderId="0" xfId="28" applyNumberFormat="1" applyFill="1" applyBorder="1" applyAlignment="1" applyProtection="1">
      <alignment vertical="top"/>
      <protection locked="0"/>
    </xf>
    <xf numFmtId="169" fontId="1" fillId="24" borderId="0" xfId="28" applyNumberFormat="1" applyFill="1" applyBorder="1" applyAlignment="1" applyProtection="1">
      <protection locked="0"/>
    </xf>
    <xf numFmtId="169" fontId="1" fillId="28" borderId="0" xfId="28" applyNumberFormat="1" applyFont="1" applyFill="1" applyProtection="1">
      <protection locked="0"/>
    </xf>
    <xf numFmtId="165" fontId="1" fillId="0" borderId="0" xfId="28" applyNumberFormat="1" applyAlignment="1" applyProtection="1">
      <alignment horizontal="right"/>
    </xf>
    <xf numFmtId="169" fontId="1" fillId="24" borderId="0" xfId="28" applyNumberFormat="1" applyFont="1" applyFill="1" applyBorder="1" applyAlignment="1" applyProtection="1">
      <protection locked="0"/>
    </xf>
    <xf numFmtId="169" fontId="1" fillId="0" borderId="0" xfId="28" applyNumberFormat="1" applyFont="1" applyProtection="1"/>
    <xf numFmtId="169" fontId="1" fillId="0" borderId="0" xfId="28" applyNumberFormat="1" applyFont="1" applyFill="1" applyProtection="1"/>
    <xf numFmtId="0" fontId="2" fillId="0" borderId="10" xfId="0" applyFont="1" applyBorder="1" applyAlignment="1">
      <alignment horizontal="left"/>
    </xf>
    <xf numFmtId="0" fontId="1" fillId="0" borderId="11" xfId="0" applyFont="1" applyBorder="1"/>
    <xf numFmtId="3" fontId="1" fillId="0" borderId="11" xfId="0" applyNumberFormat="1" applyFont="1" applyBorder="1"/>
    <xf numFmtId="4" fontId="1" fillId="0" borderId="11" xfId="0" applyNumberFormat="1" applyFont="1" applyBorder="1"/>
    <xf numFmtId="15" fontId="1" fillId="0" borderId="17" xfId="0" applyNumberFormat="1" applyFont="1" applyBorder="1" applyAlignment="1">
      <alignment horizontal="center"/>
    </xf>
    <xf numFmtId="0" fontId="2" fillId="0" borderId="12" xfId="0" applyFont="1" applyBorder="1" applyAlignment="1">
      <alignment horizontal="right"/>
    </xf>
    <xf numFmtId="0" fontId="1" fillId="0" borderId="0" xfId="0" applyFont="1"/>
    <xf numFmtId="3" fontId="1" fillId="0" borderId="0" xfId="0" applyNumberFormat="1" applyFont="1"/>
    <xf numFmtId="15" fontId="1" fillId="0" borderId="16" xfId="0" applyNumberFormat="1" applyFont="1" applyBorder="1" applyAlignment="1">
      <alignment horizontal="left"/>
    </xf>
    <xf numFmtId="0" fontId="2" fillId="0" borderId="12" xfId="0" applyFont="1" applyBorder="1" applyAlignment="1">
      <alignment horizontal="left" vertical="top"/>
    </xf>
    <xf numFmtId="0" fontId="1" fillId="0" borderId="16" xfId="0" applyFont="1" applyBorder="1" applyAlignment="1">
      <alignment horizontal="left" vertical="top" wrapText="1"/>
    </xf>
    <xf numFmtId="0" fontId="1" fillId="0" borderId="16" xfId="0" applyFont="1" applyBorder="1" applyAlignment="1">
      <alignment horizontal="center"/>
    </xf>
    <xf numFmtId="0" fontId="2" fillId="0" borderId="13" xfId="0" applyFont="1" applyBorder="1" applyAlignment="1">
      <alignment horizontal="right"/>
    </xf>
    <xf numFmtId="0" fontId="2" fillId="0" borderId="14" xfId="0" applyFont="1" applyBorder="1" applyAlignment="1">
      <alignment horizontal="left"/>
    </xf>
    <xf numFmtId="0" fontId="1" fillId="0" borderId="14" xfId="0" applyFont="1" applyBorder="1"/>
    <xf numFmtId="3" fontId="1" fillId="0" borderId="14" xfId="0" applyNumberFormat="1" applyFont="1" applyBorder="1"/>
    <xf numFmtId="4" fontId="1" fillId="0" borderId="13" xfId="0" applyNumberFormat="1" applyFont="1" applyBorder="1"/>
    <xf numFmtId="49" fontId="1" fillId="0" borderId="14" xfId="0" applyNumberFormat="1" applyFont="1" applyBorder="1" applyAlignment="1">
      <alignment horizontal="center"/>
    </xf>
    <xf numFmtId="49" fontId="1" fillId="0" borderId="18" xfId="0" applyNumberFormat="1" applyFont="1" applyBorder="1" applyAlignment="1">
      <alignment horizontal="center"/>
    </xf>
    <xf numFmtId="0" fontId="1" fillId="25" borderId="15" xfId="0" applyFont="1" applyFill="1" applyBorder="1" applyAlignment="1">
      <alignment horizontal="center" vertical="top" wrapText="1"/>
    </xf>
    <xf numFmtId="3" fontId="1" fillId="25" borderId="15" xfId="0" applyNumberFormat="1" applyFont="1" applyFill="1" applyBorder="1" applyAlignment="1">
      <alignment horizontal="center" vertical="top" wrapText="1"/>
    </xf>
    <xf numFmtId="0" fontId="2" fillId="0" borderId="0" xfId="0" applyFont="1" applyAlignment="1">
      <alignment horizontal="right"/>
    </xf>
    <xf numFmtId="3" fontId="0" fillId="0" borderId="0" xfId="0" applyNumberFormat="1"/>
    <xf numFmtId="0" fontId="2" fillId="26" borderId="0" xfId="0" applyFont="1" applyFill="1" applyAlignment="1">
      <alignment horizontal="right"/>
    </xf>
    <xf numFmtId="167" fontId="2" fillId="26" borderId="0" xfId="41" applyFont="1" applyFill="1"/>
    <xf numFmtId="3" fontId="2" fillId="26" borderId="0" xfId="41" applyNumberFormat="1" applyFont="1" applyFill="1"/>
    <xf numFmtId="169" fontId="2" fillId="26" borderId="0" xfId="41" applyNumberFormat="1" applyFont="1" applyFill="1"/>
    <xf numFmtId="169" fontId="2" fillId="0" borderId="0" xfId="0" applyNumberFormat="1" applyFont="1" applyAlignment="1">
      <alignment horizontal="right"/>
    </xf>
    <xf numFmtId="0" fontId="2" fillId="0" borderId="0" xfId="0" applyFont="1"/>
    <xf numFmtId="167" fontId="2" fillId="0" borderId="0" xfId="41" applyFont="1"/>
    <xf numFmtId="3" fontId="2" fillId="0" borderId="0" xfId="41" applyNumberFormat="1" applyFont="1"/>
    <xf numFmtId="169" fontId="2" fillId="0" borderId="0" xfId="41" applyNumberFormat="1" applyFont="1"/>
    <xf numFmtId="0" fontId="1" fillId="24" borderId="0" xfId="0" applyFont="1" applyFill="1" applyAlignment="1">
      <alignment horizontal="left" vertical="top" wrapText="1" indent="2"/>
    </xf>
    <xf numFmtId="0" fontId="1" fillId="24" borderId="0" xfId="0" applyFont="1" applyFill="1" applyAlignment="1">
      <alignment horizontal="center" vertical="top"/>
    </xf>
    <xf numFmtId="3" fontId="1" fillId="24" borderId="0" xfId="0" applyNumberFormat="1" applyFont="1" applyFill="1" applyAlignment="1">
      <alignment vertical="top"/>
    </xf>
    <xf numFmtId="169" fontId="1" fillId="0" borderId="0" xfId="28" applyNumberFormat="1" applyFill="1" applyAlignment="1" applyProtection="1">
      <alignment vertical="top"/>
    </xf>
    <xf numFmtId="169" fontId="1" fillId="0" borderId="0" xfId="28" applyNumberFormat="1" applyFont="1" applyFill="1" applyAlignment="1" applyProtection="1">
      <alignment vertical="top"/>
    </xf>
    <xf numFmtId="0" fontId="1" fillId="0" borderId="0" xfId="0" applyFont="1" applyAlignment="1">
      <alignment vertical="top"/>
    </xf>
    <xf numFmtId="0" fontId="1" fillId="0" borderId="0" xfId="0" applyFont="1" applyAlignment="1">
      <alignment horizontal="left" vertical="top" wrapText="1" indent="2"/>
    </xf>
    <xf numFmtId="0" fontId="1" fillId="0" borderId="0" xfId="0" applyFont="1" applyAlignment="1">
      <alignment horizontal="center" vertical="top"/>
    </xf>
    <xf numFmtId="3" fontId="1" fillId="0" borderId="0" xfId="0" applyNumberFormat="1" applyFont="1" applyAlignment="1">
      <alignment vertical="top"/>
    </xf>
    <xf numFmtId="169" fontId="1" fillId="0" borderId="0" xfId="28" applyNumberFormat="1" applyFill="1" applyBorder="1" applyProtection="1"/>
    <xf numFmtId="0" fontId="21" fillId="0" borderId="0" xfId="0" applyFont="1"/>
    <xf numFmtId="44" fontId="2" fillId="0" borderId="0" xfId="0" applyNumberFormat="1" applyFont="1" applyAlignment="1">
      <alignment horizontal="right"/>
    </xf>
    <xf numFmtId="0" fontId="1" fillId="24" borderId="0" xfId="0" applyFont="1" applyFill="1" applyAlignment="1">
      <alignment horizontal="center"/>
    </xf>
    <xf numFmtId="3" fontId="1" fillId="24" borderId="0" xfId="0" applyNumberFormat="1" applyFont="1" applyFill="1"/>
    <xf numFmtId="169" fontId="1" fillId="0" borderId="0" xfId="28" applyNumberFormat="1" applyFill="1" applyAlignment="1" applyProtection="1"/>
    <xf numFmtId="169" fontId="1" fillId="0" borderId="0" xfId="28" applyNumberFormat="1" applyFont="1" applyFill="1" applyAlignment="1" applyProtection="1"/>
    <xf numFmtId="167" fontId="27" fillId="0" borderId="0" xfId="41" applyFont="1"/>
    <xf numFmtId="169" fontId="0" fillId="0" borderId="0" xfId="0" applyNumberFormat="1"/>
    <xf numFmtId="167" fontId="28" fillId="0" borderId="0" xfId="41" applyFont="1"/>
    <xf numFmtId="167" fontId="21" fillId="0" borderId="0" xfId="41" applyFont="1"/>
    <xf numFmtId="0" fontId="24" fillId="24" borderId="0" xfId="0" applyFont="1" applyFill="1" applyAlignment="1">
      <alignment horizontal="left" vertical="top" wrapText="1" indent="2"/>
    </xf>
    <xf numFmtId="0" fontId="29" fillId="0" borderId="0" xfId="0" applyFont="1"/>
    <xf numFmtId="169" fontId="1" fillId="0" borderId="0" xfId="28" applyNumberFormat="1" applyFont="1" applyFill="1" applyBorder="1" applyProtection="1"/>
    <xf numFmtId="0" fontId="2" fillId="0" borderId="0" xfId="0" applyFont="1" applyAlignment="1">
      <alignment horizontal="right" vertical="top"/>
    </xf>
    <xf numFmtId="0" fontId="0" fillId="0" borderId="0" xfId="0" applyAlignment="1">
      <alignment vertical="top"/>
    </xf>
    <xf numFmtId="167" fontId="2" fillId="27" borderId="20" xfId="41" applyFont="1" applyFill="1" applyBorder="1"/>
    <xf numFmtId="0" fontId="0" fillId="27" borderId="21" xfId="0" applyFill="1" applyBorder="1"/>
    <xf numFmtId="3" fontId="0" fillId="27" borderId="21" xfId="0" applyNumberFormat="1" applyFill="1" applyBorder="1"/>
    <xf numFmtId="169" fontId="1" fillId="27" borderId="21" xfId="28" applyNumberFormat="1" applyFill="1" applyBorder="1" applyProtection="1"/>
    <xf numFmtId="169" fontId="1" fillId="0" borderId="22" xfId="28" applyNumberFormat="1" applyFill="1" applyBorder="1" applyProtection="1"/>
    <xf numFmtId="169" fontId="1" fillId="0" borderId="12" xfId="28" applyNumberFormat="1" applyFill="1" applyBorder="1" applyProtection="1"/>
    <xf numFmtId="9" fontId="1" fillId="24" borderId="0" xfId="46" applyFont="1" applyFill="1" applyAlignment="1" applyProtection="1">
      <alignment vertical="top"/>
      <protection locked="0"/>
    </xf>
    <xf numFmtId="169" fontId="1" fillId="24" borderId="0" xfId="28" applyNumberFormat="1" applyFill="1" applyBorder="1" applyProtection="1"/>
    <xf numFmtId="0" fontId="2" fillId="0" borderId="11" xfId="0" applyFont="1" applyBorder="1"/>
    <xf numFmtId="4" fontId="1" fillId="0" borderId="0" xfId="0" applyNumberFormat="1" applyFont="1"/>
    <xf numFmtId="0" fontId="2" fillId="0" borderId="0" xfId="0" applyFont="1" applyAlignment="1">
      <alignment horizontal="left" wrapText="1"/>
    </xf>
    <xf numFmtId="4" fontId="1" fillId="0" borderId="0" xfId="0" applyNumberFormat="1" applyFont="1" applyAlignment="1">
      <alignment horizontal="left" vertical="top" wrapText="1"/>
    </xf>
    <xf numFmtId="0" fontId="1" fillId="0" borderId="19" xfId="0" applyFont="1" applyBorder="1" applyAlignment="1">
      <alignment horizontal="center" vertical="center"/>
    </xf>
    <xf numFmtId="0" fontId="31" fillId="29" borderId="24" xfId="0" applyFont="1" applyFill="1" applyBorder="1" applyAlignment="1">
      <alignment horizontal="left" vertical="top" wrapText="1"/>
    </xf>
    <xf numFmtId="0" fontId="31" fillId="29" borderId="23" xfId="0" applyFont="1" applyFill="1" applyBorder="1" applyAlignment="1">
      <alignment horizontal="left" vertical="top" wrapText="1"/>
    </xf>
    <xf numFmtId="0" fontId="31" fillId="29" borderId="25" xfId="0" applyFont="1" applyFill="1" applyBorder="1" applyAlignment="1">
      <alignment horizontal="left" vertical="top" wrapText="1"/>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6" builtinId="22" customBuiltin="1"/>
    <cellStyle name="Controlecel" xfId="27" builtinId="23" customBuiltin="1"/>
    <cellStyle name="Euro" xfId="29" xr:uid="{00000000-0005-0000-0000-00001D000000}"/>
    <cellStyle name="Gekoppelde cel" xfId="37" builtinId="24" customBuiltin="1"/>
    <cellStyle name="Goed" xfId="31" builtinId="26" customBuiltin="1"/>
    <cellStyle name="Invoer" xfId="36" builtinId="20" customBuiltin="1"/>
    <cellStyle name="Kop 1" xfId="32" builtinId="16" customBuiltin="1"/>
    <cellStyle name="Kop 2" xfId="33" builtinId="17" customBuiltin="1"/>
    <cellStyle name="Kop 3" xfId="34" builtinId="18" customBuiltin="1"/>
    <cellStyle name="Kop 4" xfId="35" builtinId="19" customBuiltin="1"/>
    <cellStyle name="Neutraal" xfId="38" builtinId="28" customBuiltin="1"/>
    <cellStyle name="Normal 2" xfId="45" xr:uid="{00000000-0005-0000-0000-000028000000}"/>
    <cellStyle name="Notitie" xfId="39" builtinId="10" customBuiltin="1"/>
    <cellStyle name="Ongeldig" xfId="25" builtinId="27" customBuiltin="1"/>
    <cellStyle name="Procent" xfId="46" builtinId="5"/>
    <cellStyle name="Standaard" xfId="0" builtinId="0"/>
    <cellStyle name="Standaard_Alle grond ontgraven en zeven" xfId="41" xr:uid="{00000000-0005-0000-0000-00002B000000}"/>
    <cellStyle name="Titel" xfId="42" builtinId="15" customBuiltin="1"/>
    <cellStyle name="Totaal" xfId="43" builtinId="25" customBuiltin="1"/>
    <cellStyle name="Uitvoer" xfId="40" builtinId="21" customBuiltin="1"/>
    <cellStyle name="Valuta" xfId="28" builtinId="4"/>
    <cellStyle name="Verklarende tekst" xfId="30" builtinId="53" customBuiltin="1"/>
    <cellStyle name="Waarschuwingstekst" xfId="44"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3587995</xdr:colOff>
      <xdr:row>0</xdr:row>
      <xdr:rowOff>51289</xdr:rowOff>
    </xdr:from>
    <xdr:to>
      <xdr:col>4</xdr:col>
      <xdr:colOff>484347</xdr:colOff>
      <xdr:row>4</xdr:row>
      <xdr:rowOff>96531</xdr:rowOff>
    </xdr:to>
    <xdr:pic>
      <xdr:nvPicPr>
        <xdr:cNvPr id="4" name="Afbeelding 2">
          <a:extLst>
            <a:ext uri="{FF2B5EF4-FFF2-40B4-BE49-F238E27FC236}">
              <a16:creationId xmlns:a16="http://schemas.microsoft.com/office/drawing/2014/main" id="{6C33FE65-2885-482F-850B-E02FA0508A3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098" t="26272" r="10751" b="26154"/>
        <a:stretch/>
      </xdr:blipFill>
      <xdr:spPr>
        <a:xfrm>
          <a:off x="4562476" y="51289"/>
          <a:ext cx="2669967" cy="101239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3"/>
  <dimension ref="A1"/>
  <sheetViews>
    <sheetView workbookViewId="0"/>
  </sheetViews>
  <sheetFormatPr defaultRowHeight="12.5" x14ac:dyDescent="0.25"/>
  <sheetData>
    <row r="1" spans="1:1" x14ac:dyDescent="0.25">
      <c r="A1">
        <f>0</f>
        <v>0</v>
      </c>
    </row>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80"/>
  <sheetViews>
    <sheetView showGridLines="0" tabSelected="1" view="pageBreakPreview" zoomScaleNormal="114" zoomScaleSheetLayoutView="100" workbookViewId="0">
      <selection activeCell="B10" sqref="B10"/>
    </sheetView>
  </sheetViews>
  <sheetFormatPr defaultColWidth="9.1796875" defaultRowHeight="13" x14ac:dyDescent="0.3"/>
  <cols>
    <col min="1" max="1" width="14.54296875" style="39" bestFit="1" customWidth="1"/>
    <col min="2" max="2" width="78.26953125" customWidth="1"/>
    <col min="3" max="3" width="6.1796875" bestFit="1" customWidth="1"/>
    <col min="4" max="4" width="2.1796875" bestFit="1" customWidth="1"/>
    <col min="5" max="5" width="8.1796875" style="40" customWidth="1"/>
    <col min="6" max="6" width="15.54296875" style="1" bestFit="1" customWidth="1"/>
    <col min="7" max="8" width="17.26953125" style="2" bestFit="1" customWidth="1"/>
    <col min="9" max="9" width="14.1796875" customWidth="1"/>
    <col min="11" max="11" width="13.1796875" bestFit="1" customWidth="1"/>
  </cols>
  <sheetData>
    <row r="1" spans="1:9" x14ac:dyDescent="0.3">
      <c r="A1" s="18" t="s">
        <v>0</v>
      </c>
      <c r="B1" s="83" t="s">
        <v>1</v>
      </c>
      <c r="C1" s="19"/>
      <c r="D1" s="19"/>
      <c r="E1" s="20"/>
      <c r="F1" s="5"/>
      <c r="G1" s="21"/>
      <c r="H1" s="22"/>
    </row>
    <row r="2" spans="1:9" x14ac:dyDescent="0.3">
      <c r="A2" s="23"/>
      <c r="C2" s="24"/>
      <c r="D2" s="24"/>
      <c r="E2" s="25"/>
      <c r="F2" s="6"/>
      <c r="G2" s="84" t="s">
        <v>469</v>
      </c>
      <c r="H2" s="26">
        <v>45070</v>
      </c>
    </row>
    <row r="3" spans="1:9" ht="39" x14ac:dyDescent="0.3">
      <c r="A3" s="27" t="s">
        <v>2</v>
      </c>
      <c r="B3" s="85" t="s">
        <v>468</v>
      </c>
      <c r="C3" s="24"/>
      <c r="D3" s="24"/>
      <c r="E3" s="25"/>
      <c r="F3" s="6"/>
      <c r="G3" s="86" t="s">
        <v>470</v>
      </c>
      <c r="H3" s="28" t="s">
        <v>471</v>
      </c>
    </row>
    <row r="4" spans="1:9" x14ac:dyDescent="0.3">
      <c r="A4" s="23"/>
      <c r="C4" s="24"/>
      <c r="D4" s="24"/>
      <c r="E4" s="25"/>
      <c r="F4" s="6"/>
      <c r="G4" s="84"/>
      <c r="H4" s="29"/>
    </row>
    <row r="5" spans="1:9" ht="13.5" thickBot="1" x14ac:dyDescent="0.35">
      <c r="A5" s="30"/>
      <c r="B5" s="31"/>
      <c r="C5" s="32"/>
      <c r="D5" s="32"/>
      <c r="E5" s="33"/>
      <c r="F5" s="34"/>
      <c r="G5" s="35"/>
      <c r="H5" s="36"/>
    </row>
    <row r="6" spans="1:9" ht="27" customHeight="1" x14ac:dyDescent="0.25">
      <c r="A6" s="87" t="s">
        <v>3</v>
      </c>
      <c r="B6" s="87"/>
      <c r="C6" s="87"/>
      <c r="D6" s="87"/>
      <c r="E6" s="87"/>
      <c r="F6" s="87"/>
      <c r="G6" s="87"/>
      <c r="H6" s="87"/>
    </row>
    <row r="7" spans="1:9" ht="99.75" customHeight="1" x14ac:dyDescent="0.25">
      <c r="A7" s="88" t="s">
        <v>475</v>
      </c>
      <c r="B7" s="89"/>
      <c r="C7" s="89"/>
      <c r="D7" s="89"/>
      <c r="E7" s="89"/>
      <c r="F7" s="89"/>
      <c r="G7" s="89"/>
      <c r="H7" s="90"/>
    </row>
    <row r="8" spans="1:9" ht="26.25" customHeight="1" x14ac:dyDescent="0.25">
      <c r="A8" s="37" t="s">
        <v>4</v>
      </c>
      <c r="B8" s="37" t="s">
        <v>5</v>
      </c>
      <c r="C8" s="37" t="s">
        <v>6</v>
      </c>
      <c r="D8" s="37"/>
      <c r="E8" s="38" t="s">
        <v>7</v>
      </c>
      <c r="F8" s="3" t="s">
        <v>8</v>
      </c>
      <c r="G8" s="4" t="s">
        <v>9</v>
      </c>
      <c r="H8" s="4" t="s">
        <v>10</v>
      </c>
    </row>
    <row r="10" spans="1:9" x14ac:dyDescent="0.3">
      <c r="A10" s="41">
        <v>3</v>
      </c>
      <c r="B10" s="42" t="s">
        <v>11</v>
      </c>
      <c r="C10" s="41"/>
      <c r="D10" s="41"/>
      <c r="E10" s="43"/>
      <c r="F10" s="44"/>
      <c r="G10" s="45"/>
      <c r="H10" s="45"/>
      <c r="I10" s="39"/>
    </row>
    <row r="11" spans="1:9" x14ac:dyDescent="0.3">
      <c r="A11" s="41" t="s">
        <v>12</v>
      </c>
      <c r="B11" s="42" t="s">
        <v>13</v>
      </c>
      <c r="C11" s="41"/>
      <c r="D11" s="41"/>
      <c r="E11" s="43"/>
      <c r="F11" s="44"/>
      <c r="G11" s="45"/>
      <c r="H11" s="45"/>
      <c r="I11" s="39"/>
    </row>
    <row r="13" spans="1:9" x14ac:dyDescent="0.3">
      <c r="A13" s="41" t="s">
        <v>14</v>
      </c>
      <c r="B13" s="42" t="s">
        <v>44</v>
      </c>
      <c r="C13" s="41"/>
      <c r="D13" s="42"/>
      <c r="E13" s="41"/>
      <c r="F13" s="42"/>
    </row>
    <row r="14" spans="1:9" x14ac:dyDescent="0.3">
      <c r="B14" s="46"/>
    </row>
    <row r="15" spans="1:9" x14ac:dyDescent="0.3">
      <c r="A15" s="39" t="s">
        <v>15</v>
      </c>
      <c r="B15" s="47" t="s">
        <v>16</v>
      </c>
      <c r="C15" s="39"/>
      <c r="D15" s="39"/>
      <c r="E15" s="48"/>
      <c r="F15" s="49"/>
      <c r="G15" s="45"/>
      <c r="H15" s="45"/>
      <c r="I15" s="39"/>
    </row>
    <row r="16" spans="1:9" x14ac:dyDescent="0.3">
      <c r="A16" s="39" t="s">
        <v>17</v>
      </c>
      <c r="B16" s="50" t="s">
        <v>16</v>
      </c>
      <c r="C16" s="51" t="s">
        <v>18</v>
      </c>
      <c r="D16" s="51" t="s">
        <v>19</v>
      </c>
      <c r="E16" s="52">
        <v>50</v>
      </c>
      <c r="F16" s="8"/>
      <c r="G16" s="7">
        <f>F16*E16</f>
        <v>0</v>
      </c>
      <c r="H16" s="53">
        <v>1897.4999999999998</v>
      </c>
      <c r="I16" s="39"/>
    </row>
    <row r="17" spans="1:10" x14ac:dyDescent="0.3">
      <c r="A17" s="39" t="s">
        <v>20</v>
      </c>
      <c r="B17" s="50" t="s">
        <v>21</v>
      </c>
      <c r="C17" s="51" t="s">
        <v>18</v>
      </c>
      <c r="D17" s="51" t="s">
        <v>19</v>
      </c>
      <c r="E17" s="52">
        <v>50</v>
      </c>
      <c r="F17" s="8"/>
      <c r="G17" s="7">
        <f>F17*E17</f>
        <v>0</v>
      </c>
      <c r="H17" s="53">
        <v>2472.5</v>
      </c>
      <c r="I17" s="39"/>
    </row>
    <row r="19" spans="1:10" s="24" customFormat="1" x14ac:dyDescent="0.3">
      <c r="A19" s="39" t="s">
        <v>22</v>
      </c>
      <c r="B19" s="47" t="s">
        <v>23</v>
      </c>
      <c r="C19" s="39"/>
      <c r="D19" s="39"/>
      <c r="E19" s="48"/>
      <c r="F19" s="49"/>
      <c r="G19" s="45"/>
      <c r="H19" s="45"/>
      <c r="I19" s="39"/>
    </row>
    <row r="20" spans="1:10" s="24" customFormat="1" x14ac:dyDescent="0.3">
      <c r="A20" s="39"/>
      <c r="B20" s="50" t="s">
        <v>23</v>
      </c>
      <c r="C20" s="51" t="s">
        <v>163</v>
      </c>
      <c r="D20" s="51" t="s">
        <v>19</v>
      </c>
      <c r="E20" s="52">
        <v>200</v>
      </c>
      <c r="F20" s="10"/>
      <c r="G20" s="17">
        <f>F20*E20</f>
        <v>0</v>
      </c>
      <c r="H20" s="54">
        <v>63.249999999999993</v>
      </c>
      <c r="I20" s="39"/>
    </row>
    <row r="22" spans="1:10" x14ac:dyDescent="0.3">
      <c r="A22" s="39" t="s">
        <v>24</v>
      </c>
      <c r="B22" s="47" t="s">
        <v>25</v>
      </c>
      <c r="C22" s="39"/>
      <c r="D22" s="39"/>
      <c r="E22" s="48"/>
      <c r="F22" s="49"/>
      <c r="G22" s="45"/>
      <c r="H22" s="45"/>
      <c r="I22" s="39"/>
    </row>
    <row r="23" spans="1:10" x14ac:dyDescent="0.3">
      <c r="A23" s="39" t="s">
        <v>26</v>
      </c>
      <c r="B23" s="50" t="s">
        <v>27</v>
      </c>
      <c r="C23" s="51" t="s">
        <v>18</v>
      </c>
      <c r="D23" s="51" t="s">
        <v>19</v>
      </c>
      <c r="E23" s="52">
        <v>12</v>
      </c>
      <c r="F23" s="8"/>
      <c r="G23" s="7">
        <f>F23*E23</f>
        <v>0</v>
      </c>
      <c r="H23" s="53">
        <v>7474.9999999999991</v>
      </c>
      <c r="I23" s="39"/>
    </row>
    <row r="24" spans="1:10" x14ac:dyDescent="0.3">
      <c r="A24" s="39" t="s">
        <v>28</v>
      </c>
      <c r="B24" s="50" t="s">
        <v>29</v>
      </c>
      <c r="C24" s="51" t="s">
        <v>18</v>
      </c>
      <c r="D24" s="51" t="s">
        <v>19</v>
      </c>
      <c r="E24" s="52">
        <v>12</v>
      </c>
      <c r="F24" s="8"/>
      <c r="G24" s="7">
        <f>F24*E24</f>
        <v>0</v>
      </c>
      <c r="H24" s="53">
        <v>517.5</v>
      </c>
      <c r="I24" s="39"/>
    </row>
    <row r="25" spans="1:10" x14ac:dyDescent="0.3">
      <c r="E25" s="40" t="s">
        <v>456</v>
      </c>
    </row>
    <row r="26" spans="1:10" x14ac:dyDescent="0.3">
      <c r="A26" s="39" t="s">
        <v>30</v>
      </c>
      <c r="B26" s="47" t="s">
        <v>31</v>
      </c>
      <c r="C26" s="39"/>
      <c r="D26" s="39"/>
      <c r="E26" s="48"/>
      <c r="F26" s="49"/>
      <c r="G26" s="45"/>
      <c r="H26" s="45"/>
      <c r="I26" s="39"/>
    </row>
    <row r="27" spans="1:10" x14ac:dyDescent="0.3">
      <c r="A27" s="39" t="s">
        <v>32</v>
      </c>
      <c r="B27" s="50" t="s">
        <v>33</v>
      </c>
      <c r="C27" s="51" t="s">
        <v>18</v>
      </c>
      <c r="D27" s="51" t="s">
        <v>19</v>
      </c>
      <c r="E27" s="52">
        <v>3</v>
      </c>
      <c r="F27" s="8"/>
      <c r="G27" s="7">
        <f t="shared" ref="G27:G32" si="0">F27*E27</f>
        <v>0</v>
      </c>
      <c r="H27" s="53">
        <v>2587.5</v>
      </c>
      <c r="I27" s="39"/>
      <c r="J27" s="55"/>
    </row>
    <row r="28" spans="1:10" x14ac:dyDescent="0.3">
      <c r="A28" s="39" t="s">
        <v>34</v>
      </c>
      <c r="B28" s="50" t="s">
        <v>35</v>
      </c>
      <c r="C28" s="51" t="s">
        <v>18</v>
      </c>
      <c r="D28" s="51" t="s">
        <v>19</v>
      </c>
      <c r="E28" s="52">
        <v>2</v>
      </c>
      <c r="F28" s="8"/>
      <c r="G28" s="7">
        <f t="shared" si="0"/>
        <v>0</v>
      </c>
      <c r="H28" s="53">
        <v>5175</v>
      </c>
      <c r="I28" s="39"/>
      <c r="J28" s="55"/>
    </row>
    <row r="29" spans="1:10" x14ac:dyDescent="0.3">
      <c r="A29" s="39" t="s">
        <v>36</v>
      </c>
      <c r="B29" s="50" t="s">
        <v>37</v>
      </c>
      <c r="C29" s="51" t="s">
        <v>18</v>
      </c>
      <c r="D29" s="51" t="s">
        <v>19</v>
      </c>
      <c r="E29" s="52">
        <v>3</v>
      </c>
      <c r="F29" s="8"/>
      <c r="G29" s="7">
        <f t="shared" si="0"/>
        <v>0</v>
      </c>
      <c r="H29" s="53">
        <v>1092.5</v>
      </c>
      <c r="I29" s="39"/>
      <c r="J29" s="55"/>
    </row>
    <row r="30" spans="1:10" x14ac:dyDescent="0.3">
      <c r="A30" s="39" t="s">
        <v>38</v>
      </c>
      <c r="B30" s="50" t="s">
        <v>39</v>
      </c>
      <c r="C30" s="51" t="s">
        <v>18</v>
      </c>
      <c r="D30" s="51" t="s">
        <v>19</v>
      </c>
      <c r="E30" s="52">
        <v>2</v>
      </c>
      <c r="F30" s="8"/>
      <c r="G30" s="7">
        <f t="shared" si="0"/>
        <v>0</v>
      </c>
      <c r="H30" s="53">
        <v>2185</v>
      </c>
      <c r="I30" s="39"/>
      <c r="J30" s="55"/>
    </row>
    <row r="31" spans="1:10" x14ac:dyDescent="0.3">
      <c r="A31" s="39" t="s">
        <v>40</v>
      </c>
      <c r="B31" s="50" t="s">
        <v>41</v>
      </c>
      <c r="C31" s="51" t="s">
        <v>18</v>
      </c>
      <c r="D31" s="51" t="s">
        <v>19</v>
      </c>
      <c r="E31" s="52">
        <v>3</v>
      </c>
      <c r="F31" s="8"/>
      <c r="G31" s="7">
        <f t="shared" si="0"/>
        <v>0</v>
      </c>
      <c r="H31" s="53">
        <v>747.49999999999989</v>
      </c>
      <c r="I31" s="39"/>
      <c r="J31" s="55"/>
    </row>
    <row r="32" spans="1:10" x14ac:dyDescent="0.3">
      <c r="A32" s="39" t="s">
        <v>42</v>
      </c>
      <c r="B32" s="50" t="s">
        <v>43</v>
      </c>
      <c r="C32" s="51" t="s">
        <v>18</v>
      </c>
      <c r="D32" s="51" t="s">
        <v>19</v>
      </c>
      <c r="E32" s="52">
        <v>2</v>
      </c>
      <c r="F32" s="8"/>
      <c r="G32" s="7">
        <f t="shared" si="0"/>
        <v>0</v>
      </c>
      <c r="H32" s="53">
        <v>747.49999999999989</v>
      </c>
      <c r="I32" s="39"/>
      <c r="J32" s="55"/>
    </row>
    <row r="34" spans="1:9" x14ac:dyDescent="0.3">
      <c r="A34" s="41">
        <v>4</v>
      </c>
      <c r="B34" s="42" t="s">
        <v>45</v>
      </c>
      <c r="C34" s="41"/>
      <c r="D34" s="41"/>
      <c r="E34" s="43"/>
      <c r="F34" s="44"/>
      <c r="G34" s="45"/>
      <c r="H34" s="45"/>
      <c r="I34" s="39"/>
    </row>
    <row r="35" spans="1:9" x14ac:dyDescent="0.3">
      <c r="B35" s="47"/>
      <c r="C35" s="39"/>
      <c r="D35" s="39"/>
      <c r="E35" s="48"/>
      <c r="F35" s="49"/>
      <c r="G35" s="45"/>
      <c r="H35" s="45"/>
      <c r="I35" s="39"/>
    </row>
    <row r="36" spans="1:9" x14ac:dyDescent="0.3">
      <c r="A36" s="41" t="s">
        <v>46</v>
      </c>
      <c r="B36" s="42" t="s">
        <v>47</v>
      </c>
      <c r="C36" s="41"/>
      <c r="D36" s="41"/>
      <c r="E36" s="43"/>
      <c r="F36" s="44"/>
      <c r="G36" s="45"/>
      <c r="H36" s="45"/>
      <c r="I36" s="39"/>
    </row>
    <row r="37" spans="1:9" x14ac:dyDescent="0.3">
      <c r="B37" s="47"/>
      <c r="C37" s="39"/>
      <c r="D37" s="39"/>
      <c r="E37" s="48"/>
      <c r="F37" s="49"/>
      <c r="G37" s="45"/>
      <c r="H37" s="45"/>
      <c r="I37" s="39"/>
    </row>
    <row r="38" spans="1:9" x14ac:dyDescent="0.3">
      <c r="A38" s="39" t="s">
        <v>46</v>
      </c>
      <c r="B38" s="47" t="s">
        <v>47</v>
      </c>
      <c r="C38" s="39"/>
      <c r="D38" s="39"/>
      <c r="E38" s="48"/>
      <c r="F38" s="49"/>
      <c r="G38" s="45"/>
      <c r="H38" s="45"/>
      <c r="I38" s="39"/>
    </row>
    <row r="39" spans="1:9" s="24" customFormat="1" x14ac:dyDescent="0.3">
      <c r="A39" s="39" t="s">
        <v>48</v>
      </c>
      <c r="B39" s="50" t="s">
        <v>49</v>
      </c>
      <c r="C39" s="51" t="s">
        <v>18</v>
      </c>
      <c r="D39" s="51" t="s">
        <v>19</v>
      </c>
      <c r="E39" s="52">
        <v>12</v>
      </c>
      <c r="F39" s="10"/>
      <c r="G39" s="17">
        <f>F39*E39</f>
        <v>0</v>
      </c>
      <c r="H39" s="54">
        <v>83.949999999999989</v>
      </c>
      <c r="I39" s="39"/>
    </row>
    <row r="40" spans="1:9" s="24" customFormat="1" x14ac:dyDescent="0.3">
      <c r="A40" s="39" t="s">
        <v>50</v>
      </c>
      <c r="B40" s="50" t="s">
        <v>51</v>
      </c>
      <c r="C40" s="51" t="s">
        <v>18</v>
      </c>
      <c r="D40" s="51" t="s">
        <v>19</v>
      </c>
      <c r="E40" s="52">
        <v>12</v>
      </c>
      <c r="F40" s="10"/>
      <c r="G40" s="17">
        <f>F40*E40</f>
        <v>0</v>
      </c>
      <c r="H40" s="54">
        <v>318.5</v>
      </c>
      <c r="I40" s="39"/>
    </row>
    <row r="41" spans="1:9" x14ac:dyDescent="0.3">
      <c r="B41" s="56"/>
      <c r="C41" s="57"/>
      <c r="D41" s="57"/>
      <c r="E41" s="58"/>
      <c r="F41" s="59"/>
      <c r="G41" s="7"/>
      <c r="H41" s="7"/>
      <c r="I41" s="39"/>
    </row>
    <row r="42" spans="1:9" x14ac:dyDescent="0.3">
      <c r="A42" s="41" t="s">
        <v>52</v>
      </c>
      <c r="B42" s="42" t="s">
        <v>53</v>
      </c>
      <c r="C42" s="41"/>
      <c r="D42" s="41"/>
      <c r="E42" s="43"/>
      <c r="F42" s="44"/>
      <c r="G42" s="45"/>
      <c r="H42" s="45"/>
      <c r="I42" s="39"/>
    </row>
    <row r="43" spans="1:9" x14ac:dyDescent="0.3">
      <c r="B43" s="47"/>
      <c r="C43" s="39"/>
      <c r="D43" s="39"/>
      <c r="E43" s="48"/>
      <c r="F43" s="49"/>
      <c r="G43" s="45"/>
      <c r="H43" s="45"/>
      <c r="I43" s="39"/>
    </row>
    <row r="44" spans="1:9" x14ac:dyDescent="0.3">
      <c r="A44" s="39" t="s">
        <v>52</v>
      </c>
      <c r="B44" s="60" t="s">
        <v>53</v>
      </c>
      <c r="C44" s="39"/>
      <c r="D44" s="39"/>
      <c r="E44" s="48"/>
      <c r="F44" s="49"/>
      <c r="G44" s="45"/>
      <c r="H44" s="45"/>
      <c r="I44" s="39"/>
    </row>
    <row r="45" spans="1:9" x14ac:dyDescent="0.3">
      <c r="A45" s="39" t="s">
        <v>54</v>
      </c>
      <c r="B45" s="50" t="s">
        <v>55</v>
      </c>
      <c r="C45" s="51" t="s">
        <v>18</v>
      </c>
      <c r="D45" s="51" t="s">
        <v>19</v>
      </c>
      <c r="E45" s="52">
        <v>3</v>
      </c>
      <c r="F45" s="8"/>
      <c r="G45" s="7">
        <f>F45*E45</f>
        <v>0</v>
      </c>
      <c r="H45" s="53">
        <v>184</v>
      </c>
      <c r="I45" s="39"/>
    </row>
    <row r="46" spans="1:9" x14ac:dyDescent="0.3">
      <c r="A46" s="39" t="s">
        <v>56</v>
      </c>
      <c r="B46" s="50" t="s">
        <v>57</v>
      </c>
      <c r="C46" s="51" t="s">
        <v>18</v>
      </c>
      <c r="D46" s="51" t="s">
        <v>19</v>
      </c>
      <c r="E46" s="52">
        <v>3</v>
      </c>
      <c r="F46" s="8"/>
      <c r="G46" s="7">
        <f>F46*E46</f>
        <v>0</v>
      </c>
      <c r="H46" s="53">
        <v>198.95</v>
      </c>
      <c r="I46" s="39"/>
    </row>
    <row r="47" spans="1:9" x14ac:dyDescent="0.3">
      <c r="A47" s="39" t="s">
        <v>58</v>
      </c>
      <c r="B47" s="50" t="s">
        <v>59</v>
      </c>
      <c r="C47" s="51" t="s">
        <v>60</v>
      </c>
      <c r="D47" s="51" t="s">
        <v>19</v>
      </c>
      <c r="E47" s="52">
        <v>1</v>
      </c>
      <c r="F47" s="8"/>
      <c r="G47" s="7">
        <f>F47*E47</f>
        <v>0</v>
      </c>
      <c r="H47" s="53">
        <v>700</v>
      </c>
      <c r="I47" s="39"/>
    </row>
    <row r="48" spans="1:9" x14ac:dyDescent="0.3">
      <c r="B48" s="47"/>
      <c r="C48" s="39"/>
      <c r="D48" s="39"/>
      <c r="E48" s="48"/>
      <c r="F48" s="49"/>
      <c r="G48" s="45"/>
      <c r="H48" s="45"/>
      <c r="I48" s="39"/>
    </row>
    <row r="49" spans="1:9" x14ac:dyDescent="0.3">
      <c r="A49" s="41" t="s">
        <v>61</v>
      </c>
      <c r="B49" s="42" t="s">
        <v>62</v>
      </c>
      <c r="C49" s="41"/>
      <c r="D49" s="41"/>
      <c r="E49" s="43"/>
      <c r="F49" s="44"/>
      <c r="G49" s="45"/>
      <c r="H49" s="45"/>
      <c r="I49" s="39"/>
    </row>
    <row r="50" spans="1:9" x14ac:dyDescent="0.3">
      <c r="B50" s="47"/>
      <c r="C50" s="39"/>
      <c r="D50" s="39"/>
      <c r="E50" s="48"/>
      <c r="F50" s="49"/>
      <c r="G50" s="45"/>
      <c r="H50" s="45"/>
      <c r="I50" s="39"/>
    </row>
    <row r="51" spans="1:9" x14ac:dyDescent="0.3">
      <c r="A51" s="39" t="s">
        <v>61</v>
      </c>
      <c r="B51" s="60" t="s">
        <v>62</v>
      </c>
      <c r="C51" s="39"/>
      <c r="D51" s="39"/>
      <c r="E51" s="48"/>
      <c r="F51" s="49"/>
      <c r="G51" s="45"/>
      <c r="H51" s="45"/>
      <c r="I51" s="39"/>
    </row>
    <row r="52" spans="1:9" x14ac:dyDescent="0.3">
      <c r="B52" s="50" t="s">
        <v>63</v>
      </c>
      <c r="C52" s="51" t="s">
        <v>455</v>
      </c>
      <c r="D52" s="51" t="s">
        <v>19</v>
      </c>
      <c r="E52" s="52">
        <v>3</v>
      </c>
      <c r="F52" s="8"/>
      <c r="G52" s="7">
        <f>F52*E52</f>
        <v>0</v>
      </c>
      <c r="H52" s="53">
        <v>189.74999999999997</v>
      </c>
      <c r="I52" s="39"/>
    </row>
    <row r="53" spans="1:9" x14ac:dyDescent="0.3">
      <c r="B53" s="47"/>
      <c r="C53" s="39"/>
      <c r="D53" s="39"/>
      <c r="E53" s="48"/>
      <c r="F53" s="47"/>
      <c r="G53" s="39"/>
      <c r="H53" s="61"/>
      <c r="I53" s="39"/>
    </row>
    <row r="54" spans="1:9" x14ac:dyDescent="0.3">
      <c r="A54" s="41" t="s">
        <v>64</v>
      </c>
      <c r="B54" s="42" t="s">
        <v>65</v>
      </c>
      <c r="C54" s="41"/>
      <c r="D54" s="41"/>
      <c r="E54" s="43"/>
      <c r="F54" s="44"/>
      <c r="G54" s="45"/>
      <c r="H54" s="45"/>
      <c r="I54" s="39"/>
    </row>
    <row r="55" spans="1:9" x14ac:dyDescent="0.3">
      <c r="B55" s="47"/>
      <c r="C55" s="39"/>
      <c r="D55" s="39"/>
      <c r="E55" s="48"/>
      <c r="F55" s="49"/>
      <c r="G55" s="45"/>
      <c r="H55" s="45"/>
      <c r="I55" s="39"/>
    </row>
    <row r="56" spans="1:9" x14ac:dyDescent="0.3">
      <c r="A56" s="39" t="s">
        <v>64</v>
      </c>
      <c r="B56" s="47" t="s">
        <v>65</v>
      </c>
      <c r="C56" s="39"/>
      <c r="D56" s="39"/>
      <c r="E56" s="48"/>
      <c r="F56" s="49"/>
      <c r="G56" s="45"/>
      <c r="H56" s="45"/>
      <c r="I56" s="39"/>
    </row>
    <row r="57" spans="1:9" x14ac:dyDescent="0.3">
      <c r="A57" s="39" t="s">
        <v>66</v>
      </c>
      <c r="B57" s="50" t="s">
        <v>484</v>
      </c>
      <c r="C57" s="51" t="s">
        <v>453</v>
      </c>
      <c r="D57" s="51" t="s">
        <v>19</v>
      </c>
      <c r="E57" s="52">
        <v>100</v>
      </c>
      <c r="F57" s="8"/>
      <c r="G57" s="7">
        <f t="shared" ref="G57:G58" si="1">F57*E57</f>
        <v>0</v>
      </c>
      <c r="H57" s="53">
        <v>50</v>
      </c>
      <c r="I57" s="39"/>
    </row>
    <row r="58" spans="1:9" x14ac:dyDescent="0.3">
      <c r="A58" s="39" t="s">
        <v>67</v>
      </c>
      <c r="B58" s="50" t="s">
        <v>485</v>
      </c>
      <c r="C58" s="51" t="s">
        <v>453</v>
      </c>
      <c r="D58" s="51" t="s">
        <v>19</v>
      </c>
      <c r="E58" s="52">
        <v>1</v>
      </c>
      <c r="F58" s="8"/>
      <c r="G58" s="7">
        <f t="shared" si="1"/>
        <v>0</v>
      </c>
      <c r="H58" s="53">
        <v>125</v>
      </c>
      <c r="I58" s="39"/>
    </row>
    <row r="59" spans="1:9" x14ac:dyDescent="0.3">
      <c r="A59" s="39" t="s">
        <v>68</v>
      </c>
      <c r="B59" s="50" t="s">
        <v>486</v>
      </c>
      <c r="C59" s="51" t="s">
        <v>453</v>
      </c>
      <c r="D59" s="51" t="s">
        <v>19</v>
      </c>
      <c r="E59" s="52">
        <v>1</v>
      </c>
      <c r="F59" s="8"/>
      <c r="G59" s="7">
        <f>F59*E59</f>
        <v>0</v>
      </c>
      <c r="H59" s="53">
        <v>150</v>
      </c>
      <c r="I59" s="39"/>
    </row>
    <row r="60" spans="1:9" x14ac:dyDescent="0.3">
      <c r="B60" s="47"/>
      <c r="C60" s="39"/>
      <c r="D60" s="39"/>
      <c r="E60" s="48"/>
      <c r="F60" s="49"/>
      <c r="G60" s="45"/>
      <c r="H60" s="45"/>
      <c r="I60" s="39"/>
    </row>
    <row r="61" spans="1:9" x14ac:dyDescent="0.3">
      <c r="A61" s="41" t="s">
        <v>69</v>
      </c>
      <c r="B61" s="42" t="s">
        <v>70</v>
      </c>
      <c r="C61" s="41"/>
      <c r="D61" s="41"/>
      <c r="E61" s="43"/>
      <c r="F61" s="44"/>
      <c r="G61" s="45"/>
      <c r="H61" s="45"/>
      <c r="I61" s="39"/>
    </row>
    <row r="62" spans="1:9" x14ac:dyDescent="0.3">
      <c r="B62" s="47"/>
      <c r="C62" s="39"/>
      <c r="D62" s="39"/>
      <c r="E62" s="48"/>
      <c r="F62" s="49"/>
      <c r="G62" s="45"/>
      <c r="H62" s="45"/>
      <c r="I62" s="39"/>
    </row>
    <row r="63" spans="1:9" x14ac:dyDescent="0.3">
      <c r="A63" s="39" t="s">
        <v>69</v>
      </c>
      <c r="B63" s="47" t="s">
        <v>70</v>
      </c>
      <c r="C63" s="39"/>
      <c r="D63" s="39"/>
      <c r="E63" s="48"/>
      <c r="F63" s="49"/>
      <c r="G63" s="45"/>
      <c r="H63" s="45"/>
      <c r="I63" s="39"/>
    </row>
    <row r="64" spans="1:9" x14ac:dyDescent="0.3">
      <c r="B64" s="50" t="s">
        <v>70</v>
      </c>
      <c r="C64" s="51" t="s">
        <v>455</v>
      </c>
      <c r="D64" s="51" t="s">
        <v>19</v>
      </c>
      <c r="E64" s="52">
        <v>12</v>
      </c>
      <c r="F64" s="8"/>
      <c r="G64" s="7">
        <f>F64*E64</f>
        <v>0</v>
      </c>
      <c r="H64" s="53">
        <v>3500</v>
      </c>
      <c r="I64" s="39"/>
    </row>
    <row r="65" spans="1:9" x14ac:dyDescent="0.3">
      <c r="B65" s="47"/>
      <c r="C65" s="39"/>
      <c r="D65" s="39"/>
      <c r="E65" s="48"/>
      <c r="F65" s="49"/>
      <c r="G65" s="45"/>
      <c r="H65" s="45"/>
      <c r="I65" s="39"/>
    </row>
    <row r="66" spans="1:9" x14ac:dyDescent="0.3">
      <c r="A66" s="41" t="s">
        <v>71</v>
      </c>
      <c r="B66" s="42" t="s">
        <v>72</v>
      </c>
      <c r="C66" s="41"/>
      <c r="D66" s="41"/>
      <c r="E66" s="43"/>
      <c r="F66" s="44"/>
      <c r="G66" s="45"/>
      <c r="H66" s="45"/>
      <c r="I66" s="39"/>
    </row>
    <row r="67" spans="1:9" x14ac:dyDescent="0.3">
      <c r="B67" s="47"/>
      <c r="C67" s="39"/>
      <c r="D67" s="39"/>
      <c r="E67" s="48"/>
      <c r="F67" s="49"/>
      <c r="G67" s="45"/>
      <c r="H67" s="45"/>
      <c r="I67" s="39"/>
    </row>
    <row r="68" spans="1:9" x14ac:dyDescent="0.3">
      <c r="A68" s="39" t="s">
        <v>71</v>
      </c>
      <c r="B68" s="47" t="s">
        <v>72</v>
      </c>
      <c r="C68" s="39"/>
      <c r="D68" s="39"/>
      <c r="E68" s="48"/>
      <c r="F68" s="49"/>
      <c r="G68" s="45"/>
      <c r="H68" s="45"/>
      <c r="I68" s="39"/>
    </row>
    <row r="69" spans="1:9" x14ac:dyDescent="0.3">
      <c r="B69" s="50" t="s">
        <v>72</v>
      </c>
      <c r="C69" s="51" t="s">
        <v>73</v>
      </c>
      <c r="D69" s="51" t="s">
        <v>19</v>
      </c>
      <c r="E69" s="52">
        <v>48</v>
      </c>
      <c r="F69" s="8"/>
      <c r="G69" s="7">
        <f>F69*E69</f>
        <v>0</v>
      </c>
      <c r="H69" s="53">
        <v>42.55</v>
      </c>
      <c r="I69" s="39"/>
    </row>
    <row r="70" spans="1:9" x14ac:dyDescent="0.3">
      <c r="B70" s="47"/>
      <c r="C70" s="39"/>
      <c r="D70" s="39"/>
      <c r="E70" s="48"/>
      <c r="F70" s="49"/>
      <c r="G70" s="45"/>
      <c r="H70" s="45"/>
      <c r="I70" s="39"/>
    </row>
    <row r="71" spans="1:9" x14ac:dyDescent="0.3">
      <c r="A71" s="41" t="s">
        <v>74</v>
      </c>
      <c r="B71" s="42" t="s">
        <v>75</v>
      </c>
      <c r="C71" s="41"/>
      <c r="D71" s="41"/>
      <c r="E71" s="43"/>
      <c r="F71" s="44"/>
      <c r="G71" s="45"/>
      <c r="H71" s="45"/>
      <c r="I71" s="39"/>
    </row>
    <row r="72" spans="1:9" x14ac:dyDescent="0.3">
      <c r="B72" s="47"/>
      <c r="C72" s="39"/>
      <c r="D72" s="39"/>
      <c r="E72" s="48"/>
      <c r="F72" s="49"/>
      <c r="G72" s="45"/>
      <c r="H72" s="45"/>
      <c r="I72" s="39"/>
    </row>
    <row r="73" spans="1:9" x14ac:dyDescent="0.3">
      <c r="A73" s="39" t="s">
        <v>74</v>
      </c>
      <c r="B73" s="47" t="s">
        <v>75</v>
      </c>
      <c r="C73" s="39"/>
      <c r="D73" s="39"/>
      <c r="E73" s="48"/>
      <c r="F73" s="49"/>
      <c r="G73" s="45"/>
      <c r="H73" s="45"/>
      <c r="I73" s="39"/>
    </row>
    <row r="74" spans="1:9" x14ac:dyDescent="0.3">
      <c r="A74" s="39" t="s">
        <v>76</v>
      </c>
      <c r="B74" s="47" t="s">
        <v>77</v>
      </c>
      <c r="C74" s="39"/>
      <c r="D74" s="39"/>
      <c r="E74" s="48"/>
      <c r="F74" s="49"/>
      <c r="G74" s="45"/>
      <c r="H74" s="45"/>
      <c r="I74" s="39"/>
    </row>
    <row r="75" spans="1:9" x14ac:dyDescent="0.3">
      <c r="B75" s="50" t="s">
        <v>78</v>
      </c>
      <c r="C75" s="62" t="s">
        <v>79</v>
      </c>
      <c r="D75" s="62" t="s">
        <v>19</v>
      </c>
      <c r="E75" s="63">
        <v>2</v>
      </c>
      <c r="F75" s="12"/>
      <c r="G75" s="64">
        <f>F75*E75</f>
        <v>0</v>
      </c>
      <c r="H75" s="53">
        <v>58.65</v>
      </c>
      <c r="I75" s="39"/>
    </row>
    <row r="76" spans="1:9" x14ac:dyDescent="0.3">
      <c r="B76" s="47"/>
      <c r="C76" s="39"/>
      <c r="D76" s="39"/>
      <c r="E76" s="48"/>
      <c r="F76" s="49"/>
      <c r="G76" s="45"/>
      <c r="H76" s="45"/>
      <c r="I76" s="39"/>
    </row>
    <row r="77" spans="1:9" x14ac:dyDescent="0.3">
      <c r="A77" s="39" t="s">
        <v>80</v>
      </c>
      <c r="B77" s="47" t="s">
        <v>81</v>
      </c>
      <c r="C77" s="39"/>
      <c r="D77" s="39"/>
      <c r="E77" s="48"/>
      <c r="F77" s="49"/>
      <c r="G77" s="45"/>
      <c r="H77" s="45"/>
      <c r="I77" s="39"/>
    </row>
    <row r="78" spans="1:9" ht="25" x14ac:dyDescent="0.3">
      <c r="B78" s="50" t="s">
        <v>82</v>
      </c>
      <c r="C78" s="51" t="s">
        <v>79</v>
      </c>
      <c r="D78" s="51" t="s">
        <v>19</v>
      </c>
      <c r="E78" s="52">
        <v>2</v>
      </c>
      <c r="F78" s="11"/>
      <c r="G78" s="53">
        <f>F78*E78</f>
        <v>0</v>
      </c>
      <c r="H78" s="53">
        <v>118.44999999999999</v>
      </c>
      <c r="I78" s="39"/>
    </row>
    <row r="79" spans="1:9" x14ac:dyDescent="0.3">
      <c r="B79" s="47"/>
      <c r="C79" s="39"/>
      <c r="D79" s="39"/>
      <c r="E79" s="48"/>
      <c r="F79" s="49"/>
      <c r="G79" s="45"/>
      <c r="H79" s="45"/>
      <c r="I79" s="39"/>
    </row>
    <row r="80" spans="1:9" x14ac:dyDescent="0.3">
      <c r="A80" s="39" t="s">
        <v>83</v>
      </c>
      <c r="B80" s="47" t="s">
        <v>84</v>
      </c>
      <c r="C80" s="39"/>
      <c r="D80" s="39"/>
      <c r="E80" s="48"/>
      <c r="F80" s="49"/>
      <c r="G80" s="45"/>
      <c r="H80" s="45"/>
      <c r="I80" s="39"/>
    </row>
    <row r="81" spans="1:9" x14ac:dyDescent="0.3">
      <c r="B81" s="50" t="s">
        <v>85</v>
      </c>
      <c r="C81" s="62" t="s">
        <v>79</v>
      </c>
      <c r="D81" s="62" t="s">
        <v>19</v>
      </c>
      <c r="E81" s="63">
        <v>2</v>
      </c>
      <c r="F81" s="12"/>
      <c r="G81" s="64">
        <f>F81*E81</f>
        <v>0</v>
      </c>
      <c r="H81" s="53">
        <v>62.099999999999994</v>
      </c>
      <c r="I81" s="39"/>
    </row>
    <row r="82" spans="1:9" x14ac:dyDescent="0.3">
      <c r="B82" s="47"/>
      <c r="C82" s="39"/>
      <c r="D82" s="39"/>
      <c r="E82" s="48"/>
      <c r="F82" s="49"/>
      <c r="G82" s="45"/>
      <c r="H82" s="45"/>
      <c r="I82" s="39"/>
    </row>
    <row r="83" spans="1:9" x14ac:dyDescent="0.3">
      <c r="A83" s="39" t="s">
        <v>86</v>
      </c>
      <c r="B83" s="47" t="s">
        <v>87</v>
      </c>
      <c r="C83" s="39"/>
      <c r="D83" s="39"/>
      <c r="E83" s="48"/>
      <c r="F83" s="49"/>
      <c r="G83" s="45"/>
      <c r="H83" s="45"/>
      <c r="I83" s="39"/>
    </row>
    <row r="84" spans="1:9" ht="12.75" customHeight="1" x14ac:dyDescent="0.3">
      <c r="B84" s="50" t="s">
        <v>88</v>
      </c>
      <c r="C84" s="51" t="s">
        <v>79</v>
      </c>
      <c r="D84" s="51" t="s">
        <v>19</v>
      </c>
      <c r="E84" s="52">
        <v>2</v>
      </c>
      <c r="F84" s="11"/>
      <c r="G84" s="53">
        <f>F84*E84</f>
        <v>0</v>
      </c>
      <c r="H84" s="53">
        <v>108.1</v>
      </c>
      <c r="I84" s="39"/>
    </row>
    <row r="85" spans="1:9" x14ac:dyDescent="0.3">
      <c r="B85" s="47"/>
      <c r="C85" s="39"/>
      <c r="D85" s="39"/>
      <c r="E85" s="48"/>
      <c r="F85" s="49"/>
      <c r="G85" s="45"/>
      <c r="H85" s="45"/>
      <c r="I85" s="39"/>
    </row>
    <row r="86" spans="1:9" x14ac:dyDescent="0.3">
      <c r="A86" s="39" t="s">
        <v>89</v>
      </c>
      <c r="B86" s="47" t="s">
        <v>90</v>
      </c>
      <c r="C86" s="39"/>
      <c r="D86" s="39"/>
      <c r="E86" s="48"/>
      <c r="F86" s="49"/>
      <c r="G86" s="45"/>
      <c r="H86" s="45"/>
      <c r="I86" s="39"/>
    </row>
    <row r="87" spans="1:9" x14ac:dyDescent="0.3">
      <c r="B87" s="50" t="s">
        <v>91</v>
      </c>
      <c r="C87" s="62" t="s">
        <v>18</v>
      </c>
      <c r="D87" s="62" t="s">
        <v>19</v>
      </c>
      <c r="E87" s="63">
        <v>5</v>
      </c>
      <c r="F87" s="12"/>
      <c r="G87" s="64">
        <f>F87*E87</f>
        <v>0</v>
      </c>
      <c r="H87" s="53">
        <v>322</v>
      </c>
      <c r="I87" s="39"/>
    </row>
    <row r="88" spans="1:9" x14ac:dyDescent="0.3">
      <c r="B88" s="47"/>
      <c r="C88" s="39"/>
      <c r="D88" s="39"/>
      <c r="E88" s="48"/>
      <c r="F88" s="49"/>
      <c r="G88" s="45"/>
      <c r="H88" s="45"/>
      <c r="I88" s="39"/>
    </row>
    <row r="89" spans="1:9" x14ac:dyDescent="0.3">
      <c r="A89" s="39" t="s">
        <v>92</v>
      </c>
      <c r="B89" s="47" t="s">
        <v>93</v>
      </c>
      <c r="C89" s="39"/>
      <c r="D89" s="39"/>
      <c r="E89" s="48"/>
      <c r="F89" s="49"/>
      <c r="G89" s="45"/>
      <c r="H89" s="45"/>
      <c r="I89" s="39"/>
    </row>
    <row r="90" spans="1:9" x14ac:dyDescent="0.3">
      <c r="B90" s="50" t="s">
        <v>94</v>
      </c>
      <c r="C90" s="62" t="s">
        <v>18</v>
      </c>
      <c r="D90" s="62" t="s">
        <v>19</v>
      </c>
      <c r="E90" s="63">
        <v>5</v>
      </c>
      <c r="F90" s="12"/>
      <c r="G90" s="64">
        <f>F90*E90</f>
        <v>0</v>
      </c>
      <c r="H90" s="53">
        <v>258.75</v>
      </c>
      <c r="I90" s="39"/>
    </row>
    <row r="91" spans="1:9" x14ac:dyDescent="0.3">
      <c r="B91" s="47"/>
      <c r="C91" s="39"/>
      <c r="D91" s="39"/>
      <c r="E91" s="48"/>
      <c r="F91" s="49"/>
      <c r="G91" s="45"/>
      <c r="H91" s="45"/>
      <c r="I91" s="39"/>
    </row>
    <row r="92" spans="1:9" x14ac:dyDescent="0.3">
      <c r="A92" s="39" t="s">
        <v>95</v>
      </c>
      <c r="B92" s="47" t="s">
        <v>96</v>
      </c>
      <c r="C92" s="39"/>
      <c r="D92" s="39"/>
      <c r="E92" s="48"/>
      <c r="F92" s="49"/>
      <c r="G92" s="45"/>
      <c r="H92" s="45"/>
      <c r="I92" s="39"/>
    </row>
    <row r="93" spans="1:9" x14ac:dyDescent="0.3">
      <c r="B93" s="50" t="s">
        <v>97</v>
      </c>
      <c r="C93" s="62" t="s">
        <v>79</v>
      </c>
      <c r="D93" s="62" t="s">
        <v>19</v>
      </c>
      <c r="E93" s="63">
        <v>5</v>
      </c>
      <c r="F93" s="12"/>
      <c r="G93" s="64">
        <f>F93*E93</f>
        <v>0</v>
      </c>
      <c r="H93" s="53">
        <v>51.749999999999993</v>
      </c>
      <c r="I93" s="39"/>
    </row>
    <row r="94" spans="1:9" x14ac:dyDescent="0.3">
      <c r="B94" s="47"/>
      <c r="C94" s="39"/>
      <c r="D94" s="39"/>
      <c r="E94" s="48"/>
      <c r="F94" s="49"/>
      <c r="G94" s="45"/>
      <c r="H94" s="45"/>
      <c r="I94" s="39"/>
    </row>
    <row r="95" spans="1:9" s="24" customFormat="1" x14ac:dyDescent="0.3">
      <c r="A95" s="39" t="s">
        <v>462</v>
      </c>
      <c r="B95" s="47" t="s">
        <v>464</v>
      </c>
      <c r="C95" s="39"/>
      <c r="D95" s="39"/>
      <c r="E95" s="48"/>
      <c r="F95" s="49"/>
      <c r="G95" s="45"/>
      <c r="H95" s="45"/>
      <c r="I95" s="39"/>
    </row>
    <row r="96" spans="1:9" s="24" customFormat="1" x14ac:dyDescent="0.3">
      <c r="A96" s="39"/>
      <c r="B96" s="50" t="s">
        <v>465</v>
      </c>
      <c r="C96" s="62" t="s">
        <v>79</v>
      </c>
      <c r="D96" s="62" t="s">
        <v>19</v>
      </c>
      <c r="E96" s="63">
        <v>2</v>
      </c>
      <c r="F96" s="15"/>
      <c r="G96" s="65">
        <f>F96*E96</f>
        <v>0</v>
      </c>
      <c r="H96" s="54">
        <v>34.5</v>
      </c>
      <c r="I96" s="39"/>
    </row>
    <row r="97" spans="1:9" s="24" customFormat="1" x14ac:dyDescent="0.3">
      <c r="A97" s="39"/>
      <c r="B97" s="47"/>
      <c r="C97" s="39"/>
      <c r="D97" s="39"/>
      <c r="E97" s="48"/>
      <c r="F97" s="49"/>
      <c r="G97" s="45"/>
      <c r="H97" s="45"/>
      <c r="I97" s="39"/>
    </row>
    <row r="98" spans="1:9" s="24" customFormat="1" x14ac:dyDescent="0.3">
      <c r="A98" s="39" t="s">
        <v>463</v>
      </c>
      <c r="B98" s="47" t="s">
        <v>466</v>
      </c>
      <c r="C98" s="39"/>
      <c r="D98" s="39"/>
      <c r="E98" s="48"/>
      <c r="F98" s="49"/>
      <c r="G98" s="45"/>
      <c r="H98" s="45"/>
      <c r="I98" s="39"/>
    </row>
    <row r="99" spans="1:9" s="24" customFormat="1" x14ac:dyDescent="0.3">
      <c r="A99" s="39"/>
      <c r="B99" s="50" t="s">
        <v>467</v>
      </c>
      <c r="C99" s="62" t="s">
        <v>79</v>
      </c>
      <c r="D99" s="62" t="s">
        <v>19</v>
      </c>
      <c r="E99" s="63">
        <v>2</v>
      </c>
      <c r="F99" s="15"/>
      <c r="G99" s="65">
        <f>F99*E99</f>
        <v>0</v>
      </c>
      <c r="H99" s="54">
        <v>28.749999999999996</v>
      </c>
      <c r="I99" s="39"/>
    </row>
    <row r="100" spans="1:9" x14ac:dyDescent="0.3">
      <c r="B100" s="47"/>
      <c r="C100" s="39"/>
      <c r="D100" s="39"/>
      <c r="E100" s="48"/>
      <c r="F100" s="49"/>
      <c r="G100" s="45"/>
      <c r="H100" s="45"/>
      <c r="I100" s="39"/>
    </row>
    <row r="101" spans="1:9" x14ac:dyDescent="0.3">
      <c r="A101" s="41" t="s">
        <v>98</v>
      </c>
      <c r="B101" s="42" t="s">
        <v>99</v>
      </c>
      <c r="C101" s="41"/>
      <c r="D101" s="41"/>
      <c r="E101" s="43"/>
      <c r="F101" s="44"/>
      <c r="G101" s="45"/>
      <c r="H101" s="45"/>
      <c r="I101" s="39"/>
    </row>
    <row r="103" spans="1:9" x14ac:dyDescent="0.3">
      <c r="A103" s="39" t="s">
        <v>98</v>
      </c>
      <c r="B103" s="47" t="s">
        <v>99</v>
      </c>
      <c r="C103" s="39"/>
      <c r="D103" s="39"/>
      <c r="E103" s="48"/>
      <c r="F103" s="49"/>
      <c r="G103" s="45"/>
      <c r="H103" s="45"/>
      <c r="I103" s="39"/>
    </row>
    <row r="104" spans="1:9" x14ac:dyDescent="0.3">
      <c r="B104" s="50" t="s">
        <v>99</v>
      </c>
      <c r="C104" s="51" t="s">
        <v>18</v>
      </c>
      <c r="D104" s="51" t="s">
        <v>19</v>
      </c>
      <c r="E104" s="52">
        <v>12</v>
      </c>
      <c r="F104" s="8"/>
      <c r="G104" s="7">
        <f>F104*E104</f>
        <v>0</v>
      </c>
      <c r="H104" s="53">
        <v>575</v>
      </c>
      <c r="I104" s="39"/>
    </row>
    <row r="106" spans="1:9" x14ac:dyDescent="0.3">
      <c r="A106" s="41">
        <v>5</v>
      </c>
      <c r="B106" s="42" t="s">
        <v>100</v>
      </c>
      <c r="C106" s="41"/>
      <c r="D106" s="41"/>
      <c r="E106" s="43"/>
      <c r="F106" s="44"/>
      <c r="G106" s="45"/>
      <c r="H106" s="45"/>
      <c r="I106" s="39"/>
    </row>
    <row r="108" spans="1:9" ht="13.5" customHeight="1" x14ac:dyDescent="0.3">
      <c r="A108" s="41" t="s">
        <v>101</v>
      </c>
      <c r="B108" s="42" t="s">
        <v>102</v>
      </c>
      <c r="C108" s="41"/>
      <c r="D108" s="41"/>
      <c r="E108" s="43"/>
      <c r="F108" s="42"/>
      <c r="G108" s="39"/>
      <c r="H108" s="39"/>
      <c r="I108" s="39"/>
    </row>
    <row r="109" spans="1:9" x14ac:dyDescent="0.3">
      <c r="B109" s="47"/>
      <c r="C109" s="39"/>
      <c r="D109" s="39"/>
      <c r="E109" s="48"/>
      <c r="F109" s="47"/>
      <c r="G109" s="39"/>
      <c r="H109" s="39"/>
      <c r="I109" s="39"/>
    </row>
    <row r="110" spans="1:9" x14ac:dyDescent="0.3">
      <c r="B110" s="66" t="s">
        <v>103</v>
      </c>
      <c r="C110" s="39"/>
      <c r="D110" s="39"/>
      <c r="E110" s="48"/>
      <c r="F110" s="47"/>
      <c r="G110" s="39"/>
      <c r="H110" s="39"/>
      <c r="I110" s="39"/>
    </row>
    <row r="111" spans="1:9" x14ac:dyDescent="0.3">
      <c r="A111" s="39" t="s">
        <v>104</v>
      </c>
      <c r="B111" s="47" t="s">
        <v>105</v>
      </c>
      <c r="C111" s="47"/>
      <c r="D111" s="47"/>
      <c r="E111" s="48"/>
      <c r="F111" s="47"/>
    </row>
    <row r="112" spans="1:9" x14ac:dyDescent="0.3">
      <c r="B112" s="50" t="s">
        <v>105</v>
      </c>
      <c r="C112" s="51" t="s">
        <v>18</v>
      </c>
      <c r="D112" s="51" t="s">
        <v>19</v>
      </c>
      <c r="E112" s="63">
        <v>4</v>
      </c>
      <c r="F112" s="8"/>
      <c r="G112" s="7">
        <f>+F112*E112</f>
        <v>0</v>
      </c>
      <c r="H112" s="53">
        <v>1380</v>
      </c>
      <c r="I112" s="39"/>
    </row>
    <row r="113" spans="1:9" x14ac:dyDescent="0.3">
      <c r="B113" s="56"/>
      <c r="C113" s="57"/>
      <c r="D113" s="57"/>
      <c r="E113" s="25"/>
      <c r="F113" s="59"/>
      <c r="G113" s="7"/>
      <c r="H113" s="7"/>
    </row>
    <row r="114" spans="1:9" x14ac:dyDescent="0.3">
      <c r="A114" s="39" t="s">
        <v>106</v>
      </c>
      <c r="B114" s="47" t="s">
        <v>107</v>
      </c>
      <c r="C114" s="47"/>
      <c r="D114" s="47"/>
      <c r="E114" s="48"/>
      <c r="F114" s="49"/>
      <c r="G114" s="7"/>
      <c r="H114" s="7"/>
    </row>
    <row r="115" spans="1:9" x14ac:dyDescent="0.3">
      <c r="B115" s="50" t="s">
        <v>107</v>
      </c>
      <c r="C115" s="51" t="s">
        <v>18</v>
      </c>
      <c r="D115" s="51" t="s">
        <v>19</v>
      </c>
      <c r="E115" s="63">
        <v>8</v>
      </c>
      <c r="F115" s="8"/>
      <c r="G115" s="7">
        <f>+F115*E115</f>
        <v>0</v>
      </c>
      <c r="H115" s="53">
        <v>1552.4999999999998</v>
      </c>
      <c r="I115" s="39"/>
    </row>
    <row r="116" spans="1:9" x14ac:dyDescent="0.3">
      <c r="B116" s="56"/>
      <c r="C116" s="57"/>
      <c r="D116" s="57"/>
      <c r="E116" s="25"/>
      <c r="F116" s="59"/>
      <c r="G116" s="7"/>
      <c r="H116" s="7"/>
    </row>
    <row r="117" spans="1:9" x14ac:dyDescent="0.3">
      <c r="A117" s="39" t="s">
        <v>108</v>
      </c>
      <c r="B117" s="47" t="s">
        <v>109</v>
      </c>
      <c r="C117" s="47"/>
      <c r="D117" s="47"/>
      <c r="E117" s="48"/>
      <c r="F117" s="49"/>
      <c r="G117" s="7"/>
      <c r="H117" s="7"/>
    </row>
    <row r="118" spans="1:9" x14ac:dyDescent="0.3">
      <c r="B118" s="50" t="s">
        <v>110</v>
      </c>
      <c r="C118" s="51" t="s">
        <v>18</v>
      </c>
      <c r="D118" s="51" t="s">
        <v>19</v>
      </c>
      <c r="E118" s="63">
        <v>2</v>
      </c>
      <c r="F118" s="8"/>
      <c r="G118" s="7">
        <f>+F118*E118</f>
        <v>0</v>
      </c>
      <c r="H118" s="53">
        <v>368</v>
      </c>
      <c r="I118" s="39"/>
    </row>
    <row r="119" spans="1:9" x14ac:dyDescent="0.3">
      <c r="B119" s="50" t="s">
        <v>111</v>
      </c>
      <c r="C119" s="51" t="s">
        <v>18</v>
      </c>
      <c r="D119" s="51" t="s">
        <v>19</v>
      </c>
      <c r="E119" s="63">
        <v>1</v>
      </c>
      <c r="F119" s="8"/>
      <c r="G119" s="7">
        <f>+F119*E119</f>
        <v>0</v>
      </c>
      <c r="H119" s="53">
        <v>448.49999999999994</v>
      </c>
      <c r="I119" s="39"/>
    </row>
    <row r="120" spans="1:9" x14ac:dyDescent="0.3">
      <c r="B120" s="50" t="s">
        <v>112</v>
      </c>
      <c r="C120" s="51" t="s">
        <v>18</v>
      </c>
      <c r="D120" s="51" t="s">
        <v>19</v>
      </c>
      <c r="E120" s="63">
        <v>8</v>
      </c>
      <c r="F120" s="8"/>
      <c r="G120" s="7">
        <f>+F120*E120</f>
        <v>0</v>
      </c>
      <c r="H120" s="53">
        <v>747.49999999999989</v>
      </c>
      <c r="I120" s="39"/>
    </row>
    <row r="121" spans="1:9" x14ac:dyDescent="0.3">
      <c r="B121" s="50" t="s">
        <v>113</v>
      </c>
      <c r="C121" s="51" t="s">
        <v>18</v>
      </c>
      <c r="D121" s="51" t="s">
        <v>19</v>
      </c>
      <c r="E121" s="63">
        <v>1</v>
      </c>
      <c r="F121" s="8"/>
      <c r="G121" s="7">
        <f>+F121*E121</f>
        <v>0</v>
      </c>
      <c r="H121" s="53">
        <v>781.99999999999989</v>
      </c>
      <c r="I121" s="39"/>
    </row>
    <row r="122" spans="1:9" x14ac:dyDescent="0.3">
      <c r="B122" s="56"/>
      <c r="C122" s="57"/>
      <c r="D122" s="57"/>
      <c r="E122" s="25"/>
      <c r="F122" s="59"/>
      <c r="G122" s="7"/>
      <c r="H122" s="7"/>
    </row>
    <row r="123" spans="1:9" x14ac:dyDescent="0.3">
      <c r="A123" s="39" t="s">
        <v>114</v>
      </c>
      <c r="B123" s="47" t="s">
        <v>454</v>
      </c>
      <c r="C123" s="47"/>
      <c r="D123" s="47"/>
      <c r="E123" s="48"/>
      <c r="F123" s="49"/>
      <c r="G123" s="7"/>
      <c r="H123" s="7"/>
    </row>
    <row r="124" spans="1:9" x14ac:dyDescent="0.3">
      <c r="B124" s="50" t="s">
        <v>454</v>
      </c>
      <c r="C124" s="51" t="s">
        <v>18</v>
      </c>
      <c r="D124" s="51" t="s">
        <v>19</v>
      </c>
      <c r="E124" s="63">
        <v>1</v>
      </c>
      <c r="F124" s="8"/>
      <c r="G124" s="7">
        <f>+F124*E124</f>
        <v>0</v>
      </c>
      <c r="H124" s="53">
        <v>1954.9999999999998</v>
      </c>
      <c r="I124" s="39"/>
    </row>
    <row r="125" spans="1:9" x14ac:dyDescent="0.3">
      <c r="B125" s="56"/>
      <c r="C125" s="57"/>
      <c r="D125" s="57"/>
      <c r="E125" s="25"/>
      <c r="F125" s="59"/>
      <c r="G125" s="7"/>
      <c r="H125" s="7"/>
    </row>
    <row r="126" spans="1:9" x14ac:dyDescent="0.3">
      <c r="A126" s="39" t="s">
        <v>115</v>
      </c>
      <c r="B126" s="47" t="s">
        <v>116</v>
      </c>
      <c r="C126" s="47"/>
      <c r="D126" s="47"/>
      <c r="E126" s="48"/>
      <c r="F126" s="49"/>
      <c r="G126" s="7"/>
      <c r="H126" s="7"/>
    </row>
    <row r="127" spans="1:9" x14ac:dyDescent="0.3">
      <c r="A127" s="39" t="s">
        <v>117</v>
      </c>
      <c r="B127" s="50" t="s">
        <v>118</v>
      </c>
      <c r="C127" s="51" t="s">
        <v>18</v>
      </c>
      <c r="D127" s="51" t="s">
        <v>19</v>
      </c>
      <c r="E127" s="63">
        <v>1</v>
      </c>
      <c r="F127" s="8"/>
      <c r="G127" s="7">
        <f>+F127*E127</f>
        <v>0</v>
      </c>
      <c r="H127" s="53">
        <v>198.95</v>
      </c>
      <c r="I127" s="39"/>
    </row>
    <row r="128" spans="1:9" x14ac:dyDescent="0.3">
      <c r="A128" s="39" t="s">
        <v>119</v>
      </c>
      <c r="B128" s="50" t="s">
        <v>120</v>
      </c>
      <c r="C128" s="51" t="s">
        <v>18</v>
      </c>
      <c r="D128" s="51" t="s">
        <v>19</v>
      </c>
      <c r="E128" s="63">
        <v>4</v>
      </c>
      <c r="F128" s="8"/>
      <c r="G128" s="7">
        <f>+F128*E128</f>
        <v>0</v>
      </c>
      <c r="H128" s="53">
        <v>281.75</v>
      </c>
      <c r="I128" s="39"/>
    </row>
    <row r="129" spans="1:9" x14ac:dyDescent="0.3">
      <c r="A129" s="39" t="s">
        <v>121</v>
      </c>
      <c r="B129" s="50" t="s">
        <v>122</v>
      </c>
      <c r="C129" s="51" t="s">
        <v>18</v>
      </c>
      <c r="D129" s="51" t="s">
        <v>19</v>
      </c>
      <c r="E129" s="63">
        <v>4</v>
      </c>
      <c r="F129" s="8"/>
      <c r="G129" s="7">
        <f>+F129*E129</f>
        <v>0</v>
      </c>
      <c r="H129" s="53">
        <v>431.24999999999994</v>
      </c>
      <c r="I129" s="39"/>
    </row>
    <row r="130" spans="1:9" x14ac:dyDescent="0.3">
      <c r="A130" s="39" t="s">
        <v>123</v>
      </c>
      <c r="B130" s="50" t="s">
        <v>124</v>
      </c>
      <c r="C130" s="51" t="s">
        <v>18</v>
      </c>
      <c r="D130" s="51" t="s">
        <v>19</v>
      </c>
      <c r="E130" s="63">
        <v>4</v>
      </c>
      <c r="F130" s="8"/>
      <c r="G130" s="7">
        <f>+F130*E130</f>
        <v>0</v>
      </c>
      <c r="H130" s="53">
        <v>235.74999999999997</v>
      </c>
      <c r="I130" s="39"/>
    </row>
    <row r="131" spans="1:9" x14ac:dyDescent="0.3">
      <c r="B131" s="56"/>
      <c r="C131" s="57"/>
      <c r="D131" s="57"/>
      <c r="E131" s="25"/>
      <c r="F131" s="59"/>
      <c r="G131" s="7"/>
      <c r="H131" s="7"/>
    </row>
    <row r="132" spans="1:9" x14ac:dyDescent="0.3">
      <c r="A132" s="39" t="s">
        <v>125</v>
      </c>
      <c r="B132" s="47" t="s">
        <v>126</v>
      </c>
      <c r="C132" s="47"/>
      <c r="D132" s="47"/>
      <c r="E132" s="48"/>
      <c r="F132" s="49"/>
      <c r="G132" s="7"/>
      <c r="H132" s="7"/>
    </row>
    <row r="133" spans="1:9" x14ac:dyDescent="0.3">
      <c r="A133" s="39" t="s">
        <v>478</v>
      </c>
      <c r="B133" s="50" t="s">
        <v>481</v>
      </c>
      <c r="C133" s="51" t="s">
        <v>18</v>
      </c>
      <c r="D133" s="51" t="s">
        <v>19</v>
      </c>
      <c r="E133" s="63">
        <v>1</v>
      </c>
      <c r="F133" s="8"/>
      <c r="G133" s="7">
        <f>+F133*E133</f>
        <v>0</v>
      </c>
      <c r="H133" s="53">
        <v>25</v>
      </c>
      <c r="I133" s="39"/>
    </row>
    <row r="134" spans="1:9" x14ac:dyDescent="0.3">
      <c r="A134" s="39" t="s">
        <v>479</v>
      </c>
      <c r="B134" s="50" t="s">
        <v>482</v>
      </c>
      <c r="C134" s="51" t="s">
        <v>18</v>
      </c>
      <c r="D134" s="51" t="s">
        <v>19</v>
      </c>
      <c r="E134" s="63">
        <v>1</v>
      </c>
      <c r="F134" s="8"/>
      <c r="G134" s="7">
        <f>+F134*E134</f>
        <v>0</v>
      </c>
      <c r="H134" s="53">
        <v>30</v>
      </c>
      <c r="I134" s="39"/>
    </row>
    <row r="135" spans="1:9" x14ac:dyDescent="0.3">
      <c r="A135" s="39" t="s">
        <v>480</v>
      </c>
      <c r="B135" s="50" t="s">
        <v>483</v>
      </c>
      <c r="C135" s="51" t="s">
        <v>18</v>
      </c>
      <c r="D135" s="51" t="s">
        <v>19</v>
      </c>
      <c r="E135" s="63">
        <v>1</v>
      </c>
      <c r="F135" s="8"/>
      <c r="G135" s="7">
        <f>+F135*E135</f>
        <v>0</v>
      </c>
      <c r="H135" s="53">
        <v>40</v>
      </c>
      <c r="I135" s="39"/>
    </row>
    <row r="136" spans="1:9" x14ac:dyDescent="0.3">
      <c r="B136" s="56"/>
      <c r="C136" s="57"/>
      <c r="D136" s="57"/>
      <c r="E136" s="25"/>
      <c r="F136" s="59"/>
      <c r="G136" s="7"/>
      <c r="H136" s="7"/>
    </row>
    <row r="137" spans="1:9" x14ac:dyDescent="0.3">
      <c r="A137" s="39" t="s">
        <v>127</v>
      </c>
      <c r="B137" s="47" t="s">
        <v>128</v>
      </c>
      <c r="C137" s="47"/>
      <c r="D137" s="47"/>
      <c r="E137" s="48"/>
      <c r="F137" s="49"/>
      <c r="G137" s="7"/>
      <c r="H137" s="7"/>
    </row>
    <row r="138" spans="1:9" x14ac:dyDescent="0.3">
      <c r="B138" s="50" t="s">
        <v>128</v>
      </c>
      <c r="C138" s="51" t="s">
        <v>18</v>
      </c>
      <c r="D138" s="51" t="s">
        <v>19</v>
      </c>
      <c r="E138" s="63">
        <v>12</v>
      </c>
      <c r="F138" s="8"/>
      <c r="G138" s="7">
        <f>+F138*E138</f>
        <v>0</v>
      </c>
      <c r="H138" s="53">
        <v>327.75</v>
      </c>
      <c r="I138" s="39"/>
    </row>
    <row r="139" spans="1:9" x14ac:dyDescent="0.3">
      <c r="F139" s="9"/>
      <c r="G139" s="7"/>
      <c r="H139" s="7"/>
    </row>
    <row r="140" spans="1:9" x14ac:dyDescent="0.3">
      <c r="A140" s="39" t="s">
        <v>129</v>
      </c>
      <c r="B140" s="47" t="s">
        <v>130</v>
      </c>
      <c r="C140" s="39"/>
      <c r="D140" s="39"/>
      <c r="E140" s="48"/>
      <c r="F140" s="49"/>
      <c r="G140" s="45"/>
      <c r="H140" s="45"/>
      <c r="I140" s="39"/>
    </row>
    <row r="141" spans="1:9" x14ac:dyDescent="0.3">
      <c r="A141" s="39" t="s">
        <v>131</v>
      </c>
      <c r="B141" s="50" t="s">
        <v>132</v>
      </c>
      <c r="C141" s="51" t="s">
        <v>18</v>
      </c>
      <c r="D141" s="51" t="s">
        <v>19</v>
      </c>
      <c r="E141" s="52">
        <v>8</v>
      </c>
      <c r="F141" s="8"/>
      <c r="G141" s="7">
        <f t="shared" ref="G141:G143" si="2">F141*E141</f>
        <v>0</v>
      </c>
      <c r="H141" s="53">
        <v>100.05</v>
      </c>
      <c r="I141" s="39"/>
    </row>
    <row r="142" spans="1:9" x14ac:dyDescent="0.3">
      <c r="A142" s="39" t="s">
        <v>133</v>
      </c>
      <c r="B142" s="50" t="s">
        <v>134</v>
      </c>
      <c r="C142" s="51" t="s">
        <v>18</v>
      </c>
      <c r="D142" s="51" t="s">
        <v>19</v>
      </c>
      <c r="E142" s="52">
        <v>2</v>
      </c>
      <c r="F142" s="8"/>
      <c r="G142" s="7">
        <f t="shared" si="2"/>
        <v>0</v>
      </c>
      <c r="H142" s="53">
        <v>175.95</v>
      </c>
      <c r="I142" s="39"/>
    </row>
    <row r="143" spans="1:9" x14ac:dyDescent="0.3">
      <c r="A143" s="39" t="s">
        <v>135</v>
      </c>
      <c r="B143" s="50" t="s">
        <v>136</v>
      </c>
      <c r="C143" s="51" t="s">
        <v>18</v>
      </c>
      <c r="D143" s="51" t="s">
        <v>19</v>
      </c>
      <c r="E143" s="52">
        <v>2</v>
      </c>
      <c r="F143" s="8"/>
      <c r="G143" s="7">
        <f t="shared" si="2"/>
        <v>0</v>
      </c>
      <c r="H143" s="53">
        <v>340.4</v>
      </c>
      <c r="I143" s="39"/>
    </row>
    <row r="144" spans="1:9" x14ac:dyDescent="0.3">
      <c r="B144" s="47"/>
      <c r="C144" s="39"/>
      <c r="D144" s="39"/>
      <c r="E144" s="48"/>
      <c r="F144" s="49"/>
      <c r="G144" s="45"/>
      <c r="H144" s="45"/>
      <c r="I144" s="39"/>
    </row>
    <row r="145" spans="1:9" x14ac:dyDescent="0.3">
      <c r="B145" s="66" t="s">
        <v>137</v>
      </c>
      <c r="C145" s="39"/>
      <c r="D145" s="39"/>
      <c r="E145" s="48"/>
      <c r="F145" s="49"/>
      <c r="G145" s="45"/>
      <c r="H145" s="45"/>
      <c r="I145" s="39"/>
    </row>
    <row r="146" spans="1:9" x14ac:dyDescent="0.3">
      <c r="A146" s="39" t="s">
        <v>138</v>
      </c>
      <c r="B146" s="47" t="s">
        <v>139</v>
      </c>
      <c r="C146" s="47"/>
      <c r="D146" s="47"/>
      <c r="E146" s="48"/>
      <c r="F146" s="49"/>
      <c r="G146" s="7"/>
      <c r="H146" s="7"/>
    </row>
    <row r="147" spans="1:9" x14ac:dyDescent="0.3">
      <c r="B147" s="50" t="s">
        <v>139</v>
      </c>
      <c r="C147" s="51" t="s">
        <v>18</v>
      </c>
      <c r="D147" s="51" t="s">
        <v>19</v>
      </c>
      <c r="E147" s="63">
        <v>100</v>
      </c>
      <c r="F147" s="8"/>
      <c r="G147" s="7">
        <f>+F147*E147</f>
        <v>0</v>
      </c>
      <c r="H147" s="53">
        <v>78.199999999999989</v>
      </c>
    </row>
    <row r="148" spans="1:9" x14ac:dyDescent="0.3">
      <c r="B148" s="56"/>
      <c r="C148" s="57"/>
      <c r="D148" s="57"/>
      <c r="E148" s="25"/>
      <c r="F148" s="59"/>
      <c r="G148" s="7"/>
      <c r="H148" s="7"/>
    </row>
    <row r="149" spans="1:9" x14ac:dyDescent="0.3">
      <c r="A149" s="39" t="s">
        <v>140</v>
      </c>
      <c r="B149" s="47" t="s">
        <v>141</v>
      </c>
      <c r="C149" s="47"/>
      <c r="D149" s="47"/>
      <c r="E149" s="48"/>
      <c r="F149" s="49"/>
      <c r="G149" s="7"/>
      <c r="H149" s="7"/>
    </row>
    <row r="150" spans="1:9" x14ac:dyDescent="0.3">
      <c r="B150" s="50" t="s">
        <v>141</v>
      </c>
      <c r="C150" s="51" t="s">
        <v>18</v>
      </c>
      <c r="D150" s="51" t="s">
        <v>19</v>
      </c>
      <c r="E150" s="63">
        <v>100</v>
      </c>
      <c r="F150" s="8"/>
      <c r="G150" s="7">
        <f>+F150*E150</f>
        <v>0</v>
      </c>
      <c r="H150" s="53">
        <v>195.49999999999997</v>
      </c>
    </row>
    <row r="151" spans="1:9" x14ac:dyDescent="0.3">
      <c r="B151" s="56"/>
      <c r="C151" s="57"/>
      <c r="D151" s="57"/>
      <c r="E151" s="25"/>
      <c r="F151" s="59"/>
      <c r="G151" s="7"/>
      <c r="H151" s="7"/>
    </row>
    <row r="152" spans="1:9" x14ac:dyDescent="0.3">
      <c r="A152" s="39" t="s">
        <v>142</v>
      </c>
      <c r="B152" s="47" t="s">
        <v>143</v>
      </c>
      <c r="C152" s="47"/>
      <c r="D152" s="47"/>
      <c r="E152" s="48"/>
      <c r="F152" s="49"/>
      <c r="G152" s="7"/>
      <c r="H152" s="7"/>
    </row>
    <row r="153" spans="1:9" x14ac:dyDescent="0.3">
      <c r="B153" s="50" t="s">
        <v>143</v>
      </c>
      <c r="C153" s="51" t="s">
        <v>18</v>
      </c>
      <c r="D153" s="51" t="s">
        <v>19</v>
      </c>
      <c r="E153" s="63">
        <v>100</v>
      </c>
      <c r="F153" s="8"/>
      <c r="G153" s="7">
        <f>+F153*E153</f>
        <v>0</v>
      </c>
      <c r="H153" s="53">
        <v>252.99999999999997</v>
      </c>
    </row>
    <row r="154" spans="1:9" x14ac:dyDescent="0.3">
      <c r="B154" s="56"/>
      <c r="C154" s="57"/>
      <c r="D154" s="57"/>
      <c r="E154" s="25"/>
      <c r="F154" s="59"/>
      <c r="G154" s="7"/>
      <c r="H154" s="7"/>
    </row>
    <row r="155" spans="1:9" x14ac:dyDescent="0.3">
      <c r="A155" s="39" t="s">
        <v>144</v>
      </c>
      <c r="B155" s="47" t="s">
        <v>145</v>
      </c>
      <c r="C155" s="47"/>
      <c r="D155" s="47"/>
      <c r="E155" s="48"/>
      <c r="F155" s="49"/>
      <c r="G155" s="7"/>
      <c r="H155" s="7"/>
    </row>
    <row r="156" spans="1:9" x14ac:dyDescent="0.3">
      <c r="B156" s="50" t="s">
        <v>145</v>
      </c>
      <c r="C156" s="51" t="s">
        <v>18</v>
      </c>
      <c r="D156" s="51" t="s">
        <v>19</v>
      </c>
      <c r="E156" s="63">
        <v>100</v>
      </c>
      <c r="F156" s="8"/>
      <c r="G156" s="7">
        <f>+F156*E156</f>
        <v>0</v>
      </c>
      <c r="H156" s="53">
        <v>111.55</v>
      </c>
    </row>
    <row r="157" spans="1:9" x14ac:dyDescent="0.3">
      <c r="B157" s="56"/>
      <c r="C157" s="57"/>
      <c r="D157" s="57"/>
      <c r="E157" s="25"/>
      <c r="F157" s="59"/>
      <c r="G157" s="7"/>
      <c r="H157" s="7"/>
    </row>
    <row r="158" spans="1:9" x14ac:dyDescent="0.3">
      <c r="A158" s="39" t="s">
        <v>146</v>
      </c>
      <c r="B158" s="47" t="s">
        <v>147</v>
      </c>
      <c r="C158" s="47"/>
      <c r="D158" s="47"/>
      <c r="E158" s="48"/>
      <c r="F158" s="49"/>
      <c r="G158" s="7"/>
      <c r="H158" s="7"/>
    </row>
    <row r="159" spans="1:9" x14ac:dyDescent="0.3">
      <c r="B159" s="50" t="s">
        <v>147</v>
      </c>
      <c r="C159" s="51" t="s">
        <v>18</v>
      </c>
      <c r="D159" s="51" t="s">
        <v>19</v>
      </c>
      <c r="E159" s="63">
        <v>100</v>
      </c>
      <c r="F159" s="8"/>
      <c r="G159" s="7">
        <f>+F159*E159</f>
        <v>0</v>
      </c>
      <c r="H159" s="53">
        <v>108.1</v>
      </c>
    </row>
    <row r="160" spans="1:9" x14ac:dyDescent="0.3">
      <c r="B160" s="56"/>
      <c r="C160" s="57"/>
      <c r="D160" s="57"/>
      <c r="E160" s="25"/>
      <c r="F160" s="59"/>
      <c r="G160" s="7"/>
      <c r="H160" s="7"/>
    </row>
    <row r="161" spans="1:9" x14ac:dyDescent="0.3">
      <c r="A161" s="39" t="s">
        <v>148</v>
      </c>
      <c r="B161" s="47" t="s">
        <v>149</v>
      </c>
      <c r="C161" s="47"/>
      <c r="D161" s="47"/>
      <c r="E161" s="48"/>
      <c r="F161" s="49"/>
      <c r="G161" s="7"/>
      <c r="H161" s="7"/>
    </row>
    <row r="162" spans="1:9" x14ac:dyDescent="0.3">
      <c r="B162" s="50" t="s">
        <v>149</v>
      </c>
      <c r="C162" s="51" t="s">
        <v>18</v>
      </c>
      <c r="D162" s="51" t="s">
        <v>19</v>
      </c>
      <c r="E162" s="63">
        <v>100</v>
      </c>
      <c r="F162" s="8"/>
      <c r="G162" s="7">
        <f>+F162*E162</f>
        <v>0</v>
      </c>
      <c r="H162" s="53">
        <v>79.349999999999994</v>
      </c>
      <c r="I162" s="39"/>
    </row>
    <row r="163" spans="1:9" x14ac:dyDescent="0.3">
      <c r="B163" s="47"/>
      <c r="C163" s="39"/>
      <c r="D163" s="39"/>
      <c r="E163" s="48"/>
      <c r="F163" s="49"/>
      <c r="G163" s="45"/>
      <c r="H163" s="45"/>
      <c r="I163" s="39"/>
    </row>
    <row r="164" spans="1:9" x14ac:dyDescent="0.3">
      <c r="A164" s="39" t="s">
        <v>150</v>
      </c>
      <c r="B164" s="47" t="s">
        <v>151</v>
      </c>
      <c r="C164" s="47"/>
      <c r="D164" s="47"/>
      <c r="E164" s="48"/>
      <c r="F164" s="49"/>
      <c r="G164" s="7"/>
      <c r="H164" s="7"/>
    </row>
    <row r="165" spans="1:9" x14ac:dyDescent="0.3">
      <c r="B165" s="50" t="s">
        <v>151</v>
      </c>
      <c r="C165" s="51" t="s">
        <v>18</v>
      </c>
      <c r="D165" s="51" t="s">
        <v>19</v>
      </c>
      <c r="E165" s="63">
        <v>100</v>
      </c>
      <c r="F165" s="8"/>
      <c r="G165" s="7">
        <f>+F165*E165</f>
        <v>0</v>
      </c>
      <c r="H165" s="53">
        <v>5.75</v>
      </c>
      <c r="I165" s="39"/>
    </row>
    <row r="166" spans="1:9" x14ac:dyDescent="0.3">
      <c r="B166" s="47"/>
      <c r="C166" s="39"/>
      <c r="D166" s="39"/>
      <c r="E166" s="48"/>
      <c r="F166" s="49"/>
      <c r="G166" s="45"/>
      <c r="H166" s="45"/>
      <c r="I166" s="39"/>
    </row>
    <row r="167" spans="1:9" x14ac:dyDescent="0.3">
      <c r="A167" s="39" t="s">
        <v>152</v>
      </c>
      <c r="B167" s="47" t="s">
        <v>153</v>
      </c>
      <c r="C167" s="47"/>
      <c r="D167" s="47"/>
      <c r="E167" s="48"/>
      <c r="F167" s="49"/>
      <c r="G167" s="7"/>
      <c r="H167" s="7"/>
    </row>
    <row r="168" spans="1:9" x14ac:dyDescent="0.3">
      <c r="B168" s="50" t="s">
        <v>153</v>
      </c>
      <c r="C168" s="51" t="s">
        <v>18</v>
      </c>
      <c r="D168" s="51" t="s">
        <v>19</v>
      </c>
      <c r="E168" s="63">
        <v>100</v>
      </c>
      <c r="F168" s="8"/>
      <c r="G168" s="7">
        <f>+F168*E168</f>
        <v>0</v>
      </c>
      <c r="H168" s="53">
        <v>51.749999999999993</v>
      </c>
      <c r="I168" s="39"/>
    </row>
    <row r="169" spans="1:9" x14ac:dyDescent="0.3">
      <c r="B169" s="47"/>
      <c r="C169" s="39"/>
      <c r="D169" s="39"/>
      <c r="E169" s="48"/>
      <c r="F169" s="49"/>
      <c r="G169" s="45"/>
      <c r="H169" s="45"/>
      <c r="I169" s="39"/>
    </row>
    <row r="170" spans="1:9" x14ac:dyDescent="0.3">
      <c r="A170" s="39" t="s">
        <v>154</v>
      </c>
      <c r="B170" s="47" t="s">
        <v>155</v>
      </c>
      <c r="C170" s="47"/>
      <c r="D170" s="47"/>
      <c r="E170" s="48"/>
      <c r="F170" s="49"/>
      <c r="G170" s="7"/>
      <c r="H170" s="7"/>
    </row>
    <row r="171" spans="1:9" x14ac:dyDescent="0.3">
      <c r="B171" s="50" t="s">
        <v>155</v>
      </c>
      <c r="C171" s="51" t="s">
        <v>18</v>
      </c>
      <c r="D171" s="51" t="s">
        <v>19</v>
      </c>
      <c r="E171" s="63">
        <v>100</v>
      </c>
      <c r="F171" s="8"/>
      <c r="G171" s="7">
        <f>+F171*E171</f>
        <v>0</v>
      </c>
      <c r="H171" s="53">
        <v>20.7</v>
      </c>
      <c r="I171" s="39"/>
    </row>
    <row r="172" spans="1:9" x14ac:dyDescent="0.3">
      <c r="B172" s="47"/>
      <c r="C172" s="39"/>
      <c r="D172" s="39"/>
      <c r="E172" s="48"/>
      <c r="F172" s="49"/>
      <c r="G172" s="45"/>
      <c r="H172" s="45"/>
      <c r="I172" s="39"/>
    </row>
    <row r="173" spans="1:9" x14ac:dyDescent="0.3">
      <c r="A173" s="39" t="s">
        <v>156</v>
      </c>
      <c r="B173" s="47" t="s">
        <v>157</v>
      </c>
      <c r="C173" s="47"/>
      <c r="D173" s="47"/>
      <c r="E173" s="48"/>
      <c r="F173" s="49"/>
      <c r="G173" s="7"/>
      <c r="H173" s="7"/>
    </row>
    <row r="174" spans="1:9" x14ac:dyDescent="0.3">
      <c r="B174" s="50" t="s">
        <v>157</v>
      </c>
      <c r="C174" s="51" t="s">
        <v>18</v>
      </c>
      <c r="D174" s="51" t="s">
        <v>19</v>
      </c>
      <c r="E174" s="63">
        <v>100</v>
      </c>
      <c r="F174" s="8"/>
      <c r="G174" s="7">
        <f>+F174*E174</f>
        <v>0</v>
      </c>
      <c r="H174" s="53">
        <v>112.69999999999999</v>
      </c>
      <c r="I174" s="39"/>
    </row>
    <row r="175" spans="1:9" x14ac:dyDescent="0.3">
      <c r="B175" s="56"/>
      <c r="C175" s="57"/>
      <c r="D175" s="57"/>
      <c r="E175" s="25"/>
      <c r="F175" s="59"/>
      <c r="G175" s="7"/>
      <c r="H175" s="53"/>
      <c r="I175" s="39"/>
    </row>
    <row r="176" spans="1:9" x14ac:dyDescent="0.3">
      <c r="B176" s="66" t="s">
        <v>158</v>
      </c>
      <c r="C176" s="39"/>
      <c r="D176" s="39"/>
      <c r="E176" s="48"/>
      <c r="F176" s="49"/>
      <c r="G176" s="45"/>
      <c r="H176" s="45"/>
      <c r="I176" s="39"/>
    </row>
    <row r="177" spans="1:11" x14ac:dyDescent="0.3">
      <c r="A177" s="39" t="s">
        <v>159</v>
      </c>
      <c r="B177" s="47" t="s">
        <v>160</v>
      </c>
      <c r="C177" s="39"/>
      <c r="D177" s="39"/>
      <c r="E177" s="48"/>
      <c r="F177" s="49"/>
      <c r="G177" s="45"/>
      <c r="H177" s="45"/>
      <c r="I177" s="39"/>
    </row>
    <row r="178" spans="1:11" x14ac:dyDescent="0.3">
      <c r="A178" s="39" t="s">
        <v>161</v>
      </c>
      <c r="B178" s="50" t="s">
        <v>162</v>
      </c>
      <c r="C178" s="51" t="s">
        <v>163</v>
      </c>
      <c r="D178" s="51" t="s">
        <v>19</v>
      </c>
      <c r="E178" s="52">
        <v>12</v>
      </c>
      <c r="F178" s="10"/>
      <c r="G178" s="17">
        <f t="shared" ref="G178:G179" si="3">F178*E178</f>
        <v>0</v>
      </c>
      <c r="H178" s="53">
        <v>6.8999999999999995</v>
      </c>
      <c r="I178" s="39"/>
      <c r="K178" s="67"/>
    </row>
    <row r="179" spans="1:11" x14ac:dyDescent="0.3">
      <c r="A179" s="39" t="s">
        <v>164</v>
      </c>
      <c r="B179" s="50" t="s">
        <v>165</v>
      </c>
      <c r="C179" s="51" t="s">
        <v>163</v>
      </c>
      <c r="D179" s="51" t="s">
        <v>19</v>
      </c>
      <c r="E179" s="52">
        <v>12</v>
      </c>
      <c r="F179" s="10"/>
      <c r="G179" s="17">
        <f t="shared" si="3"/>
        <v>0</v>
      </c>
      <c r="H179" s="53">
        <v>9.1999999999999993</v>
      </c>
      <c r="I179" s="39"/>
    </row>
    <row r="180" spans="1:11" x14ac:dyDescent="0.3">
      <c r="B180" s="47"/>
      <c r="C180" s="39"/>
      <c r="D180" s="39"/>
      <c r="E180" s="48"/>
      <c r="F180" s="49"/>
      <c r="G180" s="45"/>
      <c r="H180" s="45"/>
      <c r="I180" s="39"/>
    </row>
    <row r="181" spans="1:11" x14ac:dyDescent="0.3">
      <c r="A181" s="39" t="s">
        <v>166</v>
      </c>
      <c r="B181" s="68" t="s">
        <v>167</v>
      </c>
      <c r="C181" s="39"/>
      <c r="D181" s="39"/>
      <c r="E181" s="48"/>
      <c r="F181" s="49"/>
      <c r="G181" s="45"/>
      <c r="H181" s="45"/>
      <c r="I181" s="39"/>
    </row>
    <row r="182" spans="1:11" x14ac:dyDescent="0.3">
      <c r="A182" s="39" t="s">
        <v>168</v>
      </c>
      <c r="B182" s="50" t="s">
        <v>162</v>
      </c>
      <c r="C182" s="51" t="s">
        <v>18</v>
      </c>
      <c r="D182" s="51" t="s">
        <v>19</v>
      </c>
      <c r="E182" s="52">
        <v>1</v>
      </c>
      <c r="F182" s="10"/>
      <c r="G182" s="17">
        <f t="shared" ref="G182:G183" si="4">F182*E182</f>
        <v>0</v>
      </c>
      <c r="H182" s="53">
        <v>14.95</v>
      </c>
      <c r="I182" s="39"/>
    </row>
    <row r="183" spans="1:11" x14ac:dyDescent="0.3">
      <c r="A183" s="39" t="s">
        <v>169</v>
      </c>
      <c r="B183" s="50" t="s">
        <v>165</v>
      </c>
      <c r="C183" s="51" t="s">
        <v>18</v>
      </c>
      <c r="D183" s="51" t="s">
        <v>19</v>
      </c>
      <c r="E183" s="52">
        <v>1</v>
      </c>
      <c r="F183" s="10"/>
      <c r="G183" s="17">
        <f t="shared" si="4"/>
        <v>0</v>
      </c>
      <c r="H183" s="53">
        <v>28.749999999999996</v>
      </c>
      <c r="I183" s="39"/>
    </row>
    <row r="184" spans="1:11" x14ac:dyDescent="0.3">
      <c r="B184" s="47"/>
      <c r="C184" s="39"/>
      <c r="D184" s="39"/>
      <c r="E184" s="48"/>
      <c r="F184" s="49"/>
      <c r="G184" s="45"/>
      <c r="H184" s="45"/>
      <c r="I184" s="39"/>
    </row>
    <row r="185" spans="1:11" x14ac:dyDescent="0.3">
      <c r="A185" s="39" t="s">
        <v>170</v>
      </c>
      <c r="B185" s="68" t="s">
        <v>171</v>
      </c>
      <c r="C185" s="39"/>
      <c r="D185" s="39"/>
      <c r="E185" s="48"/>
      <c r="F185" s="49"/>
      <c r="G185" s="45"/>
      <c r="H185" s="45"/>
      <c r="I185" s="39"/>
    </row>
    <row r="186" spans="1:11" x14ac:dyDescent="0.3">
      <c r="A186" s="39" t="s">
        <v>172</v>
      </c>
      <c r="B186" s="50" t="s">
        <v>162</v>
      </c>
      <c r="C186" s="51" t="s">
        <v>18</v>
      </c>
      <c r="D186" s="51" t="s">
        <v>19</v>
      </c>
      <c r="E186" s="52">
        <v>1</v>
      </c>
      <c r="F186" s="10"/>
      <c r="G186" s="17">
        <f t="shared" ref="G186:G187" si="5">F186*E186</f>
        <v>0</v>
      </c>
      <c r="H186" s="53">
        <v>4.5999999999999996</v>
      </c>
      <c r="I186" s="39"/>
    </row>
    <row r="187" spans="1:11" x14ac:dyDescent="0.3">
      <c r="A187" s="39" t="s">
        <v>173</v>
      </c>
      <c r="B187" s="50" t="s">
        <v>165</v>
      </c>
      <c r="C187" s="51" t="s">
        <v>18</v>
      </c>
      <c r="D187" s="51" t="s">
        <v>19</v>
      </c>
      <c r="E187" s="52">
        <v>1</v>
      </c>
      <c r="F187" s="10"/>
      <c r="G187" s="17">
        <f t="shared" si="5"/>
        <v>0</v>
      </c>
      <c r="H187" s="53">
        <v>6.8999999999999995</v>
      </c>
      <c r="I187" s="39"/>
    </row>
    <row r="188" spans="1:11" x14ac:dyDescent="0.3">
      <c r="B188" s="47"/>
      <c r="C188" s="39"/>
      <c r="D188" s="39"/>
      <c r="E188" s="48"/>
      <c r="F188" s="49"/>
      <c r="G188" s="45"/>
      <c r="H188" s="45"/>
      <c r="I188" s="39"/>
    </row>
    <row r="189" spans="1:11" x14ac:dyDescent="0.3">
      <c r="A189" s="39" t="s">
        <v>174</v>
      </c>
      <c r="B189" s="68" t="s">
        <v>175</v>
      </c>
      <c r="C189" s="39"/>
      <c r="D189" s="39"/>
      <c r="E189" s="48"/>
      <c r="F189" s="49"/>
      <c r="G189" s="45"/>
      <c r="H189" s="45"/>
      <c r="I189" s="39"/>
    </row>
    <row r="190" spans="1:11" x14ac:dyDescent="0.3">
      <c r="A190" s="39" t="s">
        <v>176</v>
      </c>
      <c r="B190" s="50" t="s">
        <v>162</v>
      </c>
      <c r="C190" s="51" t="s">
        <v>18</v>
      </c>
      <c r="D190" s="51" t="s">
        <v>19</v>
      </c>
      <c r="E190" s="52">
        <v>1</v>
      </c>
      <c r="F190" s="10"/>
      <c r="G190" s="17">
        <f t="shared" ref="G190:G191" si="6">F190*E190</f>
        <v>0</v>
      </c>
      <c r="H190" s="53">
        <v>9.1999999999999993</v>
      </c>
      <c r="I190" s="39"/>
    </row>
    <row r="191" spans="1:11" x14ac:dyDescent="0.3">
      <c r="A191" s="39" t="s">
        <v>177</v>
      </c>
      <c r="B191" s="50" t="s">
        <v>165</v>
      </c>
      <c r="C191" s="51" t="s">
        <v>18</v>
      </c>
      <c r="D191" s="51" t="s">
        <v>19</v>
      </c>
      <c r="E191" s="52">
        <v>1</v>
      </c>
      <c r="F191" s="10"/>
      <c r="G191" s="17">
        <f t="shared" si="6"/>
        <v>0</v>
      </c>
      <c r="H191" s="53">
        <v>16.099999999999998</v>
      </c>
      <c r="I191" s="39"/>
    </row>
    <row r="192" spans="1:11" x14ac:dyDescent="0.3">
      <c r="B192" s="47"/>
      <c r="C192" s="39"/>
      <c r="D192" s="39"/>
      <c r="E192" s="48"/>
      <c r="F192" s="49"/>
      <c r="G192" s="45"/>
      <c r="H192" s="45"/>
      <c r="I192" s="39"/>
    </row>
    <row r="193" spans="1:9" x14ac:dyDescent="0.3">
      <c r="A193" s="39" t="s">
        <v>178</v>
      </c>
      <c r="B193" s="47" t="s">
        <v>179</v>
      </c>
      <c r="C193" s="39"/>
      <c r="D193" s="39"/>
      <c r="E193" s="48"/>
      <c r="F193" s="49"/>
      <c r="G193" s="45"/>
      <c r="H193" s="45"/>
      <c r="I193" s="39"/>
    </row>
    <row r="194" spans="1:9" x14ac:dyDescent="0.3">
      <c r="A194" s="39" t="s">
        <v>180</v>
      </c>
      <c r="B194" s="50" t="s">
        <v>162</v>
      </c>
      <c r="C194" s="51" t="s">
        <v>18</v>
      </c>
      <c r="D194" s="51" t="s">
        <v>19</v>
      </c>
      <c r="E194" s="52">
        <v>1</v>
      </c>
      <c r="F194" s="10"/>
      <c r="G194" s="17">
        <f t="shared" ref="G194:G195" si="7">F194*E194</f>
        <v>0</v>
      </c>
      <c r="H194" s="53">
        <v>9.1999999999999993</v>
      </c>
      <c r="I194" s="39"/>
    </row>
    <row r="195" spans="1:9" x14ac:dyDescent="0.3">
      <c r="A195" s="39" t="s">
        <v>181</v>
      </c>
      <c r="B195" s="50" t="s">
        <v>165</v>
      </c>
      <c r="C195" s="51" t="s">
        <v>18</v>
      </c>
      <c r="D195" s="51" t="s">
        <v>19</v>
      </c>
      <c r="E195" s="52">
        <v>1</v>
      </c>
      <c r="F195" s="10"/>
      <c r="G195" s="17">
        <f t="shared" si="7"/>
        <v>0</v>
      </c>
      <c r="H195" s="53">
        <v>16.099999999999998</v>
      </c>
      <c r="I195" s="39"/>
    </row>
    <row r="196" spans="1:9" x14ac:dyDescent="0.3">
      <c r="B196" s="47"/>
      <c r="C196" s="39"/>
      <c r="D196" s="39"/>
      <c r="E196" s="48"/>
      <c r="F196" s="49"/>
      <c r="G196" s="45"/>
      <c r="H196" s="45"/>
      <c r="I196" s="39"/>
    </row>
    <row r="197" spans="1:9" x14ac:dyDescent="0.3">
      <c r="A197" s="39" t="s">
        <v>182</v>
      </c>
      <c r="B197" s="68" t="s">
        <v>183</v>
      </c>
      <c r="C197" s="39"/>
      <c r="D197" s="39"/>
      <c r="E197" s="48"/>
      <c r="F197" s="49"/>
      <c r="G197" s="45"/>
      <c r="H197" s="45"/>
      <c r="I197" s="39"/>
    </row>
    <row r="198" spans="1:9" x14ac:dyDescent="0.3">
      <c r="A198" s="39" t="s">
        <v>184</v>
      </c>
      <c r="B198" s="50" t="s">
        <v>162</v>
      </c>
      <c r="C198" s="51" t="s">
        <v>18</v>
      </c>
      <c r="D198" s="51" t="s">
        <v>19</v>
      </c>
      <c r="E198" s="52">
        <v>1</v>
      </c>
      <c r="F198" s="10"/>
      <c r="G198" s="17">
        <f t="shared" ref="G198:G199" si="8">F198*E198</f>
        <v>0</v>
      </c>
      <c r="H198" s="53">
        <v>9.1999999999999993</v>
      </c>
      <c r="I198" s="39"/>
    </row>
    <row r="199" spans="1:9" x14ac:dyDescent="0.3">
      <c r="A199" s="39" t="s">
        <v>185</v>
      </c>
      <c r="B199" s="50" t="s">
        <v>165</v>
      </c>
      <c r="C199" s="51" t="s">
        <v>18</v>
      </c>
      <c r="D199" s="51" t="s">
        <v>19</v>
      </c>
      <c r="E199" s="52">
        <v>1</v>
      </c>
      <c r="F199" s="10"/>
      <c r="G199" s="17">
        <f t="shared" si="8"/>
        <v>0</v>
      </c>
      <c r="H199" s="53">
        <v>16.099999999999998</v>
      </c>
      <c r="I199" s="39"/>
    </row>
    <row r="200" spans="1:9" x14ac:dyDescent="0.3">
      <c r="B200" s="47"/>
      <c r="C200" s="39"/>
      <c r="D200" s="39"/>
      <c r="E200" s="48"/>
      <c r="F200" s="49"/>
      <c r="G200" s="45"/>
      <c r="H200" s="45"/>
      <c r="I200" s="39"/>
    </row>
    <row r="201" spans="1:9" x14ac:dyDescent="0.3">
      <c r="A201" s="39" t="s">
        <v>186</v>
      </c>
      <c r="B201" s="68" t="s">
        <v>187</v>
      </c>
      <c r="C201" s="39"/>
      <c r="D201" s="39"/>
      <c r="E201" s="48"/>
      <c r="F201" s="49"/>
      <c r="G201" s="45"/>
      <c r="H201" s="45"/>
      <c r="I201" s="39"/>
    </row>
    <row r="202" spans="1:9" x14ac:dyDescent="0.3">
      <c r="B202" s="50" t="s">
        <v>188</v>
      </c>
      <c r="C202" s="51" t="s">
        <v>18</v>
      </c>
      <c r="D202" s="51" t="s">
        <v>19</v>
      </c>
      <c r="E202" s="52">
        <v>1</v>
      </c>
      <c r="F202" s="10"/>
      <c r="G202" s="17">
        <f t="shared" ref="G202" si="9">F202*E202</f>
        <v>0</v>
      </c>
      <c r="H202" s="53">
        <v>14.95</v>
      </c>
      <c r="I202" s="39"/>
    </row>
    <row r="203" spans="1:9" x14ac:dyDescent="0.3">
      <c r="B203" s="47"/>
      <c r="C203" s="39"/>
      <c r="D203" s="39"/>
      <c r="E203" s="48"/>
      <c r="F203" s="49"/>
      <c r="G203" s="45"/>
      <c r="H203" s="45"/>
      <c r="I203" s="39"/>
    </row>
    <row r="204" spans="1:9" x14ac:dyDescent="0.3">
      <c r="A204" s="39" t="s">
        <v>189</v>
      </c>
      <c r="B204" s="47" t="s">
        <v>190</v>
      </c>
      <c r="C204" s="39"/>
      <c r="D204" s="39"/>
      <c r="E204" s="48"/>
      <c r="F204" s="49"/>
      <c r="G204" s="45"/>
      <c r="H204" s="45"/>
      <c r="I204" s="39"/>
    </row>
    <row r="205" spans="1:9" x14ac:dyDescent="0.3">
      <c r="A205" s="39" t="s">
        <v>191</v>
      </c>
      <c r="B205" s="50" t="s">
        <v>162</v>
      </c>
      <c r="C205" s="51" t="s">
        <v>18</v>
      </c>
      <c r="D205" s="51" t="s">
        <v>19</v>
      </c>
      <c r="E205" s="52">
        <v>1</v>
      </c>
      <c r="F205" s="10"/>
      <c r="G205" s="17">
        <f t="shared" ref="G205:G206" si="10">F205*E205</f>
        <v>0</v>
      </c>
      <c r="H205" s="53">
        <v>39.099999999999994</v>
      </c>
      <c r="I205" s="39"/>
    </row>
    <row r="206" spans="1:9" x14ac:dyDescent="0.3">
      <c r="A206" s="39" t="s">
        <v>192</v>
      </c>
      <c r="B206" s="50" t="s">
        <v>165</v>
      </c>
      <c r="C206" s="51" t="s">
        <v>18</v>
      </c>
      <c r="D206" s="51" t="s">
        <v>19</v>
      </c>
      <c r="E206" s="52">
        <v>1</v>
      </c>
      <c r="F206" s="10"/>
      <c r="G206" s="17">
        <f t="shared" si="10"/>
        <v>0</v>
      </c>
      <c r="H206" s="53">
        <v>52.9</v>
      </c>
      <c r="I206" s="39"/>
    </row>
    <row r="207" spans="1:9" x14ac:dyDescent="0.3">
      <c r="B207" s="47"/>
      <c r="C207" s="39"/>
      <c r="D207" s="39"/>
      <c r="E207" s="48"/>
      <c r="F207" s="49"/>
      <c r="G207" s="45"/>
      <c r="H207" s="45"/>
      <c r="I207" s="39"/>
    </row>
    <row r="208" spans="1:9" s="46" customFormat="1" x14ac:dyDescent="0.3">
      <c r="A208" s="39" t="s">
        <v>193</v>
      </c>
      <c r="B208" s="69" t="s">
        <v>194</v>
      </c>
      <c r="C208" s="39"/>
      <c r="D208" s="39"/>
      <c r="E208" s="48"/>
      <c r="F208" s="49"/>
      <c r="G208" s="45"/>
      <c r="H208" s="45"/>
      <c r="I208" s="39"/>
    </row>
    <row r="209" spans="1:9" s="24" customFormat="1" x14ac:dyDescent="0.3">
      <c r="A209" s="39"/>
      <c r="B209" s="50" t="s">
        <v>194</v>
      </c>
      <c r="C209" s="51" t="s">
        <v>163</v>
      </c>
      <c r="D209" s="51" t="s">
        <v>19</v>
      </c>
      <c r="E209" s="52">
        <v>12</v>
      </c>
      <c r="F209" s="8"/>
      <c r="G209" s="7">
        <f>F209*E209</f>
        <v>0</v>
      </c>
      <c r="H209" s="53">
        <v>3.4499999999999997</v>
      </c>
      <c r="I209" s="39"/>
    </row>
    <row r="210" spans="1:9" x14ac:dyDescent="0.3">
      <c r="B210" s="47"/>
      <c r="C210" s="39"/>
      <c r="D210" s="39"/>
      <c r="E210" s="48"/>
      <c r="F210" s="49"/>
      <c r="G210" s="45"/>
      <c r="H210" s="45"/>
      <c r="I210" s="39"/>
    </row>
    <row r="211" spans="1:9" x14ac:dyDescent="0.3">
      <c r="B211" s="66" t="s">
        <v>195</v>
      </c>
      <c r="C211" s="39"/>
      <c r="D211" s="39"/>
      <c r="E211" s="48"/>
      <c r="F211" s="49"/>
      <c r="G211" s="45"/>
      <c r="H211" s="45"/>
      <c r="I211" s="39"/>
    </row>
    <row r="212" spans="1:9" x14ac:dyDescent="0.3">
      <c r="A212" s="39" t="s">
        <v>196</v>
      </c>
      <c r="B212" s="47" t="s">
        <v>197</v>
      </c>
      <c r="C212" s="39"/>
      <c r="D212" s="39"/>
      <c r="E212" s="48"/>
      <c r="F212" s="49"/>
      <c r="G212" s="45"/>
      <c r="H212" s="45"/>
      <c r="I212" s="39"/>
    </row>
    <row r="213" spans="1:9" x14ac:dyDescent="0.3">
      <c r="A213" s="39" t="s">
        <v>198</v>
      </c>
      <c r="B213" s="50" t="s">
        <v>199</v>
      </c>
      <c r="C213" s="51" t="s">
        <v>163</v>
      </c>
      <c r="D213" s="51" t="s">
        <v>19</v>
      </c>
      <c r="E213" s="52">
        <v>10</v>
      </c>
      <c r="F213" s="10"/>
      <c r="G213" s="17">
        <f>F213*E213</f>
        <v>0</v>
      </c>
      <c r="H213" s="53">
        <v>3.4499999999999997</v>
      </c>
      <c r="I213" s="39"/>
    </row>
    <row r="214" spans="1:9" x14ac:dyDescent="0.3">
      <c r="A214" s="39" t="s">
        <v>200</v>
      </c>
      <c r="B214" s="50" t="s">
        <v>201</v>
      </c>
      <c r="C214" s="51" t="s">
        <v>163</v>
      </c>
      <c r="D214" s="51" t="s">
        <v>19</v>
      </c>
      <c r="E214" s="52">
        <v>45</v>
      </c>
      <c r="F214" s="10"/>
      <c r="G214" s="17">
        <f t="shared" ref="G214:G217" si="11">F214*E214</f>
        <v>0</v>
      </c>
      <c r="H214" s="53">
        <v>5.75</v>
      </c>
      <c r="I214" s="39"/>
    </row>
    <row r="215" spans="1:9" x14ac:dyDescent="0.3">
      <c r="A215" s="39" t="s">
        <v>202</v>
      </c>
      <c r="B215" s="50" t="s">
        <v>203</v>
      </c>
      <c r="C215" s="51" t="s">
        <v>163</v>
      </c>
      <c r="D215" s="51" t="s">
        <v>19</v>
      </c>
      <c r="E215" s="52">
        <v>25</v>
      </c>
      <c r="F215" s="10"/>
      <c r="G215" s="17">
        <f t="shared" si="11"/>
        <v>0</v>
      </c>
      <c r="H215" s="53">
        <v>6.8999999999999995</v>
      </c>
      <c r="I215" s="39"/>
    </row>
    <row r="216" spans="1:9" x14ac:dyDescent="0.3">
      <c r="A216" s="39" t="s">
        <v>204</v>
      </c>
      <c r="B216" s="50" t="s">
        <v>205</v>
      </c>
      <c r="C216" s="51" t="s">
        <v>163</v>
      </c>
      <c r="D216" s="51" t="s">
        <v>19</v>
      </c>
      <c r="E216" s="52">
        <v>25</v>
      </c>
      <c r="F216" s="10"/>
      <c r="G216" s="17">
        <f t="shared" si="11"/>
        <v>0</v>
      </c>
      <c r="H216" s="53">
        <v>9.1999999999999993</v>
      </c>
      <c r="I216" s="39"/>
    </row>
    <row r="217" spans="1:9" x14ac:dyDescent="0.3">
      <c r="A217" s="39" t="s">
        <v>206</v>
      </c>
      <c r="B217" s="50" t="s">
        <v>207</v>
      </c>
      <c r="C217" s="51" t="s">
        <v>163</v>
      </c>
      <c r="D217" s="51" t="s">
        <v>19</v>
      </c>
      <c r="E217" s="52">
        <v>25</v>
      </c>
      <c r="F217" s="10"/>
      <c r="G217" s="17">
        <f t="shared" si="11"/>
        <v>0</v>
      </c>
      <c r="H217" s="53">
        <v>12.649999999999999</v>
      </c>
      <c r="I217" s="39"/>
    </row>
    <row r="218" spans="1:9" x14ac:dyDescent="0.3">
      <c r="B218" s="47"/>
      <c r="C218" s="39"/>
      <c r="D218" s="39"/>
      <c r="E218" s="48"/>
      <c r="F218" s="49"/>
      <c r="G218" s="45"/>
      <c r="H218" s="45"/>
      <c r="I218" s="39"/>
    </row>
    <row r="219" spans="1:9" x14ac:dyDescent="0.3">
      <c r="A219" s="39" t="s">
        <v>208</v>
      </c>
      <c r="B219" s="47" t="s">
        <v>209</v>
      </c>
      <c r="C219" s="39"/>
      <c r="D219" s="39"/>
      <c r="E219" s="48"/>
      <c r="F219" s="49"/>
      <c r="G219" s="45"/>
      <c r="H219" s="45"/>
      <c r="I219" s="39"/>
    </row>
    <row r="220" spans="1:9" x14ac:dyDescent="0.3">
      <c r="A220" s="39" t="s">
        <v>210</v>
      </c>
      <c r="B220" s="50" t="s">
        <v>201</v>
      </c>
      <c r="C220" s="51" t="s">
        <v>163</v>
      </c>
      <c r="D220" s="51" t="s">
        <v>19</v>
      </c>
      <c r="E220" s="52">
        <v>250</v>
      </c>
      <c r="F220" s="10"/>
      <c r="G220" s="17">
        <f>F220*E220</f>
        <v>0</v>
      </c>
      <c r="H220" s="53">
        <v>6.8999999999999995</v>
      </c>
      <c r="I220" s="39"/>
    </row>
    <row r="221" spans="1:9" x14ac:dyDescent="0.3">
      <c r="A221" s="39" t="s">
        <v>211</v>
      </c>
      <c r="B221" s="50" t="s">
        <v>203</v>
      </c>
      <c r="C221" s="51" t="s">
        <v>163</v>
      </c>
      <c r="D221" s="51" t="s">
        <v>19</v>
      </c>
      <c r="E221" s="52">
        <v>25</v>
      </c>
      <c r="F221" s="10"/>
      <c r="G221" s="17">
        <f t="shared" ref="G221:G223" si="12">F221*E221</f>
        <v>0</v>
      </c>
      <c r="H221" s="53">
        <v>9.1999999999999993</v>
      </c>
      <c r="I221" s="39"/>
    </row>
    <row r="222" spans="1:9" x14ac:dyDescent="0.3">
      <c r="A222" s="39" t="s">
        <v>212</v>
      </c>
      <c r="B222" s="50" t="s">
        <v>205</v>
      </c>
      <c r="C222" s="51" t="s">
        <v>163</v>
      </c>
      <c r="D222" s="51" t="s">
        <v>19</v>
      </c>
      <c r="E222" s="52">
        <v>25</v>
      </c>
      <c r="F222" s="10"/>
      <c r="G222" s="17">
        <f t="shared" si="12"/>
        <v>0</v>
      </c>
      <c r="H222" s="53">
        <v>12.649999999999999</v>
      </c>
      <c r="I222" s="39"/>
    </row>
    <row r="223" spans="1:9" x14ac:dyDescent="0.3">
      <c r="A223" s="39" t="s">
        <v>213</v>
      </c>
      <c r="B223" s="50" t="s">
        <v>207</v>
      </c>
      <c r="C223" s="51" t="s">
        <v>163</v>
      </c>
      <c r="D223" s="51" t="s">
        <v>19</v>
      </c>
      <c r="E223" s="52">
        <v>25</v>
      </c>
      <c r="F223" s="10"/>
      <c r="G223" s="17">
        <f t="shared" si="12"/>
        <v>0</v>
      </c>
      <c r="H223" s="53">
        <v>19.549999999999997</v>
      </c>
      <c r="I223" s="39"/>
    </row>
    <row r="224" spans="1:9" x14ac:dyDescent="0.3">
      <c r="B224" s="47"/>
      <c r="C224" s="39"/>
      <c r="D224" s="39"/>
      <c r="E224" s="48"/>
      <c r="F224" s="49"/>
      <c r="G224" s="45"/>
      <c r="H224" s="45"/>
      <c r="I224" s="39"/>
    </row>
    <row r="225" spans="1:9" s="46" customFormat="1" x14ac:dyDescent="0.3">
      <c r="A225" s="39" t="s">
        <v>214</v>
      </c>
      <c r="B225" s="69" t="s">
        <v>215</v>
      </c>
      <c r="C225" s="39"/>
      <c r="D225" s="39"/>
      <c r="E225" s="48"/>
      <c r="F225" s="49"/>
      <c r="G225" s="45"/>
      <c r="H225" s="45"/>
      <c r="I225" s="39"/>
    </row>
    <row r="226" spans="1:9" s="24" customFormat="1" x14ac:dyDescent="0.3">
      <c r="A226" s="39"/>
      <c r="B226" s="50" t="s">
        <v>215</v>
      </c>
      <c r="C226" s="51" t="s">
        <v>163</v>
      </c>
      <c r="D226" s="51" t="s">
        <v>19</v>
      </c>
      <c r="E226" s="52">
        <v>250</v>
      </c>
      <c r="F226" s="8"/>
      <c r="G226" s="7">
        <f>F226*E226</f>
        <v>0</v>
      </c>
      <c r="H226" s="53">
        <v>0.16</v>
      </c>
      <c r="I226" s="39"/>
    </row>
    <row r="227" spans="1:9" x14ac:dyDescent="0.3">
      <c r="B227" s="47"/>
      <c r="C227" s="39"/>
      <c r="D227" s="39"/>
      <c r="E227" s="48"/>
      <c r="F227" s="49"/>
      <c r="G227" s="45"/>
      <c r="H227" s="45"/>
      <c r="I227" s="39"/>
    </row>
    <row r="228" spans="1:9" x14ac:dyDescent="0.3">
      <c r="A228" s="39" t="s">
        <v>216</v>
      </c>
      <c r="B228" s="47" t="s">
        <v>217</v>
      </c>
      <c r="C228" s="39"/>
      <c r="D228" s="39"/>
      <c r="E228" s="48"/>
      <c r="F228" s="49"/>
      <c r="G228" s="45"/>
      <c r="H228" s="45"/>
      <c r="I228" s="39"/>
    </row>
    <row r="229" spans="1:9" x14ac:dyDescent="0.3">
      <c r="A229" s="39" t="s">
        <v>218</v>
      </c>
      <c r="B229" s="50" t="s">
        <v>199</v>
      </c>
      <c r="C229" s="51" t="s">
        <v>18</v>
      </c>
      <c r="D229" s="51" t="s">
        <v>19</v>
      </c>
      <c r="E229" s="52">
        <v>1</v>
      </c>
      <c r="F229" s="10"/>
      <c r="G229" s="17">
        <f>F229*E229</f>
        <v>0</v>
      </c>
      <c r="H229" s="53">
        <v>10.35</v>
      </c>
      <c r="I229" s="39"/>
    </row>
    <row r="230" spans="1:9" x14ac:dyDescent="0.3">
      <c r="A230" s="39" t="s">
        <v>219</v>
      </c>
      <c r="B230" s="50" t="s">
        <v>201</v>
      </c>
      <c r="C230" s="51" t="s">
        <v>18</v>
      </c>
      <c r="D230" s="51" t="s">
        <v>19</v>
      </c>
      <c r="E230" s="52">
        <v>25</v>
      </c>
      <c r="F230" s="10"/>
      <c r="G230" s="17">
        <f>F230*E230</f>
        <v>0</v>
      </c>
      <c r="H230" s="53">
        <v>13.799999999999999</v>
      </c>
      <c r="I230" s="39"/>
    </row>
    <row r="231" spans="1:9" x14ac:dyDescent="0.3">
      <c r="A231" s="39" t="s">
        <v>220</v>
      </c>
      <c r="B231" s="50" t="s">
        <v>203</v>
      </c>
      <c r="C231" s="51" t="s">
        <v>18</v>
      </c>
      <c r="D231" s="51" t="s">
        <v>19</v>
      </c>
      <c r="E231" s="52">
        <v>1</v>
      </c>
      <c r="F231" s="10"/>
      <c r="G231" s="17">
        <f t="shared" ref="G231:G233" si="13">F231*E231</f>
        <v>0</v>
      </c>
      <c r="H231" s="53">
        <v>17.25</v>
      </c>
      <c r="I231" s="39"/>
    </row>
    <row r="232" spans="1:9" x14ac:dyDescent="0.3">
      <c r="A232" s="39" t="s">
        <v>221</v>
      </c>
      <c r="B232" s="50" t="s">
        <v>205</v>
      </c>
      <c r="C232" s="51" t="s">
        <v>18</v>
      </c>
      <c r="D232" s="51" t="s">
        <v>19</v>
      </c>
      <c r="E232" s="52">
        <v>1</v>
      </c>
      <c r="F232" s="10"/>
      <c r="G232" s="17">
        <f t="shared" si="13"/>
        <v>0</v>
      </c>
      <c r="H232" s="53">
        <v>20.7</v>
      </c>
      <c r="I232" s="39"/>
    </row>
    <row r="233" spans="1:9" x14ac:dyDescent="0.3">
      <c r="A233" s="39" t="s">
        <v>222</v>
      </c>
      <c r="B233" s="50" t="s">
        <v>207</v>
      </c>
      <c r="C233" s="51" t="s">
        <v>18</v>
      </c>
      <c r="D233" s="51" t="s">
        <v>19</v>
      </c>
      <c r="E233" s="52">
        <v>1</v>
      </c>
      <c r="F233" s="10"/>
      <c r="G233" s="17">
        <f t="shared" si="13"/>
        <v>0</v>
      </c>
      <c r="H233" s="53">
        <v>27.599999999999998</v>
      </c>
      <c r="I233" s="39"/>
    </row>
    <row r="234" spans="1:9" x14ac:dyDescent="0.3">
      <c r="B234" s="47"/>
      <c r="C234" s="39"/>
      <c r="D234" s="39"/>
      <c r="E234" s="48"/>
      <c r="F234" s="49"/>
      <c r="G234" s="45"/>
      <c r="H234" s="45"/>
      <c r="I234" s="39"/>
    </row>
    <row r="235" spans="1:9" x14ac:dyDescent="0.3">
      <c r="A235" s="39" t="s">
        <v>223</v>
      </c>
      <c r="B235" s="47" t="s">
        <v>224</v>
      </c>
      <c r="C235" s="39"/>
      <c r="D235" s="39"/>
      <c r="E235" s="48"/>
      <c r="F235" s="49"/>
      <c r="G235" s="45"/>
      <c r="H235" s="45"/>
      <c r="I235" s="39"/>
    </row>
    <row r="236" spans="1:9" x14ac:dyDescent="0.3">
      <c r="A236" s="39" t="s">
        <v>225</v>
      </c>
      <c r="B236" s="50" t="s">
        <v>199</v>
      </c>
      <c r="C236" s="51" t="s">
        <v>18</v>
      </c>
      <c r="D236" s="51" t="s">
        <v>19</v>
      </c>
      <c r="E236" s="52">
        <v>1</v>
      </c>
      <c r="F236" s="10"/>
      <c r="G236" s="17">
        <f>F236*E236</f>
        <v>0</v>
      </c>
      <c r="H236" s="53">
        <v>13.799999999999999</v>
      </c>
      <c r="I236" s="39"/>
    </row>
    <row r="237" spans="1:9" x14ac:dyDescent="0.3">
      <c r="A237" s="39" t="s">
        <v>226</v>
      </c>
      <c r="B237" s="50" t="s">
        <v>201</v>
      </c>
      <c r="C237" s="51" t="s">
        <v>18</v>
      </c>
      <c r="D237" s="51" t="s">
        <v>19</v>
      </c>
      <c r="E237" s="52">
        <v>5</v>
      </c>
      <c r="F237" s="10"/>
      <c r="G237" s="17">
        <f>F237*E237</f>
        <v>0</v>
      </c>
      <c r="H237" s="53">
        <v>16.099999999999998</v>
      </c>
      <c r="I237" s="39"/>
    </row>
    <row r="238" spans="1:9" x14ac:dyDescent="0.3">
      <c r="A238" s="39" t="s">
        <v>227</v>
      </c>
      <c r="B238" s="50" t="s">
        <v>203</v>
      </c>
      <c r="C238" s="51" t="s">
        <v>18</v>
      </c>
      <c r="D238" s="51" t="s">
        <v>19</v>
      </c>
      <c r="E238" s="52">
        <v>1</v>
      </c>
      <c r="F238" s="10"/>
      <c r="G238" s="17">
        <f t="shared" ref="G238:G240" si="14">F238*E238</f>
        <v>0</v>
      </c>
      <c r="H238" s="53">
        <v>23</v>
      </c>
      <c r="I238" s="39"/>
    </row>
    <row r="239" spans="1:9" x14ac:dyDescent="0.3">
      <c r="A239" s="39" t="s">
        <v>228</v>
      </c>
      <c r="B239" s="50" t="s">
        <v>205</v>
      </c>
      <c r="C239" s="51" t="s">
        <v>18</v>
      </c>
      <c r="D239" s="51" t="s">
        <v>19</v>
      </c>
      <c r="E239" s="52">
        <v>1</v>
      </c>
      <c r="F239" s="10"/>
      <c r="G239" s="17">
        <f t="shared" si="14"/>
        <v>0</v>
      </c>
      <c r="H239" s="53">
        <v>28.749999999999996</v>
      </c>
      <c r="I239" s="39"/>
    </row>
    <row r="240" spans="1:9" x14ac:dyDescent="0.3">
      <c r="A240" s="39" t="s">
        <v>229</v>
      </c>
      <c r="B240" s="50" t="s">
        <v>207</v>
      </c>
      <c r="C240" s="51" t="s">
        <v>18</v>
      </c>
      <c r="D240" s="51" t="s">
        <v>19</v>
      </c>
      <c r="E240" s="52">
        <v>1</v>
      </c>
      <c r="F240" s="10"/>
      <c r="G240" s="17">
        <f t="shared" si="14"/>
        <v>0</v>
      </c>
      <c r="H240" s="53">
        <v>36.799999999999997</v>
      </c>
      <c r="I240" s="39"/>
    </row>
    <row r="241" spans="1:9" x14ac:dyDescent="0.3">
      <c r="B241" s="47"/>
      <c r="C241" s="39"/>
      <c r="D241" s="39"/>
      <c r="E241" s="48"/>
      <c r="F241" s="49"/>
      <c r="G241" s="45"/>
      <c r="H241" s="45"/>
      <c r="I241" s="39"/>
    </row>
    <row r="242" spans="1:9" x14ac:dyDescent="0.3">
      <c r="A242" s="39" t="s">
        <v>230</v>
      </c>
      <c r="B242" s="68" t="s">
        <v>231</v>
      </c>
      <c r="C242" s="39"/>
      <c r="D242" s="39"/>
      <c r="E242" s="48"/>
      <c r="F242" s="49"/>
      <c r="G242" s="45"/>
      <c r="H242" s="45"/>
      <c r="I242" s="39"/>
    </row>
    <row r="243" spans="1:9" x14ac:dyDescent="0.3">
      <c r="A243" s="39" t="s">
        <v>232</v>
      </c>
      <c r="B243" s="70" t="s">
        <v>233</v>
      </c>
      <c r="C243" s="51" t="s">
        <v>18</v>
      </c>
      <c r="D243" s="51" t="s">
        <v>19</v>
      </c>
      <c r="E243" s="52">
        <v>5</v>
      </c>
      <c r="F243" s="10"/>
      <c r="G243" s="17">
        <f>F243*E243</f>
        <v>0</v>
      </c>
      <c r="H243" s="53">
        <v>24.15</v>
      </c>
      <c r="I243" s="39"/>
    </row>
    <row r="244" spans="1:9" x14ac:dyDescent="0.3">
      <c r="A244" s="39" t="s">
        <v>234</v>
      </c>
      <c r="B244" s="70" t="s">
        <v>235</v>
      </c>
      <c r="C244" s="51" t="s">
        <v>18</v>
      </c>
      <c r="D244" s="51" t="s">
        <v>19</v>
      </c>
      <c r="E244" s="52">
        <v>1</v>
      </c>
      <c r="F244" s="10"/>
      <c r="G244" s="17">
        <f t="shared" ref="G244:G246" si="15">F244*E244</f>
        <v>0</v>
      </c>
      <c r="H244" s="53">
        <v>39.099999999999994</v>
      </c>
      <c r="I244" s="39"/>
    </row>
    <row r="245" spans="1:9" x14ac:dyDescent="0.3">
      <c r="A245" s="39" t="s">
        <v>236</v>
      </c>
      <c r="B245" s="70" t="s">
        <v>237</v>
      </c>
      <c r="C245" s="51" t="s">
        <v>18</v>
      </c>
      <c r="D245" s="51" t="s">
        <v>19</v>
      </c>
      <c r="E245" s="52">
        <v>1</v>
      </c>
      <c r="F245" s="10"/>
      <c r="G245" s="17">
        <f t="shared" si="15"/>
        <v>0</v>
      </c>
      <c r="H245" s="53">
        <v>58.65</v>
      </c>
      <c r="I245" s="39"/>
    </row>
    <row r="246" spans="1:9" x14ac:dyDescent="0.3">
      <c r="A246" s="39" t="s">
        <v>238</v>
      </c>
      <c r="B246" s="70" t="s">
        <v>239</v>
      </c>
      <c r="C246" s="51" t="s">
        <v>18</v>
      </c>
      <c r="D246" s="51" t="s">
        <v>19</v>
      </c>
      <c r="E246" s="52">
        <v>1</v>
      </c>
      <c r="F246" s="10"/>
      <c r="G246" s="17">
        <f t="shared" si="15"/>
        <v>0</v>
      </c>
      <c r="H246" s="53">
        <v>85.1</v>
      </c>
      <c r="I246" s="39"/>
    </row>
    <row r="247" spans="1:9" x14ac:dyDescent="0.3">
      <c r="B247" s="47"/>
      <c r="C247" s="39"/>
      <c r="D247" s="39"/>
      <c r="E247" s="48"/>
      <c r="F247" s="49"/>
      <c r="G247" s="45"/>
      <c r="H247" s="45"/>
      <c r="I247" s="39"/>
    </row>
    <row r="248" spans="1:9" x14ac:dyDescent="0.3">
      <c r="A248" s="39" t="s">
        <v>240</v>
      </c>
      <c r="B248" s="47" t="s">
        <v>241</v>
      </c>
      <c r="C248" s="39"/>
      <c r="D248" s="39"/>
      <c r="E248" s="48"/>
      <c r="F248" s="49"/>
      <c r="G248" s="45"/>
      <c r="H248" s="45"/>
      <c r="I248" s="39"/>
    </row>
    <row r="249" spans="1:9" x14ac:dyDescent="0.3">
      <c r="A249" s="39" t="s">
        <v>242</v>
      </c>
      <c r="B249" s="70" t="s">
        <v>243</v>
      </c>
      <c r="C249" s="51" t="s">
        <v>18</v>
      </c>
      <c r="D249" s="51" t="s">
        <v>19</v>
      </c>
      <c r="E249" s="52">
        <v>5</v>
      </c>
      <c r="F249" s="10"/>
      <c r="G249" s="17">
        <f>F249*E249</f>
        <v>0</v>
      </c>
      <c r="H249" s="53">
        <v>19.549999999999997</v>
      </c>
      <c r="I249" s="39"/>
    </row>
    <row r="250" spans="1:9" x14ac:dyDescent="0.3">
      <c r="A250" s="39" t="s">
        <v>244</v>
      </c>
      <c r="B250" s="70" t="s">
        <v>245</v>
      </c>
      <c r="C250" s="51" t="s">
        <v>18</v>
      </c>
      <c r="D250" s="51" t="s">
        <v>19</v>
      </c>
      <c r="E250" s="52">
        <v>1</v>
      </c>
      <c r="F250" s="10"/>
      <c r="G250" s="17">
        <f t="shared" ref="G250:G252" si="16">F250*E250</f>
        <v>0</v>
      </c>
      <c r="H250" s="53">
        <v>9.1999999999999993</v>
      </c>
      <c r="I250" s="39"/>
    </row>
    <row r="251" spans="1:9" x14ac:dyDescent="0.3">
      <c r="A251" s="39" t="s">
        <v>246</v>
      </c>
      <c r="B251" s="70" t="s">
        <v>247</v>
      </c>
      <c r="C251" s="51" t="s">
        <v>18</v>
      </c>
      <c r="D251" s="51" t="s">
        <v>19</v>
      </c>
      <c r="E251" s="52">
        <v>1</v>
      </c>
      <c r="F251" s="10"/>
      <c r="G251" s="17">
        <f t="shared" si="16"/>
        <v>0</v>
      </c>
      <c r="H251" s="53">
        <v>18.399999999999999</v>
      </c>
      <c r="I251" s="39"/>
    </row>
    <row r="252" spans="1:9" x14ac:dyDescent="0.3">
      <c r="A252" s="39" t="s">
        <v>248</v>
      </c>
      <c r="B252" s="70" t="s">
        <v>249</v>
      </c>
      <c r="C252" s="51" t="s">
        <v>18</v>
      </c>
      <c r="D252" s="51" t="s">
        <v>19</v>
      </c>
      <c r="E252" s="52">
        <v>1</v>
      </c>
      <c r="F252" s="10"/>
      <c r="G252" s="17">
        <f t="shared" si="16"/>
        <v>0</v>
      </c>
      <c r="H252" s="53">
        <v>24.15</v>
      </c>
      <c r="I252" s="39"/>
    </row>
    <row r="253" spans="1:9" x14ac:dyDescent="0.3">
      <c r="B253" s="47"/>
      <c r="C253" s="39"/>
      <c r="D253" s="39"/>
      <c r="E253" s="48"/>
      <c r="F253" s="49"/>
      <c r="G253" s="45"/>
      <c r="H253" s="45"/>
      <c r="I253" s="39"/>
    </row>
    <row r="254" spans="1:9" x14ac:dyDescent="0.3">
      <c r="A254" s="39" t="s">
        <v>250</v>
      </c>
      <c r="B254" s="47" t="s">
        <v>251</v>
      </c>
      <c r="C254" s="39"/>
      <c r="D254" s="39"/>
      <c r="E254" s="48"/>
      <c r="F254" s="49"/>
      <c r="G254" s="45"/>
      <c r="H254" s="45"/>
      <c r="I254" s="39"/>
    </row>
    <row r="255" spans="1:9" x14ac:dyDescent="0.3">
      <c r="A255" s="39" t="s">
        <v>252</v>
      </c>
      <c r="B255" s="70" t="s">
        <v>253</v>
      </c>
      <c r="C255" s="51" t="s">
        <v>18</v>
      </c>
      <c r="D255" s="51" t="s">
        <v>19</v>
      </c>
      <c r="E255" s="52">
        <v>1</v>
      </c>
      <c r="F255" s="10"/>
      <c r="G255" s="17">
        <f t="shared" ref="G255:G259" si="17">F255*E255</f>
        <v>0</v>
      </c>
      <c r="H255" s="53">
        <v>23</v>
      </c>
      <c r="I255" s="39"/>
    </row>
    <row r="256" spans="1:9" x14ac:dyDescent="0.3">
      <c r="A256" s="39" t="s">
        <v>254</v>
      </c>
      <c r="B256" s="70" t="s">
        <v>233</v>
      </c>
      <c r="C256" s="51" t="s">
        <v>18</v>
      </c>
      <c r="D256" s="51" t="s">
        <v>19</v>
      </c>
      <c r="E256" s="52">
        <v>5</v>
      </c>
      <c r="F256" s="10"/>
      <c r="G256" s="17">
        <f t="shared" si="17"/>
        <v>0</v>
      </c>
      <c r="H256" s="53">
        <v>21.849999999999998</v>
      </c>
      <c r="I256" s="39"/>
    </row>
    <row r="257" spans="1:9" x14ac:dyDescent="0.3">
      <c r="A257" s="39" t="s">
        <v>255</v>
      </c>
      <c r="B257" s="70" t="s">
        <v>235</v>
      </c>
      <c r="C257" s="51" t="s">
        <v>18</v>
      </c>
      <c r="D257" s="51" t="s">
        <v>19</v>
      </c>
      <c r="E257" s="52">
        <v>1</v>
      </c>
      <c r="F257" s="10"/>
      <c r="G257" s="17">
        <f t="shared" si="17"/>
        <v>0</v>
      </c>
      <c r="H257" s="53">
        <v>16.099999999999998</v>
      </c>
      <c r="I257" s="39"/>
    </row>
    <row r="258" spans="1:9" x14ac:dyDescent="0.3">
      <c r="A258" s="39" t="s">
        <v>256</v>
      </c>
      <c r="B258" s="70" t="s">
        <v>237</v>
      </c>
      <c r="C258" s="51" t="s">
        <v>18</v>
      </c>
      <c r="D258" s="51" t="s">
        <v>19</v>
      </c>
      <c r="E258" s="52">
        <v>1</v>
      </c>
      <c r="F258" s="10"/>
      <c r="G258" s="17">
        <f t="shared" si="17"/>
        <v>0</v>
      </c>
      <c r="H258" s="53">
        <v>11.5</v>
      </c>
      <c r="I258" s="39"/>
    </row>
    <row r="259" spans="1:9" x14ac:dyDescent="0.3">
      <c r="A259" s="39" t="s">
        <v>257</v>
      </c>
      <c r="B259" s="70" t="s">
        <v>239</v>
      </c>
      <c r="C259" s="51" t="s">
        <v>18</v>
      </c>
      <c r="D259" s="51" t="s">
        <v>19</v>
      </c>
      <c r="E259" s="52">
        <v>1</v>
      </c>
      <c r="F259" s="10"/>
      <c r="G259" s="17">
        <f t="shared" si="17"/>
        <v>0</v>
      </c>
      <c r="H259" s="53">
        <v>20.7</v>
      </c>
      <c r="I259" s="39"/>
    </row>
    <row r="260" spans="1:9" x14ac:dyDescent="0.3">
      <c r="B260" s="47"/>
      <c r="C260" s="39"/>
      <c r="D260" s="39"/>
      <c r="E260" s="48"/>
      <c r="F260" s="49"/>
      <c r="G260" s="45"/>
      <c r="H260" s="45"/>
      <c r="I260" s="39"/>
    </row>
    <row r="261" spans="1:9" s="24" customFormat="1" x14ac:dyDescent="0.3">
      <c r="A261" s="39" t="s">
        <v>258</v>
      </c>
      <c r="B261" s="47" t="s">
        <v>460</v>
      </c>
      <c r="C261" s="47"/>
      <c r="D261" s="47"/>
      <c r="E261" s="48"/>
      <c r="F261" s="49"/>
      <c r="G261" s="17"/>
      <c r="H261" s="17"/>
    </row>
    <row r="262" spans="1:9" x14ac:dyDescent="0.3">
      <c r="A262" s="39" t="s">
        <v>458</v>
      </c>
      <c r="B262" s="50" t="s">
        <v>259</v>
      </c>
      <c r="C262" s="51" t="s">
        <v>18</v>
      </c>
      <c r="D262" s="51" t="s">
        <v>19</v>
      </c>
      <c r="E262" s="63">
        <v>6</v>
      </c>
      <c r="F262" s="8"/>
      <c r="G262" s="7">
        <f>+F262*E262</f>
        <v>0</v>
      </c>
      <c r="H262" s="53">
        <v>26.45</v>
      </c>
      <c r="I262" s="39"/>
    </row>
    <row r="263" spans="1:9" s="24" customFormat="1" x14ac:dyDescent="0.3">
      <c r="A263" s="39" t="s">
        <v>459</v>
      </c>
      <c r="B263" s="50" t="s">
        <v>461</v>
      </c>
      <c r="C263" s="51" t="s">
        <v>18</v>
      </c>
      <c r="D263" s="51" t="s">
        <v>19</v>
      </c>
      <c r="E263" s="63">
        <v>6</v>
      </c>
      <c r="F263" s="10"/>
      <c r="G263" s="17">
        <f>+F263*E263</f>
        <v>0</v>
      </c>
      <c r="H263" s="54">
        <v>29.9</v>
      </c>
      <c r="I263" s="39"/>
    </row>
    <row r="264" spans="1:9" x14ac:dyDescent="0.3">
      <c r="B264" s="47"/>
      <c r="C264" s="39"/>
      <c r="D264" s="39"/>
      <c r="E264" s="48"/>
      <c r="F264" s="49"/>
      <c r="G264" s="45"/>
      <c r="H264" s="45"/>
      <c r="I264" s="39"/>
    </row>
    <row r="265" spans="1:9" x14ac:dyDescent="0.3">
      <c r="B265" s="66" t="s">
        <v>260</v>
      </c>
      <c r="C265" s="39"/>
      <c r="D265" s="39"/>
      <c r="E265" s="48"/>
      <c r="F265" s="49"/>
      <c r="G265" s="45"/>
      <c r="H265" s="45"/>
      <c r="I265" s="39"/>
    </row>
    <row r="266" spans="1:9" x14ac:dyDescent="0.3">
      <c r="A266" s="39" t="s">
        <v>261</v>
      </c>
      <c r="B266" s="47" t="s">
        <v>262</v>
      </c>
      <c r="C266" s="39"/>
      <c r="D266" s="39"/>
      <c r="E266" s="48"/>
      <c r="F266" s="49"/>
      <c r="G266" s="45"/>
      <c r="H266" s="45"/>
      <c r="I266" s="39"/>
    </row>
    <row r="267" spans="1:9" x14ac:dyDescent="0.3">
      <c r="A267" s="39" t="s">
        <v>263</v>
      </c>
      <c r="B267" s="70" t="s">
        <v>253</v>
      </c>
      <c r="C267" s="51" t="s">
        <v>18</v>
      </c>
      <c r="D267" s="51" t="s">
        <v>19</v>
      </c>
      <c r="E267" s="52">
        <v>1</v>
      </c>
      <c r="F267" s="10"/>
      <c r="G267" s="17">
        <f>F267*E267</f>
        <v>0</v>
      </c>
      <c r="H267" s="53">
        <v>3.4499999999999997</v>
      </c>
      <c r="I267" s="39"/>
    </row>
    <row r="268" spans="1:9" x14ac:dyDescent="0.3">
      <c r="A268" s="39" t="s">
        <v>264</v>
      </c>
      <c r="B268" s="70" t="s">
        <v>233</v>
      </c>
      <c r="C268" s="51" t="s">
        <v>18</v>
      </c>
      <c r="D268" s="51" t="s">
        <v>19</v>
      </c>
      <c r="E268" s="52">
        <v>5</v>
      </c>
      <c r="F268" s="10"/>
      <c r="G268" s="17">
        <f>F268*E268</f>
        <v>0</v>
      </c>
      <c r="H268" s="53">
        <v>3.4499999999999997</v>
      </c>
      <c r="I268" s="39"/>
    </row>
    <row r="269" spans="1:9" x14ac:dyDescent="0.3">
      <c r="A269" s="39" t="s">
        <v>265</v>
      </c>
      <c r="B269" s="70" t="s">
        <v>235</v>
      </c>
      <c r="C269" s="51" t="s">
        <v>18</v>
      </c>
      <c r="D269" s="51" t="s">
        <v>19</v>
      </c>
      <c r="E269" s="52">
        <v>1</v>
      </c>
      <c r="F269" s="10"/>
      <c r="G269" s="17">
        <f t="shared" ref="G269:G271" si="18">F269*E269</f>
        <v>0</v>
      </c>
      <c r="H269" s="53">
        <v>4.5999999999999996</v>
      </c>
      <c r="I269" s="39"/>
    </row>
    <row r="270" spans="1:9" x14ac:dyDescent="0.3">
      <c r="A270" s="39" t="s">
        <v>266</v>
      </c>
      <c r="B270" s="70" t="s">
        <v>237</v>
      </c>
      <c r="C270" s="51" t="s">
        <v>18</v>
      </c>
      <c r="D270" s="51" t="s">
        <v>19</v>
      </c>
      <c r="E270" s="52">
        <v>1</v>
      </c>
      <c r="F270" s="10"/>
      <c r="G270" s="17">
        <f t="shared" si="18"/>
        <v>0</v>
      </c>
      <c r="H270" s="53">
        <v>4.5999999999999996</v>
      </c>
      <c r="I270" s="39"/>
    </row>
    <row r="271" spans="1:9" x14ac:dyDescent="0.3">
      <c r="A271" s="39" t="s">
        <v>267</v>
      </c>
      <c r="B271" s="70" t="s">
        <v>239</v>
      </c>
      <c r="C271" s="51" t="s">
        <v>18</v>
      </c>
      <c r="D271" s="51" t="s">
        <v>19</v>
      </c>
      <c r="E271" s="52">
        <v>1</v>
      </c>
      <c r="F271" s="10"/>
      <c r="G271" s="17">
        <f t="shared" si="18"/>
        <v>0</v>
      </c>
      <c r="H271" s="53">
        <v>4.5999999999999996</v>
      </c>
      <c r="I271" s="39"/>
    </row>
    <row r="272" spans="1:9" x14ac:dyDescent="0.3">
      <c r="B272" s="47"/>
      <c r="C272" s="39"/>
      <c r="D272" s="39"/>
      <c r="E272" s="48"/>
      <c r="F272" s="49"/>
      <c r="G272" s="45"/>
      <c r="H272" s="45"/>
      <c r="I272" s="39"/>
    </row>
    <row r="273" spans="1:9" x14ac:dyDescent="0.3">
      <c r="A273" s="39" t="s">
        <v>268</v>
      </c>
      <c r="B273" s="60" t="s">
        <v>269</v>
      </c>
      <c r="C273" s="39"/>
      <c r="D273" s="39"/>
      <c r="E273" s="48"/>
      <c r="F273" s="49"/>
      <c r="G273" s="45"/>
      <c r="H273" s="45"/>
      <c r="I273" s="39"/>
    </row>
    <row r="274" spans="1:9" x14ac:dyDescent="0.3">
      <c r="A274" s="39" t="s">
        <v>270</v>
      </c>
      <c r="B274" s="70" t="s">
        <v>253</v>
      </c>
      <c r="C274" s="51" t="s">
        <v>18</v>
      </c>
      <c r="D274" s="51" t="s">
        <v>19</v>
      </c>
      <c r="E274" s="52">
        <v>5</v>
      </c>
      <c r="F274" s="13"/>
      <c r="G274" s="17">
        <f>F274*E274</f>
        <v>0</v>
      </c>
      <c r="H274" s="53">
        <v>9.1999999999999993</v>
      </c>
      <c r="I274" s="39"/>
    </row>
    <row r="275" spans="1:9" x14ac:dyDescent="0.3">
      <c r="A275" s="39" t="s">
        <v>271</v>
      </c>
      <c r="B275" s="70" t="s">
        <v>233</v>
      </c>
      <c r="C275" s="51" t="s">
        <v>18</v>
      </c>
      <c r="D275" s="51" t="s">
        <v>19</v>
      </c>
      <c r="E275" s="52">
        <v>1</v>
      </c>
      <c r="F275" s="13"/>
      <c r="G275" s="17">
        <f>F275*E275</f>
        <v>0</v>
      </c>
      <c r="H275" s="53">
        <v>11.5</v>
      </c>
      <c r="I275" s="39"/>
    </row>
    <row r="276" spans="1:9" x14ac:dyDescent="0.3">
      <c r="A276" s="39" t="s">
        <v>272</v>
      </c>
      <c r="B276" s="70" t="s">
        <v>235</v>
      </c>
      <c r="C276" s="51" t="s">
        <v>18</v>
      </c>
      <c r="D276" s="51" t="s">
        <v>19</v>
      </c>
      <c r="E276" s="52">
        <v>1</v>
      </c>
      <c r="F276" s="13"/>
      <c r="G276" s="17">
        <f t="shared" ref="G276:G278" si="19">F276*E276</f>
        <v>0</v>
      </c>
      <c r="H276" s="53">
        <v>20.7</v>
      </c>
      <c r="I276" s="39"/>
    </row>
    <row r="277" spans="1:9" x14ac:dyDescent="0.3">
      <c r="A277" s="39" t="s">
        <v>273</v>
      </c>
      <c r="B277" s="70" t="s">
        <v>237</v>
      </c>
      <c r="C277" s="51" t="s">
        <v>18</v>
      </c>
      <c r="D277" s="51" t="s">
        <v>19</v>
      </c>
      <c r="E277" s="52">
        <v>1</v>
      </c>
      <c r="F277" s="13"/>
      <c r="G277" s="17">
        <f t="shared" si="19"/>
        <v>0</v>
      </c>
      <c r="H277" s="53">
        <v>40.25</v>
      </c>
      <c r="I277" s="39"/>
    </row>
    <row r="278" spans="1:9" x14ac:dyDescent="0.3">
      <c r="A278" s="39" t="s">
        <v>274</v>
      </c>
      <c r="B278" s="70" t="s">
        <v>239</v>
      </c>
      <c r="C278" s="51" t="s">
        <v>18</v>
      </c>
      <c r="D278" s="51" t="s">
        <v>19</v>
      </c>
      <c r="E278" s="52">
        <v>1</v>
      </c>
      <c r="F278" s="13"/>
      <c r="G278" s="17">
        <f t="shared" si="19"/>
        <v>0</v>
      </c>
      <c r="H278" s="53">
        <v>46</v>
      </c>
      <c r="I278" s="39"/>
    </row>
    <row r="279" spans="1:9" x14ac:dyDescent="0.3">
      <c r="B279" s="47"/>
      <c r="C279" s="39"/>
      <c r="D279" s="39"/>
      <c r="E279" s="48"/>
      <c r="F279" s="49"/>
      <c r="G279" s="45"/>
      <c r="H279" s="53"/>
      <c r="I279" s="39"/>
    </row>
    <row r="280" spans="1:9" x14ac:dyDescent="0.3">
      <c r="A280" s="39" t="s">
        <v>275</v>
      </c>
      <c r="B280" s="60" t="s">
        <v>276</v>
      </c>
      <c r="C280" s="39"/>
      <c r="D280" s="39"/>
      <c r="E280" s="48"/>
      <c r="F280" s="49"/>
      <c r="G280" s="45"/>
      <c r="H280" s="45"/>
      <c r="I280" s="39"/>
    </row>
    <row r="281" spans="1:9" x14ac:dyDescent="0.3">
      <c r="A281" s="39" t="s">
        <v>277</v>
      </c>
      <c r="B281" s="70" t="s">
        <v>253</v>
      </c>
      <c r="C281" s="51" t="s">
        <v>18</v>
      </c>
      <c r="D281" s="51" t="s">
        <v>19</v>
      </c>
      <c r="E281" s="52">
        <v>5</v>
      </c>
      <c r="F281" s="10"/>
      <c r="G281" s="17">
        <f>F281*E281</f>
        <v>0</v>
      </c>
      <c r="H281" s="53">
        <v>14.95</v>
      </c>
      <c r="I281" s="39"/>
    </row>
    <row r="282" spans="1:9" x14ac:dyDescent="0.3">
      <c r="A282" s="39" t="s">
        <v>278</v>
      </c>
      <c r="B282" s="70" t="s">
        <v>233</v>
      </c>
      <c r="C282" s="51" t="s">
        <v>18</v>
      </c>
      <c r="D282" s="51" t="s">
        <v>19</v>
      </c>
      <c r="E282" s="52">
        <v>1</v>
      </c>
      <c r="F282" s="10"/>
      <c r="G282" s="17">
        <f>F282*E282</f>
        <v>0</v>
      </c>
      <c r="H282" s="53">
        <v>18.399999999999999</v>
      </c>
      <c r="I282" s="39"/>
    </row>
    <row r="283" spans="1:9" x14ac:dyDescent="0.3">
      <c r="A283" s="39" t="s">
        <v>279</v>
      </c>
      <c r="B283" s="70" t="s">
        <v>235</v>
      </c>
      <c r="C283" s="51" t="s">
        <v>18</v>
      </c>
      <c r="D283" s="51" t="s">
        <v>19</v>
      </c>
      <c r="E283" s="52">
        <v>1</v>
      </c>
      <c r="F283" s="10"/>
      <c r="G283" s="17">
        <f t="shared" ref="G283:G285" si="20">F283*E283</f>
        <v>0</v>
      </c>
      <c r="H283" s="53">
        <v>29.9</v>
      </c>
      <c r="I283" s="39"/>
    </row>
    <row r="284" spans="1:9" x14ac:dyDescent="0.3">
      <c r="A284" s="39" t="s">
        <v>280</v>
      </c>
      <c r="B284" s="70" t="s">
        <v>237</v>
      </c>
      <c r="C284" s="51" t="s">
        <v>18</v>
      </c>
      <c r="D284" s="51" t="s">
        <v>19</v>
      </c>
      <c r="E284" s="52">
        <v>1</v>
      </c>
      <c r="F284" s="10"/>
      <c r="G284" s="17">
        <f t="shared" si="20"/>
        <v>0</v>
      </c>
      <c r="H284" s="53">
        <v>56.349999999999994</v>
      </c>
      <c r="I284" s="39"/>
    </row>
    <row r="285" spans="1:9" x14ac:dyDescent="0.3">
      <c r="A285" s="39" t="s">
        <v>281</v>
      </c>
      <c r="B285" s="70" t="s">
        <v>239</v>
      </c>
      <c r="C285" s="51" t="s">
        <v>18</v>
      </c>
      <c r="D285" s="51" t="s">
        <v>19</v>
      </c>
      <c r="E285" s="52">
        <v>1</v>
      </c>
      <c r="F285" s="10"/>
      <c r="G285" s="17">
        <f t="shared" si="20"/>
        <v>0</v>
      </c>
      <c r="H285" s="53">
        <v>82.8</v>
      </c>
      <c r="I285" s="39"/>
    </row>
    <row r="286" spans="1:9" x14ac:dyDescent="0.3">
      <c r="B286" s="47"/>
      <c r="C286" s="39"/>
      <c r="D286" s="39"/>
      <c r="E286" s="48"/>
      <c r="F286" s="49"/>
      <c r="G286" s="45"/>
      <c r="H286" s="53"/>
      <c r="I286" s="39"/>
    </row>
    <row r="287" spans="1:9" x14ac:dyDescent="0.3">
      <c r="A287" s="39" t="s">
        <v>282</v>
      </c>
      <c r="B287" s="60" t="s">
        <v>283</v>
      </c>
      <c r="C287" s="39"/>
      <c r="D287" s="39"/>
      <c r="E287" s="48"/>
      <c r="F287" s="49"/>
      <c r="G287" s="45"/>
      <c r="H287" s="45"/>
      <c r="I287" s="39"/>
    </row>
    <row r="288" spans="1:9" x14ac:dyDescent="0.3">
      <c r="A288" s="39" t="s">
        <v>284</v>
      </c>
      <c r="B288" s="70" t="s">
        <v>253</v>
      </c>
      <c r="C288" s="51" t="s">
        <v>18</v>
      </c>
      <c r="D288" s="51" t="s">
        <v>19</v>
      </c>
      <c r="E288" s="52">
        <v>5</v>
      </c>
      <c r="F288" s="10"/>
      <c r="G288" s="17">
        <f>F288*E288</f>
        <v>0</v>
      </c>
      <c r="H288" s="53">
        <v>11.5</v>
      </c>
      <c r="I288" s="39"/>
    </row>
    <row r="289" spans="1:9" x14ac:dyDescent="0.3">
      <c r="A289" s="39" t="s">
        <v>285</v>
      </c>
      <c r="B289" s="70" t="s">
        <v>233</v>
      </c>
      <c r="C289" s="51" t="s">
        <v>18</v>
      </c>
      <c r="D289" s="51" t="s">
        <v>19</v>
      </c>
      <c r="E289" s="52">
        <v>1</v>
      </c>
      <c r="F289" s="10"/>
      <c r="G289" s="17">
        <f>F289*E289</f>
        <v>0</v>
      </c>
      <c r="H289" s="53">
        <v>16.099999999999998</v>
      </c>
      <c r="I289" s="39"/>
    </row>
    <row r="290" spans="1:9" x14ac:dyDescent="0.3">
      <c r="A290" s="39" t="s">
        <v>286</v>
      </c>
      <c r="B290" s="70" t="s">
        <v>235</v>
      </c>
      <c r="C290" s="51" t="s">
        <v>18</v>
      </c>
      <c r="D290" s="51" t="s">
        <v>19</v>
      </c>
      <c r="E290" s="52">
        <v>1</v>
      </c>
      <c r="F290" s="10"/>
      <c r="G290" s="17">
        <f t="shared" ref="G290:G292" si="21">F290*E290</f>
        <v>0</v>
      </c>
      <c r="H290" s="53">
        <v>28.749999999999996</v>
      </c>
      <c r="I290" s="39"/>
    </row>
    <row r="291" spans="1:9" x14ac:dyDescent="0.3">
      <c r="A291" s="39" t="s">
        <v>287</v>
      </c>
      <c r="B291" s="70" t="s">
        <v>237</v>
      </c>
      <c r="C291" s="51" t="s">
        <v>18</v>
      </c>
      <c r="D291" s="51" t="s">
        <v>19</v>
      </c>
      <c r="E291" s="52">
        <v>1</v>
      </c>
      <c r="F291" s="10"/>
      <c r="G291" s="17">
        <f t="shared" si="21"/>
        <v>0</v>
      </c>
      <c r="H291" s="53">
        <v>54.05</v>
      </c>
      <c r="I291" s="39"/>
    </row>
    <row r="292" spans="1:9" x14ac:dyDescent="0.3">
      <c r="A292" s="39" t="s">
        <v>288</v>
      </c>
      <c r="B292" s="70" t="s">
        <v>239</v>
      </c>
      <c r="C292" s="51" t="s">
        <v>18</v>
      </c>
      <c r="D292" s="51" t="s">
        <v>19</v>
      </c>
      <c r="E292" s="52">
        <v>1</v>
      </c>
      <c r="F292" s="10"/>
      <c r="G292" s="17">
        <f t="shared" si="21"/>
        <v>0</v>
      </c>
      <c r="H292" s="53">
        <v>62.099999999999994</v>
      </c>
      <c r="I292" s="39"/>
    </row>
    <row r="293" spans="1:9" x14ac:dyDescent="0.3">
      <c r="B293" s="47"/>
      <c r="C293" s="39"/>
      <c r="D293" s="39"/>
      <c r="E293" s="48"/>
      <c r="F293" s="49"/>
      <c r="G293" s="45"/>
      <c r="H293" s="53"/>
      <c r="I293" s="39"/>
    </row>
    <row r="294" spans="1:9" x14ac:dyDescent="0.3">
      <c r="A294" s="39" t="s">
        <v>289</v>
      </c>
      <c r="B294" s="60" t="s">
        <v>290</v>
      </c>
      <c r="C294" s="39"/>
      <c r="D294" s="39"/>
      <c r="E294" s="48"/>
      <c r="F294" s="49"/>
      <c r="G294" s="45"/>
      <c r="H294" s="45"/>
      <c r="I294" s="39"/>
    </row>
    <row r="295" spans="1:9" x14ac:dyDescent="0.3">
      <c r="A295" s="39" t="s">
        <v>291</v>
      </c>
      <c r="B295" s="70" t="s">
        <v>243</v>
      </c>
      <c r="C295" s="51" t="s">
        <v>18</v>
      </c>
      <c r="D295" s="51" t="s">
        <v>19</v>
      </c>
      <c r="E295" s="52">
        <v>5</v>
      </c>
      <c r="F295" s="10"/>
      <c r="G295" s="17">
        <f>F295*E295</f>
        <v>0</v>
      </c>
      <c r="H295" s="53">
        <v>14.95</v>
      </c>
      <c r="I295" s="39"/>
    </row>
    <row r="296" spans="1:9" x14ac:dyDescent="0.3">
      <c r="A296" s="39" t="s">
        <v>292</v>
      </c>
      <c r="B296" s="70" t="s">
        <v>293</v>
      </c>
      <c r="C296" s="51" t="s">
        <v>18</v>
      </c>
      <c r="D296" s="51" t="s">
        <v>19</v>
      </c>
      <c r="E296" s="52">
        <v>1</v>
      </c>
      <c r="F296" s="10"/>
      <c r="G296" s="17">
        <f>F296*E296</f>
        <v>0</v>
      </c>
      <c r="H296" s="53">
        <v>18.399999999999999</v>
      </c>
      <c r="I296" s="39"/>
    </row>
    <row r="297" spans="1:9" x14ac:dyDescent="0.3">
      <c r="A297" s="39" t="s">
        <v>294</v>
      </c>
      <c r="B297" s="70" t="s">
        <v>245</v>
      </c>
      <c r="C297" s="51" t="s">
        <v>18</v>
      </c>
      <c r="D297" s="51" t="s">
        <v>19</v>
      </c>
      <c r="E297" s="52">
        <v>1</v>
      </c>
      <c r="F297" s="10"/>
      <c r="G297" s="17">
        <f t="shared" ref="G297:G300" si="22">F297*E297</f>
        <v>0</v>
      </c>
      <c r="H297" s="53">
        <v>18.399999999999999</v>
      </c>
      <c r="I297" s="39"/>
    </row>
    <row r="298" spans="1:9" x14ac:dyDescent="0.3">
      <c r="A298" s="39" t="s">
        <v>295</v>
      </c>
      <c r="B298" s="70" t="s">
        <v>296</v>
      </c>
      <c r="C298" s="51" t="s">
        <v>18</v>
      </c>
      <c r="D298" s="51" t="s">
        <v>19</v>
      </c>
      <c r="E298" s="52">
        <v>1</v>
      </c>
      <c r="F298" s="10"/>
      <c r="G298" s="17">
        <f t="shared" ref="G298" si="23">F298*E298</f>
        <v>0</v>
      </c>
      <c r="H298" s="53">
        <v>24.15</v>
      </c>
      <c r="I298" s="39"/>
    </row>
    <row r="299" spans="1:9" x14ac:dyDescent="0.3">
      <c r="A299" s="39" t="s">
        <v>297</v>
      </c>
      <c r="B299" s="70" t="s">
        <v>247</v>
      </c>
      <c r="C299" s="51" t="s">
        <v>18</v>
      </c>
      <c r="D299" s="51" t="s">
        <v>19</v>
      </c>
      <c r="E299" s="52">
        <v>1</v>
      </c>
      <c r="F299" s="10"/>
      <c r="G299" s="17">
        <f t="shared" si="22"/>
        <v>0</v>
      </c>
      <c r="H299" s="53">
        <v>24.15</v>
      </c>
      <c r="I299" s="39"/>
    </row>
    <row r="300" spans="1:9" x14ac:dyDescent="0.3">
      <c r="A300" s="39" t="s">
        <v>298</v>
      </c>
      <c r="B300" s="70" t="s">
        <v>249</v>
      </c>
      <c r="C300" s="51" t="s">
        <v>18</v>
      </c>
      <c r="D300" s="51" t="s">
        <v>19</v>
      </c>
      <c r="E300" s="52">
        <v>1</v>
      </c>
      <c r="F300" s="10"/>
      <c r="G300" s="17">
        <f t="shared" si="22"/>
        <v>0</v>
      </c>
      <c r="H300" s="53">
        <v>50.599999999999994</v>
      </c>
      <c r="I300" s="39"/>
    </row>
    <row r="301" spans="1:9" x14ac:dyDescent="0.3">
      <c r="B301" s="47"/>
      <c r="C301" s="39"/>
      <c r="D301" s="39"/>
      <c r="E301" s="48"/>
      <c r="F301" s="49"/>
      <c r="G301" s="45"/>
      <c r="H301" s="45"/>
      <c r="I301" s="39"/>
    </row>
    <row r="302" spans="1:9" x14ac:dyDescent="0.3">
      <c r="A302" s="39" t="s">
        <v>299</v>
      </c>
      <c r="B302" s="60" t="s">
        <v>300</v>
      </c>
      <c r="C302" s="39"/>
      <c r="D302" s="39"/>
      <c r="E302" s="48"/>
      <c r="F302" s="49"/>
      <c r="G302" s="45"/>
      <c r="H302" s="45"/>
      <c r="I302" s="39"/>
    </row>
    <row r="303" spans="1:9" x14ac:dyDescent="0.3">
      <c r="A303" s="39" t="s">
        <v>301</v>
      </c>
      <c r="B303" s="70" t="s">
        <v>253</v>
      </c>
      <c r="C303" s="51" t="s">
        <v>18</v>
      </c>
      <c r="D303" s="51" t="s">
        <v>19</v>
      </c>
      <c r="E303" s="52">
        <v>1</v>
      </c>
      <c r="F303" s="10"/>
      <c r="G303" s="17">
        <f>F303*E303</f>
        <v>0</v>
      </c>
      <c r="H303" s="53">
        <v>5.75</v>
      </c>
      <c r="I303" s="39"/>
    </row>
    <row r="304" spans="1:9" x14ac:dyDescent="0.3">
      <c r="A304" s="39" t="s">
        <v>302</v>
      </c>
      <c r="B304" s="70" t="s">
        <v>233</v>
      </c>
      <c r="C304" s="51" t="s">
        <v>18</v>
      </c>
      <c r="D304" s="51" t="s">
        <v>19</v>
      </c>
      <c r="E304" s="52">
        <v>5</v>
      </c>
      <c r="F304" s="10"/>
      <c r="G304" s="17">
        <f>F304*E304</f>
        <v>0</v>
      </c>
      <c r="H304" s="53">
        <v>8.0499999999999989</v>
      </c>
      <c r="I304" s="39"/>
    </row>
    <row r="305" spans="1:9" x14ac:dyDescent="0.3">
      <c r="A305" s="39" t="s">
        <v>303</v>
      </c>
      <c r="B305" s="70" t="s">
        <v>235</v>
      </c>
      <c r="C305" s="51" t="s">
        <v>18</v>
      </c>
      <c r="D305" s="51" t="s">
        <v>19</v>
      </c>
      <c r="E305" s="52">
        <v>1</v>
      </c>
      <c r="F305" s="10"/>
      <c r="G305" s="17">
        <f t="shared" ref="G305:G307" si="24">F305*E305</f>
        <v>0</v>
      </c>
      <c r="H305" s="53">
        <v>17.25</v>
      </c>
      <c r="I305" s="39"/>
    </row>
    <row r="306" spans="1:9" x14ac:dyDescent="0.3">
      <c r="A306" s="39" t="s">
        <v>304</v>
      </c>
      <c r="B306" s="70" t="s">
        <v>237</v>
      </c>
      <c r="C306" s="51" t="s">
        <v>18</v>
      </c>
      <c r="D306" s="51" t="s">
        <v>19</v>
      </c>
      <c r="E306" s="52">
        <v>1</v>
      </c>
      <c r="F306" s="10"/>
      <c r="G306" s="17">
        <f t="shared" si="24"/>
        <v>0</v>
      </c>
      <c r="H306" s="53">
        <v>19.549999999999997</v>
      </c>
      <c r="I306" s="39"/>
    </row>
    <row r="307" spans="1:9" x14ac:dyDescent="0.3">
      <c r="A307" s="39" t="s">
        <v>305</v>
      </c>
      <c r="B307" s="70" t="s">
        <v>239</v>
      </c>
      <c r="C307" s="51" t="s">
        <v>18</v>
      </c>
      <c r="D307" s="51" t="s">
        <v>19</v>
      </c>
      <c r="E307" s="52">
        <v>1</v>
      </c>
      <c r="F307" s="10"/>
      <c r="G307" s="17">
        <f t="shared" si="24"/>
        <v>0</v>
      </c>
      <c r="H307" s="53">
        <v>41.4</v>
      </c>
      <c r="I307" s="39"/>
    </row>
    <row r="308" spans="1:9" x14ac:dyDescent="0.3">
      <c r="B308" s="47"/>
      <c r="C308" s="39"/>
      <c r="D308" s="39"/>
      <c r="E308" s="48"/>
      <c r="F308" s="49"/>
      <c r="G308" s="45"/>
      <c r="H308" s="45"/>
      <c r="I308" s="39"/>
    </row>
    <row r="309" spans="1:9" x14ac:dyDescent="0.3">
      <c r="A309" s="39" t="s">
        <v>306</v>
      </c>
      <c r="B309" s="60" t="s">
        <v>307</v>
      </c>
      <c r="C309" s="39"/>
      <c r="D309" s="39"/>
      <c r="E309" s="48"/>
      <c r="F309" s="49"/>
      <c r="G309" s="45"/>
      <c r="H309" s="45"/>
      <c r="I309" s="39"/>
    </row>
    <row r="310" spans="1:9" x14ac:dyDescent="0.3">
      <c r="A310" s="39" t="s">
        <v>308</v>
      </c>
      <c r="B310" s="70" t="s">
        <v>253</v>
      </c>
      <c r="C310" s="51" t="s">
        <v>18</v>
      </c>
      <c r="D310" s="51" t="s">
        <v>19</v>
      </c>
      <c r="E310" s="52">
        <v>1</v>
      </c>
      <c r="F310" s="10"/>
      <c r="G310" s="17">
        <f>F310*E310</f>
        <v>0</v>
      </c>
      <c r="H310" s="53">
        <v>25.299999999999997</v>
      </c>
      <c r="I310" s="39"/>
    </row>
    <row r="311" spans="1:9" x14ac:dyDescent="0.3">
      <c r="A311" s="39" t="s">
        <v>309</v>
      </c>
      <c r="B311" s="70" t="s">
        <v>233</v>
      </c>
      <c r="C311" s="51" t="s">
        <v>18</v>
      </c>
      <c r="D311" s="51" t="s">
        <v>19</v>
      </c>
      <c r="E311" s="52">
        <v>5</v>
      </c>
      <c r="F311" s="10"/>
      <c r="G311" s="17">
        <f>F311*E311</f>
        <v>0</v>
      </c>
      <c r="H311" s="53">
        <v>27.599999999999998</v>
      </c>
      <c r="I311" s="39"/>
    </row>
    <row r="312" spans="1:9" x14ac:dyDescent="0.3">
      <c r="A312" s="39" t="s">
        <v>310</v>
      </c>
      <c r="B312" s="70" t="s">
        <v>235</v>
      </c>
      <c r="C312" s="51" t="s">
        <v>18</v>
      </c>
      <c r="D312" s="51" t="s">
        <v>19</v>
      </c>
      <c r="E312" s="52">
        <v>1</v>
      </c>
      <c r="F312" s="10"/>
      <c r="G312" s="17">
        <f t="shared" ref="G312:G314" si="25">F312*E312</f>
        <v>0</v>
      </c>
      <c r="H312" s="53">
        <v>50.599999999999994</v>
      </c>
      <c r="I312" s="39"/>
    </row>
    <row r="313" spans="1:9" x14ac:dyDescent="0.3">
      <c r="A313" s="39" t="s">
        <v>311</v>
      </c>
      <c r="B313" s="70" t="s">
        <v>237</v>
      </c>
      <c r="C313" s="51" t="s">
        <v>18</v>
      </c>
      <c r="D313" s="51" t="s">
        <v>19</v>
      </c>
      <c r="E313" s="52">
        <v>1</v>
      </c>
      <c r="F313" s="10"/>
      <c r="G313" s="17">
        <f t="shared" si="25"/>
        <v>0</v>
      </c>
      <c r="H313" s="53">
        <v>85.1</v>
      </c>
      <c r="I313" s="39"/>
    </row>
    <row r="314" spans="1:9" x14ac:dyDescent="0.3">
      <c r="A314" s="39" t="s">
        <v>312</v>
      </c>
      <c r="B314" s="70" t="s">
        <v>239</v>
      </c>
      <c r="C314" s="51" t="s">
        <v>18</v>
      </c>
      <c r="D314" s="51" t="s">
        <v>19</v>
      </c>
      <c r="E314" s="52">
        <v>1</v>
      </c>
      <c r="F314" s="10"/>
      <c r="G314" s="17">
        <f t="shared" si="25"/>
        <v>0</v>
      </c>
      <c r="H314" s="53">
        <v>101.19999999999999</v>
      </c>
      <c r="I314" s="39"/>
    </row>
    <row r="315" spans="1:9" x14ac:dyDescent="0.3">
      <c r="B315" s="47"/>
      <c r="C315" s="39"/>
      <c r="D315" s="39"/>
      <c r="E315" s="48"/>
      <c r="F315" s="49"/>
      <c r="G315" s="45"/>
      <c r="H315" s="45"/>
      <c r="I315" s="39"/>
    </row>
    <row r="316" spans="1:9" x14ac:dyDescent="0.3">
      <c r="A316" s="39" t="s">
        <v>313</v>
      </c>
      <c r="B316" s="60" t="s">
        <v>314</v>
      </c>
      <c r="C316" s="39"/>
      <c r="D316" s="39"/>
      <c r="E316" s="48"/>
      <c r="F316" s="49"/>
      <c r="G316" s="45"/>
      <c r="H316" s="45"/>
      <c r="I316" s="39"/>
    </row>
    <row r="317" spans="1:9" x14ac:dyDescent="0.3">
      <c r="A317" s="39" t="s">
        <v>315</v>
      </c>
      <c r="B317" s="70" t="s">
        <v>253</v>
      </c>
      <c r="C317" s="51" t="s">
        <v>18</v>
      </c>
      <c r="D317" s="51" t="s">
        <v>19</v>
      </c>
      <c r="E317" s="52">
        <v>1</v>
      </c>
      <c r="F317" s="10"/>
      <c r="G317" s="17">
        <f>F317*E317</f>
        <v>0</v>
      </c>
      <c r="H317" s="53">
        <v>16.099999999999998</v>
      </c>
      <c r="I317" s="39"/>
    </row>
    <row r="318" spans="1:9" x14ac:dyDescent="0.3">
      <c r="A318" s="39" t="s">
        <v>316</v>
      </c>
      <c r="B318" s="70" t="s">
        <v>233</v>
      </c>
      <c r="C318" s="51" t="s">
        <v>18</v>
      </c>
      <c r="D318" s="51" t="s">
        <v>19</v>
      </c>
      <c r="E318" s="52">
        <v>5</v>
      </c>
      <c r="F318" s="10"/>
      <c r="G318" s="17">
        <f>F318*E318</f>
        <v>0</v>
      </c>
      <c r="H318" s="53">
        <v>16.099999999999998</v>
      </c>
      <c r="I318" s="39"/>
    </row>
    <row r="319" spans="1:9" x14ac:dyDescent="0.3">
      <c r="A319" s="39" t="s">
        <v>317</v>
      </c>
      <c r="B319" s="70" t="s">
        <v>235</v>
      </c>
      <c r="C319" s="51" t="s">
        <v>18</v>
      </c>
      <c r="D319" s="51" t="s">
        <v>19</v>
      </c>
      <c r="E319" s="52">
        <v>1</v>
      </c>
      <c r="F319" s="10"/>
      <c r="G319" s="17">
        <f t="shared" ref="G319:G321" si="26">F319*E319</f>
        <v>0</v>
      </c>
      <c r="H319" s="53">
        <v>27.599999999999998</v>
      </c>
      <c r="I319" s="39"/>
    </row>
    <row r="320" spans="1:9" x14ac:dyDescent="0.3">
      <c r="A320" s="39" t="s">
        <v>318</v>
      </c>
      <c r="B320" s="70" t="s">
        <v>237</v>
      </c>
      <c r="C320" s="51" t="s">
        <v>18</v>
      </c>
      <c r="D320" s="51" t="s">
        <v>19</v>
      </c>
      <c r="E320" s="52">
        <v>1</v>
      </c>
      <c r="F320" s="10"/>
      <c r="G320" s="17">
        <f t="shared" si="26"/>
        <v>0</v>
      </c>
      <c r="H320" s="53">
        <v>34.5</v>
      </c>
      <c r="I320" s="39"/>
    </row>
    <row r="321" spans="1:9" x14ac:dyDescent="0.3">
      <c r="A321" s="39" t="s">
        <v>319</v>
      </c>
      <c r="B321" s="70" t="s">
        <v>239</v>
      </c>
      <c r="C321" s="51" t="s">
        <v>18</v>
      </c>
      <c r="D321" s="51" t="s">
        <v>19</v>
      </c>
      <c r="E321" s="52">
        <v>1</v>
      </c>
      <c r="F321" s="10"/>
      <c r="G321" s="17">
        <f t="shared" si="26"/>
        <v>0</v>
      </c>
      <c r="H321" s="53">
        <v>43.699999999999996</v>
      </c>
      <c r="I321" s="39"/>
    </row>
    <row r="322" spans="1:9" x14ac:dyDescent="0.3">
      <c r="B322" s="47"/>
      <c r="C322" s="39"/>
      <c r="D322" s="39"/>
      <c r="E322" s="48"/>
      <c r="F322" s="49"/>
      <c r="G322" s="45"/>
      <c r="H322" s="45"/>
      <c r="I322" s="39"/>
    </row>
    <row r="323" spans="1:9" x14ac:dyDescent="0.3">
      <c r="A323" s="39" t="s">
        <v>320</v>
      </c>
      <c r="B323" s="71" t="s">
        <v>321</v>
      </c>
      <c r="C323" s="39"/>
      <c r="D323" s="39"/>
      <c r="E323" s="48"/>
      <c r="F323" s="49"/>
      <c r="G323" s="45"/>
      <c r="H323" s="45"/>
      <c r="I323" s="39"/>
    </row>
    <row r="324" spans="1:9" x14ac:dyDescent="0.3">
      <c r="A324" s="39" t="s">
        <v>322</v>
      </c>
      <c r="B324" s="70" t="s">
        <v>253</v>
      </c>
      <c r="C324" s="51" t="s">
        <v>18</v>
      </c>
      <c r="D324" s="51" t="s">
        <v>19</v>
      </c>
      <c r="E324" s="52">
        <v>1</v>
      </c>
      <c r="F324" s="10"/>
      <c r="G324" s="17">
        <f>F324*E324</f>
        <v>0</v>
      </c>
      <c r="H324" s="53">
        <v>37.949999999999996</v>
      </c>
      <c r="I324" s="39"/>
    </row>
    <row r="325" spans="1:9" x14ac:dyDescent="0.3">
      <c r="A325" s="39" t="s">
        <v>323</v>
      </c>
      <c r="B325" s="70" t="s">
        <v>233</v>
      </c>
      <c r="C325" s="51" t="s">
        <v>18</v>
      </c>
      <c r="D325" s="51" t="s">
        <v>19</v>
      </c>
      <c r="E325" s="52">
        <v>5</v>
      </c>
      <c r="F325" s="10"/>
      <c r="G325" s="17">
        <f>F325*E325</f>
        <v>0</v>
      </c>
      <c r="H325" s="53">
        <v>39.099999999999994</v>
      </c>
      <c r="I325" s="39"/>
    </row>
    <row r="326" spans="1:9" x14ac:dyDescent="0.3">
      <c r="A326" s="39" t="s">
        <v>324</v>
      </c>
      <c r="B326" s="70" t="s">
        <v>235</v>
      </c>
      <c r="C326" s="51" t="s">
        <v>18</v>
      </c>
      <c r="D326" s="51" t="s">
        <v>19</v>
      </c>
      <c r="E326" s="52">
        <v>1</v>
      </c>
      <c r="F326" s="10"/>
      <c r="G326" s="17">
        <f t="shared" ref="G326:G328" si="27">F326*E326</f>
        <v>0</v>
      </c>
      <c r="H326" s="53">
        <v>39.099999999999994</v>
      </c>
      <c r="I326" s="39"/>
    </row>
    <row r="327" spans="1:9" x14ac:dyDescent="0.3">
      <c r="A327" s="39" t="s">
        <v>325</v>
      </c>
      <c r="B327" s="70" t="s">
        <v>237</v>
      </c>
      <c r="C327" s="51" t="s">
        <v>18</v>
      </c>
      <c r="D327" s="51" t="s">
        <v>19</v>
      </c>
      <c r="E327" s="52">
        <v>1</v>
      </c>
      <c r="F327" s="10"/>
      <c r="G327" s="17">
        <f t="shared" si="27"/>
        <v>0</v>
      </c>
      <c r="H327" s="53">
        <v>39.099999999999994</v>
      </c>
      <c r="I327" s="39"/>
    </row>
    <row r="328" spans="1:9" x14ac:dyDescent="0.3">
      <c r="A328" s="39" t="s">
        <v>326</v>
      </c>
      <c r="B328" s="70" t="s">
        <v>239</v>
      </c>
      <c r="C328" s="51" t="s">
        <v>18</v>
      </c>
      <c r="D328" s="51" t="s">
        <v>19</v>
      </c>
      <c r="E328" s="52">
        <v>1</v>
      </c>
      <c r="F328" s="10"/>
      <c r="G328" s="17">
        <f t="shared" si="27"/>
        <v>0</v>
      </c>
      <c r="H328" s="53">
        <v>48.3</v>
      </c>
      <c r="I328" s="39"/>
    </row>
    <row r="329" spans="1:9" x14ac:dyDescent="0.3">
      <c r="B329" s="47"/>
      <c r="C329" s="39"/>
      <c r="D329" s="39"/>
      <c r="E329" s="48"/>
      <c r="F329" s="49"/>
      <c r="G329" s="45"/>
      <c r="H329" s="45"/>
      <c r="I329" s="39"/>
    </row>
    <row r="330" spans="1:9" x14ac:dyDescent="0.3">
      <c r="A330" s="39" t="s">
        <v>327</v>
      </c>
      <c r="B330" s="60" t="s">
        <v>328</v>
      </c>
      <c r="C330" s="39"/>
      <c r="D330" s="39"/>
      <c r="E330" s="48"/>
      <c r="F330" s="49"/>
      <c r="G330" s="45"/>
      <c r="H330" s="45"/>
      <c r="I330" s="39"/>
    </row>
    <row r="331" spans="1:9" x14ac:dyDescent="0.3">
      <c r="A331" s="39" t="s">
        <v>329</v>
      </c>
      <c r="B331" s="50" t="s">
        <v>330</v>
      </c>
      <c r="C331" s="51" t="s">
        <v>18</v>
      </c>
      <c r="D331" s="51" t="s">
        <v>19</v>
      </c>
      <c r="E331" s="52">
        <v>5</v>
      </c>
      <c r="F331" s="10"/>
      <c r="G331" s="17">
        <f>F331*E331</f>
        <v>0</v>
      </c>
      <c r="H331" s="53">
        <v>10.35</v>
      </c>
      <c r="I331" s="39"/>
    </row>
    <row r="332" spans="1:9" x14ac:dyDescent="0.3">
      <c r="A332" s="39" t="s">
        <v>331</v>
      </c>
      <c r="B332" s="50" t="s">
        <v>332</v>
      </c>
      <c r="C332" s="51" t="s">
        <v>18</v>
      </c>
      <c r="D332" s="51" t="s">
        <v>19</v>
      </c>
      <c r="E332" s="52">
        <v>1</v>
      </c>
      <c r="F332" s="10"/>
      <c r="G332" s="17">
        <f>F332*E332</f>
        <v>0</v>
      </c>
      <c r="H332" s="53">
        <v>10.35</v>
      </c>
      <c r="I332" s="39"/>
    </row>
    <row r="333" spans="1:9" x14ac:dyDescent="0.3">
      <c r="A333" s="39" t="s">
        <v>333</v>
      </c>
      <c r="B333" s="50" t="s">
        <v>334</v>
      </c>
      <c r="C333" s="51" t="s">
        <v>18</v>
      </c>
      <c r="D333" s="51" t="s">
        <v>19</v>
      </c>
      <c r="E333" s="52">
        <v>1</v>
      </c>
      <c r="F333" s="10"/>
      <c r="G333" s="17">
        <f>F333*E333</f>
        <v>0</v>
      </c>
      <c r="H333" s="53">
        <v>13.799999999999999</v>
      </c>
      <c r="I333" s="39"/>
    </row>
    <row r="334" spans="1:9" x14ac:dyDescent="0.3">
      <c r="B334" s="47"/>
      <c r="C334" s="39"/>
      <c r="D334" s="39"/>
      <c r="E334" s="48"/>
      <c r="F334" s="49"/>
      <c r="G334" s="45"/>
      <c r="H334" s="45"/>
      <c r="I334" s="39"/>
    </row>
    <row r="335" spans="1:9" s="46" customFormat="1" x14ac:dyDescent="0.3">
      <c r="A335" s="39" t="s">
        <v>335</v>
      </c>
      <c r="B335" s="69" t="s">
        <v>336</v>
      </c>
      <c r="C335" s="39"/>
      <c r="D335" s="39"/>
      <c r="E335" s="48"/>
      <c r="F335" s="49"/>
      <c r="G335" s="45"/>
      <c r="H335" s="45"/>
      <c r="I335" s="39"/>
    </row>
    <row r="336" spans="1:9" s="24" customFormat="1" x14ac:dyDescent="0.3">
      <c r="A336" s="39"/>
      <c r="B336" s="50" t="s">
        <v>336</v>
      </c>
      <c r="C336" s="51" t="s">
        <v>18</v>
      </c>
      <c r="D336" s="51" t="s">
        <v>19</v>
      </c>
      <c r="E336" s="52">
        <v>10</v>
      </c>
      <c r="F336" s="8"/>
      <c r="G336" s="7">
        <f>F336*E336</f>
        <v>0</v>
      </c>
      <c r="H336" s="53">
        <v>16.099999999999998</v>
      </c>
      <c r="I336" s="39"/>
    </row>
    <row r="337" spans="1:9" x14ac:dyDescent="0.3">
      <c r="B337" s="47"/>
      <c r="C337" s="39"/>
      <c r="D337" s="39"/>
      <c r="E337" s="48"/>
      <c r="F337" s="49"/>
      <c r="G337" s="45"/>
      <c r="H337" s="45"/>
      <c r="I337" s="39"/>
    </row>
    <row r="338" spans="1:9" x14ac:dyDescent="0.3">
      <c r="B338" s="66" t="s">
        <v>337</v>
      </c>
      <c r="C338" s="39"/>
      <c r="D338" s="39"/>
      <c r="E338" s="48"/>
      <c r="F338" s="49"/>
      <c r="G338" s="45"/>
      <c r="H338" s="45"/>
      <c r="I338" s="39"/>
    </row>
    <row r="339" spans="1:9" x14ac:dyDescent="0.3">
      <c r="A339" s="39" t="s">
        <v>338</v>
      </c>
      <c r="B339" s="47" t="s">
        <v>339</v>
      </c>
      <c r="C339" s="39"/>
      <c r="D339" s="39"/>
      <c r="E339" s="48"/>
      <c r="F339" s="49"/>
      <c r="G339" s="45"/>
      <c r="H339" s="45"/>
      <c r="I339" s="39"/>
    </row>
    <row r="340" spans="1:9" ht="14.5" x14ac:dyDescent="0.3">
      <c r="A340" s="39" t="s">
        <v>340</v>
      </c>
      <c r="B340" s="50" t="s">
        <v>341</v>
      </c>
      <c r="C340" s="51" t="s">
        <v>163</v>
      </c>
      <c r="D340" s="51" t="s">
        <v>19</v>
      </c>
      <c r="E340" s="52">
        <v>50</v>
      </c>
      <c r="F340" s="10"/>
      <c r="G340" s="17">
        <f>F340*E340</f>
        <v>0</v>
      </c>
      <c r="H340" s="53">
        <v>3.4499999999999997</v>
      </c>
      <c r="I340" s="39"/>
    </row>
    <row r="341" spans="1:9" ht="14.5" x14ac:dyDescent="0.3">
      <c r="A341" s="39" t="s">
        <v>342</v>
      </c>
      <c r="B341" s="50" t="s">
        <v>343</v>
      </c>
      <c r="C341" s="51" t="s">
        <v>163</v>
      </c>
      <c r="D341" s="51" t="s">
        <v>19</v>
      </c>
      <c r="E341" s="52">
        <v>50</v>
      </c>
      <c r="F341" s="10"/>
      <c r="G341" s="17">
        <f t="shared" ref="G341:G343" si="28">F341*E341</f>
        <v>0</v>
      </c>
      <c r="H341" s="53">
        <v>4.5999999999999996</v>
      </c>
      <c r="I341" s="39"/>
    </row>
    <row r="342" spans="1:9" ht="14.5" x14ac:dyDescent="0.3">
      <c r="A342" s="39" t="s">
        <v>344</v>
      </c>
      <c r="B342" s="50" t="s">
        <v>345</v>
      </c>
      <c r="C342" s="51" t="s">
        <v>163</v>
      </c>
      <c r="D342" s="51" t="s">
        <v>19</v>
      </c>
      <c r="E342" s="52">
        <v>400</v>
      </c>
      <c r="F342" s="10"/>
      <c r="G342" s="17">
        <f t="shared" si="28"/>
        <v>0</v>
      </c>
      <c r="H342" s="53">
        <v>5.75</v>
      </c>
      <c r="I342" s="39"/>
    </row>
    <row r="343" spans="1:9" ht="14.5" x14ac:dyDescent="0.3">
      <c r="A343" s="39" t="s">
        <v>346</v>
      </c>
      <c r="B343" s="50" t="s">
        <v>347</v>
      </c>
      <c r="C343" s="51" t="s">
        <v>163</v>
      </c>
      <c r="D343" s="51" t="s">
        <v>19</v>
      </c>
      <c r="E343" s="52">
        <v>50</v>
      </c>
      <c r="F343" s="10"/>
      <c r="G343" s="17">
        <f t="shared" si="28"/>
        <v>0</v>
      </c>
      <c r="H343" s="53">
        <v>10.35</v>
      </c>
      <c r="I343" s="39"/>
    </row>
    <row r="344" spans="1:9" x14ac:dyDescent="0.3">
      <c r="B344" s="47"/>
      <c r="C344" s="39"/>
      <c r="D344" s="39"/>
      <c r="E344" s="48"/>
      <c r="F344" s="49"/>
      <c r="G344" s="45"/>
      <c r="H344" s="45"/>
      <c r="I344" s="39"/>
    </row>
    <row r="345" spans="1:9" x14ac:dyDescent="0.3">
      <c r="A345" s="39" t="s">
        <v>348</v>
      </c>
      <c r="B345" s="47" t="s">
        <v>349</v>
      </c>
      <c r="C345" s="39"/>
      <c r="D345" s="39"/>
      <c r="E345" s="48"/>
      <c r="F345" s="49"/>
      <c r="G345" s="45"/>
      <c r="H345" s="45"/>
      <c r="I345" s="39"/>
    </row>
    <row r="346" spans="1:9" s="24" customFormat="1" ht="14.5" x14ac:dyDescent="0.3">
      <c r="A346" s="39" t="s">
        <v>350</v>
      </c>
      <c r="B346" s="50" t="s">
        <v>351</v>
      </c>
      <c r="C346" s="51" t="s">
        <v>163</v>
      </c>
      <c r="D346" s="51" t="s">
        <v>19</v>
      </c>
      <c r="E346" s="52">
        <v>50</v>
      </c>
      <c r="F346" s="10"/>
      <c r="G346" s="17">
        <f>F346*E346</f>
        <v>0</v>
      </c>
      <c r="H346" s="53">
        <v>4.5999999999999996</v>
      </c>
      <c r="I346" s="39"/>
    </row>
    <row r="347" spans="1:9" s="24" customFormat="1" ht="14.5" x14ac:dyDescent="0.3">
      <c r="A347" s="39" t="s">
        <v>352</v>
      </c>
      <c r="B347" s="50" t="s">
        <v>353</v>
      </c>
      <c r="C347" s="51" t="s">
        <v>163</v>
      </c>
      <c r="D347" s="51" t="s">
        <v>19</v>
      </c>
      <c r="E347" s="52">
        <v>400</v>
      </c>
      <c r="F347" s="10"/>
      <c r="G347" s="17">
        <f>F347*E347</f>
        <v>0</v>
      </c>
      <c r="H347" s="53">
        <v>4.5999999999999996</v>
      </c>
      <c r="I347" s="39"/>
    </row>
    <row r="348" spans="1:9" x14ac:dyDescent="0.3">
      <c r="B348" s="47"/>
      <c r="C348" s="39"/>
      <c r="D348" s="39"/>
      <c r="E348" s="48"/>
      <c r="F348" s="49"/>
      <c r="G348" s="45"/>
      <c r="H348" s="45"/>
      <c r="I348" s="39"/>
    </row>
    <row r="349" spans="1:9" x14ac:dyDescent="0.3">
      <c r="A349" s="39" t="s">
        <v>354</v>
      </c>
      <c r="B349" s="47" t="s">
        <v>355</v>
      </c>
      <c r="C349" s="39"/>
      <c r="D349" s="39"/>
      <c r="E349" s="48"/>
      <c r="F349" s="49"/>
      <c r="G349" s="45"/>
      <c r="H349" s="45"/>
      <c r="I349" s="39"/>
    </row>
    <row r="350" spans="1:9" s="24" customFormat="1" x14ac:dyDescent="0.3">
      <c r="A350" s="39"/>
      <c r="B350" s="50" t="s">
        <v>355</v>
      </c>
      <c r="C350" s="51" t="s">
        <v>18</v>
      </c>
      <c r="D350" s="51" t="s">
        <v>19</v>
      </c>
      <c r="E350" s="52">
        <v>1</v>
      </c>
      <c r="F350" s="10"/>
      <c r="G350" s="17">
        <f>F350*E350</f>
        <v>0</v>
      </c>
      <c r="H350" s="53">
        <v>44.849999999999994</v>
      </c>
      <c r="I350" s="39"/>
    </row>
    <row r="351" spans="1:9" x14ac:dyDescent="0.3">
      <c r="B351" s="47"/>
      <c r="C351" s="39"/>
      <c r="D351" s="39"/>
      <c r="E351" s="48"/>
      <c r="F351" s="49"/>
      <c r="G351" s="45"/>
      <c r="H351" s="45"/>
      <c r="I351" s="39"/>
    </row>
    <row r="352" spans="1:9" x14ac:dyDescent="0.3">
      <c r="A352" s="39" t="s">
        <v>356</v>
      </c>
      <c r="B352" s="47" t="s">
        <v>357</v>
      </c>
      <c r="C352" s="39"/>
      <c r="D352" s="39"/>
      <c r="E352" s="48"/>
      <c r="F352" s="49"/>
      <c r="G352" s="45"/>
      <c r="H352" s="45"/>
      <c r="I352" s="39"/>
    </row>
    <row r="353" spans="1:9" s="24" customFormat="1" x14ac:dyDescent="0.3">
      <c r="A353" s="39"/>
      <c r="B353" s="50" t="s">
        <v>357</v>
      </c>
      <c r="C353" s="51" t="s">
        <v>163</v>
      </c>
      <c r="D353" s="51" t="s">
        <v>19</v>
      </c>
      <c r="E353" s="52">
        <v>400</v>
      </c>
      <c r="F353" s="10"/>
      <c r="G353" s="17">
        <f>F353*E353</f>
        <v>0</v>
      </c>
      <c r="H353" s="53">
        <v>0.16</v>
      </c>
      <c r="I353" s="39"/>
    </row>
    <row r="354" spans="1:9" x14ac:dyDescent="0.3">
      <c r="B354" s="47"/>
      <c r="C354" s="39"/>
      <c r="D354" s="39"/>
      <c r="E354" s="48"/>
      <c r="F354" s="49"/>
      <c r="G354" s="45"/>
      <c r="H354" s="45"/>
      <c r="I354" s="39"/>
    </row>
    <row r="355" spans="1:9" x14ac:dyDescent="0.3">
      <c r="A355" s="39" t="s">
        <v>358</v>
      </c>
      <c r="B355" s="47" t="s">
        <v>359</v>
      </c>
      <c r="C355" s="39"/>
      <c r="D355" s="39"/>
      <c r="E355" s="48"/>
      <c r="F355" s="49"/>
      <c r="G355" s="45"/>
      <c r="H355" s="45"/>
      <c r="I355" s="39"/>
    </row>
    <row r="356" spans="1:9" s="24" customFormat="1" x14ac:dyDescent="0.3">
      <c r="A356" s="39"/>
      <c r="B356" s="50" t="s">
        <v>359</v>
      </c>
      <c r="C356" s="51" t="s">
        <v>163</v>
      </c>
      <c r="D356" s="51" t="s">
        <v>19</v>
      </c>
      <c r="E356" s="52">
        <v>400</v>
      </c>
      <c r="F356" s="10"/>
      <c r="G356" s="17">
        <f>F356*E356</f>
        <v>0</v>
      </c>
      <c r="H356" s="53">
        <v>0.16</v>
      </c>
      <c r="I356" s="39"/>
    </row>
    <row r="357" spans="1:9" x14ac:dyDescent="0.3">
      <c r="B357" s="47"/>
      <c r="C357" s="39"/>
      <c r="D357" s="39"/>
      <c r="E357" s="48"/>
      <c r="F357" s="49"/>
      <c r="G357" s="45"/>
      <c r="H357" s="45"/>
      <c r="I357" s="39"/>
    </row>
    <row r="358" spans="1:9" x14ac:dyDescent="0.3">
      <c r="B358" s="66" t="s">
        <v>360</v>
      </c>
      <c r="C358" s="39"/>
      <c r="D358" s="39"/>
      <c r="E358" s="48"/>
      <c r="F358" s="49"/>
      <c r="G358" s="45"/>
      <c r="H358" s="45"/>
      <c r="I358" s="39"/>
    </row>
    <row r="359" spans="1:9" x14ac:dyDescent="0.3">
      <c r="A359" s="39" t="s">
        <v>361</v>
      </c>
      <c r="B359" s="46" t="s">
        <v>362</v>
      </c>
      <c r="E359"/>
      <c r="F359" s="67"/>
      <c r="G359" s="67"/>
      <c r="H359" s="7"/>
    </row>
    <row r="360" spans="1:9" x14ac:dyDescent="0.3">
      <c r="A360"/>
      <c r="B360" s="50" t="s">
        <v>362</v>
      </c>
      <c r="C360" s="51" t="s">
        <v>18</v>
      </c>
      <c r="D360" s="51" t="s">
        <v>19</v>
      </c>
      <c r="E360" s="52">
        <v>5</v>
      </c>
      <c r="F360" s="8"/>
      <c r="G360" s="17">
        <f>F360*E360</f>
        <v>0</v>
      </c>
      <c r="H360" s="53">
        <v>37.949999999999996</v>
      </c>
      <c r="I360" s="39"/>
    </row>
    <row r="361" spans="1:9" x14ac:dyDescent="0.3">
      <c r="B361" s="47"/>
      <c r="C361" s="39"/>
      <c r="D361" s="39"/>
      <c r="E361" s="48"/>
      <c r="F361" s="49"/>
      <c r="G361" s="45"/>
      <c r="H361" s="45"/>
      <c r="I361" s="39"/>
    </row>
    <row r="362" spans="1:9" x14ac:dyDescent="0.3">
      <c r="B362" s="66" t="s">
        <v>363</v>
      </c>
      <c r="F362" s="9"/>
      <c r="G362" s="7"/>
      <c r="H362" s="7"/>
    </row>
    <row r="363" spans="1:9" x14ac:dyDescent="0.3">
      <c r="A363" s="39" t="s">
        <v>364</v>
      </c>
      <c r="B363" s="47" t="s">
        <v>365</v>
      </c>
      <c r="C363" s="39"/>
      <c r="D363" s="39"/>
      <c r="E363" s="48"/>
      <c r="F363" s="49"/>
      <c r="G363" s="45"/>
      <c r="H363" s="45"/>
      <c r="I363" s="39"/>
    </row>
    <row r="364" spans="1:9" x14ac:dyDescent="0.3">
      <c r="B364" s="50" t="s">
        <v>365</v>
      </c>
      <c r="C364" s="51" t="s">
        <v>366</v>
      </c>
      <c r="D364" s="51" t="s">
        <v>19</v>
      </c>
      <c r="E364" s="52">
        <v>30</v>
      </c>
      <c r="F364" s="10"/>
      <c r="G364" s="17">
        <f>F364*E364</f>
        <v>0</v>
      </c>
      <c r="H364" s="53">
        <v>24.15</v>
      </c>
      <c r="I364" s="39"/>
    </row>
    <row r="365" spans="1:9" x14ac:dyDescent="0.3">
      <c r="B365" s="47"/>
      <c r="C365" s="39"/>
      <c r="D365" s="39"/>
      <c r="E365" s="48"/>
      <c r="F365" s="49"/>
      <c r="G365" s="45"/>
      <c r="H365" s="45"/>
      <c r="I365" s="39"/>
    </row>
    <row r="366" spans="1:9" x14ac:dyDescent="0.3">
      <c r="A366" s="39" t="s">
        <v>367</v>
      </c>
      <c r="B366" s="47" t="s">
        <v>368</v>
      </c>
      <c r="C366" s="39"/>
      <c r="D366" s="39"/>
      <c r="E366" s="48"/>
      <c r="F366" s="49"/>
      <c r="G366" s="45"/>
      <c r="H366" s="45"/>
      <c r="I366" s="39"/>
    </row>
    <row r="367" spans="1:9" x14ac:dyDescent="0.3">
      <c r="B367" s="50" t="s">
        <v>368</v>
      </c>
      <c r="C367" s="51" t="s">
        <v>366</v>
      </c>
      <c r="D367" s="51" t="s">
        <v>19</v>
      </c>
      <c r="E367" s="52">
        <v>5</v>
      </c>
      <c r="F367" s="10"/>
      <c r="G367" s="17">
        <f>F367*E367</f>
        <v>0</v>
      </c>
      <c r="H367" s="53">
        <v>57.499999999999993</v>
      </c>
      <c r="I367" s="39"/>
    </row>
    <row r="368" spans="1:9" x14ac:dyDescent="0.3">
      <c r="B368" s="47"/>
      <c r="C368" s="39"/>
      <c r="D368" s="39"/>
      <c r="E368" s="48"/>
      <c r="F368" s="49"/>
      <c r="G368" s="45"/>
      <c r="H368" s="45"/>
      <c r="I368" s="39"/>
    </row>
    <row r="369" spans="1:9" x14ac:dyDescent="0.3">
      <c r="A369" s="39" t="s">
        <v>369</v>
      </c>
      <c r="B369" s="47" t="s">
        <v>370</v>
      </c>
      <c r="C369" s="39"/>
      <c r="D369" s="39"/>
      <c r="E369" s="48"/>
      <c r="F369" s="49"/>
      <c r="G369" s="45"/>
      <c r="H369" s="45"/>
      <c r="I369" s="39"/>
    </row>
    <row r="370" spans="1:9" x14ac:dyDescent="0.3">
      <c r="B370" s="50" t="s">
        <v>370</v>
      </c>
      <c r="C370" s="51" t="s">
        <v>371</v>
      </c>
      <c r="D370" s="51" t="s">
        <v>19</v>
      </c>
      <c r="E370" s="52">
        <v>10</v>
      </c>
      <c r="F370" s="10"/>
      <c r="G370" s="17">
        <f>F370*E370</f>
        <v>0</v>
      </c>
      <c r="H370" s="53">
        <v>17.25</v>
      </c>
      <c r="I370" s="39"/>
    </row>
    <row r="371" spans="1:9" x14ac:dyDescent="0.3">
      <c r="B371" s="47"/>
      <c r="C371" s="39"/>
      <c r="D371" s="39"/>
      <c r="E371" s="48"/>
      <c r="F371" s="49"/>
      <c r="G371" s="45"/>
      <c r="H371" s="45"/>
      <c r="I371" s="39"/>
    </row>
    <row r="372" spans="1:9" x14ac:dyDescent="0.3">
      <c r="A372" s="39" t="s">
        <v>372</v>
      </c>
      <c r="B372" s="47" t="s">
        <v>373</v>
      </c>
      <c r="C372" s="39"/>
      <c r="D372" s="39"/>
      <c r="E372" s="48"/>
      <c r="F372" s="49"/>
      <c r="G372" s="45"/>
      <c r="H372" s="45"/>
      <c r="I372" s="39"/>
    </row>
    <row r="373" spans="1:9" x14ac:dyDescent="0.3">
      <c r="A373" s="39" t="s">
        <v>374</v>
      </c>
      <c r="B373" s="50" t="s">
        <v>375</v>
      </c>
      <c r="C373" s="51" t="s">
        <v>371</v>
      </c>
      <c r="D373" s="51" t="s">
        <v>19</v>
      </c>
      <c r="E373" s="52">
        <v>25</v>
      </c>
      <c r="F373" s="10"/>
      <c r="G373" s="17">
        <f>F373*E373</f>
        <v>0</v>
      </c>
      <c r="H373" s="53">
        <v>17.25</v>
      </c>
      <c r="I373" s="39"/>
    </row>
    <row r="374" spans="1:9" x14ac:dyDescent="0.3">
      <c r="A374" s="39" t="s">
        <v>376</v>
      </c>
      <c r="B374" s="50" t="s">
        <v>377</v>
      </c>
      <c r="C374" s="51" t="s">
        <v>371</v>
      </c>
      <c r="D374" s="51" t="s">
        <v>19</v>
      </c>
      <c r="E374" s="52">
        <v>25</v>
      </c>
      <c r="F374" s="10"/>
      <c r="G374" s="17">
        <f>F374*E374</f>
        <v>0</v>
      </c>
      <c r="H374" s="53">
        <v>26.45</v>
      </c>
      <c r="I374" s="39"/>
    </row>
    <row r="375" spans="1:9" x14ac:dyDescent="0.3">
      <c r="A375" s="39" t="s">
        <v>378</v>
      </c>
      <c r="B375" s="50" t="s">
        <v>379</v>
      </c>
      <c r="C375" s="51" t="s">
        <v>163</v>
      </c>
      <c r="D375" s="51" t="s">
        <v>19</v>
      </c>
      <c r="E375" s="52">
        <v>20</v>
      </c>
      <c r="F375" s="10"/>
      <c r="G375" s="17">
        <f>F375*E375</f>
        <v>0</v>
      </c>
      <c r="H375" s="53">
        <v>3.4499999999999997</v>
      </c>
      <c r="I375" s="39"/>
    </row>
    <row r="376" spans="1:9" x14ac:dyDescent="0.3">
      <c r="A376"/>
      <c r="B376" s="47"/>
      <c r="C376" s="39"/>
      <c r="D376" s="39"/>
      <c r="E376" s="48"/>
      <c r="F376" s="49"/>
      <c r="G376" s="45"/>
      <c r="H376" s="45"/>
      <c r="I376" s="39"/>
    </row>
    <row r="377" spans="1:9" x14ac:dyDescent="0.3">
      <c r="A377" s="39" t="s">
        <v>380</v>
      </c>
      <c r="B377" s="47" t="s">
        <v>448</v>
      </c>
      <c r="C377" s="39"/>
      <c r="D377" s="39"/>
      <c r="E377" s="48"/>
      <c r="F377" s="49"/>
      <c r="G377" s="45"/>
      <c r="H377" s="45"/>
      <c r="I377" s="39"/>
    </row>
    <row r="378" spans="1:9" x14ac:dyDescent="0.3">
      <c r="B378" s="50" t="s">
        <v>448</v>
      </c>
      <c r="C378" s="51" t="s">
        <v>371</v>
      </c>
      <c r="D378" s="51" t="s">
        <v>19</v>
      </c>
      <c r="E378" s="52">
        <v>30</v>
      </c>
      <c r="F378" s="10"/>
      <c r="G378" s="17">
        <f>F378*E378</f>
        <v>0</v>
      </c>
      <c r="H378" s="53">
        <v>21.849999999999998</v>
      </c>
      <c r="I378" s="39"/>
    </row>
    <row r="379" spans="1:9" x14ac:dyDescent="0.3">
      <c r="B379" s="56"/>
      <c r="C379" s="57"/>
      <c r="D379" s="57"/>
      <c r="E379" s="58"/>
      <c r="F379" s="72"/>
      <c r="G379" s="17"/>
      <c r="H379" s="53"/>
      <c r="I379" s="39"/>
    </row>
    <row r="380" spans="1:9" s="24" customFormat="1" x14ac:dyDescent="0.3">
      <c r="A380" s="39" t="s">
        <v>472</v>
      </c>
      <c r="B380" s="47" t="s">
        <v>476</v>
      </c>
      <c r="C380" s="39"/>
      <c r="D380" s="39"/>
      <c r="E380" s="48"/>
      <c r="F380" s="49"/>
      <c r="G380" s="45"/>
      <c r="H380" s="45"/>
      <c r="I380" s="39"/>
    </row>
    <row r="381" spans="1:9" s="24" customFormat="1" x14ac:dyDescent="0.3">
      <c r="A381" s="39"/>
      <c r="B381" s="50" t="s">
        <v>476</v>
      </c>
      <c r="C381" s="51" t="s">
        <v>477</v>
      </c>
      <c r="D381" s="51" t="s">
        <v>19</v>
      </c>
      <c r="E381" s="52">
        <v>5</v>
      </c>
      <c r="F381" s="10"/>
      <c r="G381" s="17">
        <f>F381*E381</f>
        <v>0</v>
      </c>
      <c r="H381" s="54">
        <v>20.7</v>
      </c>
      <c r="I381" s="39"/>
    </row>
    <row r="382" spans="1:9" s="24" customFormat="1" x14ac:dyDescent="0.3">
      <c r="A382" s="39"/>
      <c r="B382" s="56"/>
      <c r="C382" s="57"/>
      <c r="D382" s="57"/>
      <c r="E382" s="58"/>
      <c r="F382" s="72"/>
      <c r="G382" s="17"/>
      <c r="H382" s="54"/>
      <c r="I382" s="39"/>
    </row>
    <row r="383" spans="1:9" s="24" customFormat="1" x14ac:dyDescent="0.3">
      <c r="A383" s="39" t="s">
        <v>474</v>
      </c>
      <c r="B383" s="47" t="s">
        <v>473</v>
      </c>
      <c r="C383" s="47"/>
      <c r="D383" s="47"/>
      <c r="E383" s="48"/>
      <c r="F383" s="49"/>
      <c r="G383" s="17"/>
      <c r="H383" s="17"/>
    </row>
    <row r="384" spans="1:9" s="24" customFormat="1" x14ac:dyDescent="0.3">
      <c r="A384" s="39"/>
      <c r="B384" s="50" t="s">
        <v>473</v>
      </c>
      <c r="C384" s="51" t="s">
        <v>477</v>
      </c>
      <c r="D384" s="51" t="s">
        <v>19</v>
      </c>
      <c r="E384" s="63">
        <v>5</v>
      </c>
      <c r="F384" s="10"/>
      <c r="G384" s="17">
        <f>+F384*E384</f>
        <v>0</v>
      </c>
      <c r="H384" s="54">
        <v>24</v>
      </c>
      <c r="I384" s="39"/>
    </row>
    <row r="385" spans="1:9" s="24" customFormat="1" ht="12.5" x14ac:dyDescent="0.25">
      <c r="E385" s="25"/>
      <c r="F385" s="16"/>
      <c r="G385" s="17"/>
      <c r="H385" s="17"/>
    </row>
    <row r="386" spans="1:9" x14ac:dyDescent="0.3">
      <c r="A386" s="41" t="s">
        <v>381</v>
      </c>
      <c r="B386" s="42" t="s">
        <v>382</v>
      </c>
      <c r="C386" s="41"/>
      <c r="D386" s="41"/>
      <c r="E386" s="43"/>
      <c r="F386" s="44"/>
      <c r="G386" s="45"/>
      <c r="H386" s="45"/>
      <c r="I386" s="39"/>
    </row>
    <row r="387" spans="1:9" x14ac:dyDescent="0.3">
      <c r="B387" s="47"/>
      <c r="C387" s="39"/>
      <c r="D387" s="39"/>
      <c r="E387" s="48"/>
      <c r="F387" s="49"/>
      <c r="G387" s="45"/>
      <c r="H387" s="45"/>
      <c r="I387" s="39"/>
    </row>
    <row r="388" spans="1:9" x14ac:dyDescent="0.3">
      <c r="A388" s="39" t="s">
        <v>383</v>
      </c>
      <c r="B388" s="47" t="s">
        <v>384</v>
      </c>
      <c r="C388" s="47"/>
      <c r="D388" s="47"/>
      <c r="E388" s="48"/>
      <c r="F388" s="49"/>
      <c r="G388" s="7"/>
      <c r="H388" s="7"/>
    </row>
    <row r="389" spans="1:9" s="74" customFormat="1" x14ac:dyDescent="0.25">
      <c r="A389" s="73"/>
      <c r="B389" s="50" t="s">
        <v>385</v>
      </c>
      <c r="C389" s="51" t="s">
        <v>73</v>
      </c>
      <c r="D389" s="51" t="s">
        <v>19</v>
      </c>
      <c r="E389" s="52">
        <v>15</v>
      </c>
      <c r="F389" s="11"/>
      <c r="G389" s="53">
        <f>+F389*E389</f>
        <v>0</v>
      </c>
      <c r="H389" s="53">
        <v>72.449999999999989</v>
      </c>
      <c r="I389" s="73"/>
    </row>
    <row r="390" spans="1:9" x14ac:dyDescent="0.3">
      <c r="B390" s="47"/>
      <c r="C390" s="39"/>
      <c r="D390" s="39"/>
      <c r="E390" s="48"/>
      <c r="F390" s="49"/>
      <c r="G390" s="45"/>
      <c r="H390" s="45"/>
      <c r="I390" s="39"/>
    </row>
    <row r="391" spans="1:9" x14ac:dyDescent="0.3">
      <c r="A391" s="39" t="s">
        <v>386</v>
      </c>
      <c r="B391" s="47" t="s">
        <v>387</v>
      </c>
      <c r="C391" s="47"/>
      <c r="D391" s="47"/>
      <c r="E391" s="48"/>
      <c r="F391" s="49"/>
      <c r="G391" s="7"/>
      <c r="H391" s="7"/>
    </row>
    <row r="392" spans="1:9" s="74" customFormat="1" x14ac:dyDescent="0.25">
      <c r="A392" s="73"/>
      <c r="B392" s="50" t="s">
        <v>388</v>
      </c>
      <c r="C392" s="51" t="s">
        <v>73</v>
      </c>
      <c r="D392" s="51" t="s">
        <v>19</v>
      </c>
      <c r="E392" s="52">
        <v>15</v>
      </c>
      <c r="F392" s="11"/>
      <c r="G392" s="53">
        <f>+F392*E392</f>
        <v>0</v>
      </c>
      <c r="H392" s="53">
        <v>143.75</v>
      </c>
      <c r="I392" s="73"/>
    </row>
    <row r="393" spans="1:9" x14ac:dyDescent="0.3">
      <c r="B393" s="47"/>
      <c r="C393" s="39"/>
      <c r="D393" s="39"/>
      <c r="E393" s="48"/>
      <c r="F393" s="49"/>
      <c r="G393" s="45"/>
      <c r="H393" s="45"/>
      <c r="I393" s="39"/>
    </row>
    <row r="394" spans="1:9" x14ac:dyDescent="0.3">
      <c r="A394" s="39" t="s">
        <v>389</v>
      </c>
      <c r="B394" s="47" t="s">
        <v>390</v>
      </c>
      <c r="C394" s="47"/>
      <c r="D394" s="47"/>
      <c r="E394" s="48"/>
      <c r="F394" s="49"/>
      <c r="G394" s="7"/>
      <c r="H394" s="7"/>
    </row>
    <row r="395" spans="1:9" s="74" customFormat="1" x14ac:dyDescent="0.25">
      <c r="A395" s="73"/>
      <c r="B395" s="50" t="s">
        <v>388</v>
      </c>
      <c r="C395" s="51" t="s">
        <v>73</v>
      </c>
      <c r="D395" s="51" t="s">
        <v>19</v>
      </c>
      <c r="E395" s="52">
        <v>15</v>
      </c>
      <c r="F395" s="11"/>
      <c r="G395" s="53">
        <f>+F395*E395</f>
        <v>0</v>
      </c>
      <c r="H395" s="53">
        <v>143.75</v>
      </c>
      <c r="I395" s="73"/>
    </row>
    <row r="396" spans="1:9" x14ac:dyDescent="0.3">
      <c r="B396" s="47"/>
      <c r="C396" s="39"/>
      <c r="D396" s="39"/>
      <c r="E396" s="48"/>
      <c r="F396" s="49"/>
      <c r="G396" s="45"/>
      <c r="H396" s="45"/>
      <c r="I396" s="39"/>
    </row>
    <row r="397" spans="1:9" x14ac:dyDescent="0.3">
      <c r="A397" s="39" t="s">
        <v>391</v>
      </c>
      <c r="B397" s="47" t="s">
        <v>457</v>
      </c>
      <c r="C397" s="47"/>
      <c r="D397" s="47"/>
      <c r="E397" s="48"/>
      <c r="F397" s="49"/>
      <c r="G397" s="7"/>
      <c r="H397" s="7"/>
    </row>
    <row r="398" spans="1:9" s="74" customFormat="1" x14ac:dyDescent="0.25">
      <c r="A398" s="73"/>
      <c r="B398" s="50" t="s">
        <v>388</v>
      </c>
      <c r="C398" s="51" t="s">
        <v>73</v>
      </c>
      <c r="D398" s="51" t="s">
        <v>19</v>
      </c>
      <c r="E398" s="52">
        <v>20</v>
      </c>
      <c r="F398" s="11"/>
      <c r="G398" s="53">
        <f>+F398*E398</f>
        <v>0</v>
      </c>
      <c r="H398" s="53">
        <v>201.24999999999997</v>
      </c>
      <c r="I398" s="73"/>
    </row>
    <row r="399" spans="1:9" x14ac:dyDescent="0.3">
      <c r="B399" s="47"/>
      <c r="C399" s="39"/>
      <c r="D399" s="39"/>
      <c r="E399" s="48"/>
      <c r="F399" s="49"/>
      <c r="G399" s="45"/>
      <c r="H399" s="45"/>
      <c r="I399" s="39"/>
    </row>
    <row r="400" spans="1:9" x14ac:dyDescent="0.3">
      <c r="A400" s="39" t="s">
        <v>392</v>
      </c>
      <c r="B400" s="47" t="s">
        <v>393</v>
      </c>
      <c r="C400" s="39"/>
      <c r="D400" s="39"/>
      <c r="E400" s="48"/>
      <c r="F400" s="49"/>
      <c r="G400" s="45"/>
      <c r="H400" s="45"/>
      <c r="I400" s="39"/>
    </row>
    <row r="401" spans="1:9" x14ac:dyDescent="0.3">
      <c r="B401" s="50" t="s">
        <v>388</v>
      </c>
      <c r="C401" s="51" t="s">
        <v>73</v>
      </c>
      <c r="D401" s="51" t="s">
        <v>19</v>
      </c>
      <c r="E401" s="52">
        <v>60</v>
      </c>
      <c r="F401" s="8"/>
      <c r="G401" s="7">
        <f>F401*E401</f>
        <v>0</v>
      </c>
      <c r="H401" s="53">
        <v>74.75</v>
      </c>
      <c r="I401" s="39"/>
    </row>
    <row r="402" spans="1:9" x14ac:dyDescent="0.3">
      <c r="B402" s="47"/>
      <c r="C402" s="39"/>
      <c r="D402" s="39"/>
      <c r="E402" s="48"/>
      <c r="F402" s="49"/>
      <c r="G402" s="45"/>
      <c r="H402" s="45"/>
      <c r="I402" s="39"/>
    </row>
    <row r="403" spans="1:9" x14ac:dyDescent="0.3">
      <c r="A403" s="39" t="s">
        <v>394</v>
      </c>
      <c r="B403" s="47" t="s">
        <v>395</v>
      </c>
      <c r="C403" s="39"/>
      <c r="D403" s="39"/>
      <c r="E403" s="48"/>
      <c r="F403" s="49"/>
      <c r="G403" s="45"/>
      <c r="H403" s="45"/>
      <c r="I403" s="39"/>
    </row>
    <row r="404" spans="1:9" x14ac:dyDescent="0.3">
      <c r="B404" s="50" t="s">
        <v>396</v>
      </c>
      <c r="C404" s="51" t="s">
        <v>73</v>
      </c>
      <c r="D404" s="51" t="s">
        <v>19</v>
      </c>
      <c r="E404" s="52">
        <v>25</v>
      </c>
      <c r="F404" s="11"/>
      <c r="G404" s="53">
        <f>F404*E404</f>
        <v>0</v>
      </c>
      <c r="H404" s="53">
        <v>109.24999999999999</v>
      </c>
      <c r="I404" s="39"/>
    </row>
    <row r="405" spans="1:9" x14ac:dyDescent="0.3">
      <c r="B405" s="47"/>
      <c r="C405" s="39"/>
      <c r="D405" s="39"/>
      <c r="E405" s="48"/>
      <c r="F405" s="49"/>
      <c r="G405" s="45"/>
      <c r="H405" s="45"/>
      <c r="I405" s="39"/>
    </row>
    <row r="406" spans="1:9" x14ac:dyDescent="0.3">
      <c r="A406" s="39" t="s">
        <v>397</v>
      </c>
      <c r="B406" s="47" t="s">
        <v>398</v>
      </c>
      <c r="C406" s="39"/>
      <c r="D406" s="39"/>
      <c r="E406" s="48"/>
      <c r="F406" s="49"/>
      <c r="G406" s="45"/>
      <c r="H406" s="45"/>
      <c r="I406" s="39"/>
    </row>
    <row r="407" spans="1:9" x14ac:dyDescent="0.3">
      <c r="B407" s="50" t="s">
        <v>388</v>
      </c>
      <c r="C407" s="51" t="s">
        <v>73</v>
      </c>
      <c r="D407" s="51" t="s">
        <v>19</v>
      </c>
      <c r="E407" s="52">
        <v>50</v>
      </c>
      <c r="F407" s="8"/>
      <c r="G407" s="7">
        <f>F407*E407</f>
        <v>0</v>
      </c>
      <c r="H407" s="53">
        <v>80.5</v>
      </c>
      <c r="I407" s="39"/>
    </row>
    <row r="408" spans="1:9" x14ac:dyDescent="0.3">
      <c r="B408" s="47"/>
      <c r="C408" s="39"/>
      <c r="D408" s="39"/>
      <c r="E408" s="48"/>
      <c r="F408" s="49"/>
      <c r="G408" s="45"/>
      <c r="H408" s="45"/>
      <c r="I408" s="39"/>
    </row>
    <row r="409" spans="1:9" x14ac:dyDescent="0.3">
      <c r="A409" s="39" t="s">
        <v>399</v>
      </c>
      <c r="B409" s="47" t="s">
        <v>400</v>
      </c>
      <c r="C409" s="39"/>
      <c r="D409" s="39"/>
      <c r="E409" s="48"/>
      <c r="F409" s="49"/>
      <c r="G409" s="45"/>
      <c r="H409" s="45"/>
      <c r="I409" s="39"/>
    </row>
    <row r="410" spans="1:9" x14ac:dyDescent="0.3">
      <c r="B410" s="50" t="s">
        <v>388</v>
      </c>
      <c r="C410" s="51" t="s">
        <v>73</v>
      </c>
      <c r="D410" s="51" t="s">
        <v>19</v>
      </c>
      <c r="E410" s="52">
        <v>15</v>
      </c>
      <c r="F410" s="8"/>
      <c r="G410" s="7">
        <f>F410*E410</f>
        <v>0</v>
      </c>
      <c r="H410" s="53">
        <v>40.25</v>
      </c>
      <c r="I410" s="39"/>
    </row>
    <row r="411" spans="1:9" x14ac:dyDescent="0.3">
      <c r="B411" s="47"/>
      <c r="C411" s="39"/>
      <c r="D411" s="39"/>
      <c r="E411" s="48"/>
      <c r="F411" s="49"/>
      <c r="G411" s="45"/>
      <c r="H411" s="45"/>
      <c r="I411" s="39"/>
    </row>
    <row r="412" spans="1:9" x14ac:dyDescent="0.3">
      <c r="A412" s="39" t="s">
        <v>401</v>
      </c>
      <c r="B412" s="47" t="s">
        <v>402</v>
      </c>
      <c r="C412" s="39"/>
      <c r="D412" s="39"/>
      <c r="E412" s="48"/>
      <c r="F412" s="49"/>
      <c r="G412" s="45"/>
      <c r="H412" s="45"/>
      <c r="I412" s="39"/>
    </row>
    <row r="413" spans="1:9" x14ac:dyDescent="0.3">
      <c r="B413" s="50" t="s">
        <v>388</v>
      </c>
      <c r="C413" s="51" t="s">
        <v>73</v>
      </c>
      <c r="D413" s="51" t="s">
        <v>19</v>
      </c>
      <c r="E413" s="52">
        <v>50</v>
      </c>
      <c r="F413" s="8"/>
      <c r="G413" s="7">
        <f>F413*E413</f>
        <v>0</v>
      </c>
      <c r="H413" s="53">
        <v>13.799999999999999</v>
      </c>
      <c r="I413" s="39"/>
    </row>
    <row r="414" spans="1:9" x14ac:dyDescent="0.3">
      <c r="B414" s="47"/>
      <c r="C414" s="39"/>
      <c r="D414" s="39"/>
      <c r="E414" s="48"/>
      <c r="F414" s="49"/>
      <c r="G414" s="45"/>
      <c r="H414" s="45"/>
      <c r="I414" s="39"/>
    </row>
    <row r="415" spans="1:9" x14ac:dyDescent="0.3">
      <c r="A415" s="39" t="s">
        <v>403</v>
      </c>
      <c r="B415" s="47" t="s">
        <v>404</v>
      </c>
      <c r="C415" s="39"/>
      <c r="D415" s="39"/>
      <c r="E415" s="48"/>
      <c r="F415" s="49"/>
      <c r="G415" s="45"/>
      <c r="H415" s="45"/>
      <c r="I415" s="39"/>
    </row>
    <row r="416" spans="1:9" x14ac:dyDescent="0.3">
      <c r="B416" s="50" t="s">
        <v>388</v>
      </c>
      <c r="C416" s="51" t="s">
        <v>73</v>
      </c>
      <c r="D416" s="51" t="s">
        <v>19</v>
      </c>
      <c r="E416" s="52">
        <v>50</v>
      </c>
      <c r="F416" s="8"/>
      <c r="G416" s="7">
        <f>F416*E416</f>
        <v>0</v>
      </c>
      <c r="H416" s="53">
        <v>20.7</v>
      </c>
      <c r="I416" s="39"/>
    </row>
    <row r="417" spans="1:9" x14ac:dyDescent="0.3">
      <c r="B417" s="47"/>
      <c r="C417" s="39"/>
      <c r="D417" s="39"/>
      <c r="E417" s="48"/>
      <c r="F417" s="49"/>
      <c r="G417" s="45"/>
      <c r="H417" s="45"/>
      <c r="I417" s="39"/>
    </row>
    <row r="418" spans="1:9" x14ac:dyDescent="0.3">
      <c r="A418" s="39" t="s">
        <v>405</v>
      </c>
      <c r="B418" s="47" t="s">
        <v>406</v>
      </c>
      <c r="C418" s="39"/>
      <c r="D418" s="39"/>
      <c r="E418" s="48"/>
      <c r="F418" s="49"/>
      <c r="G418" s="45"/>
      <c r="H418" s="45"/>
      <c r="I418" s="39"/>
    </row>
    <row r="419" spans="1:9" x14ac:dyDescent="0.3">
      <c r="B419" s="50" t="s">
        <v>388</v>
      </c>
      <c r="C419" s="51" t="s">
        <v>73</v>
      </c>
      <c r="D419" s="51" t="s">
        <v>19</v>
      </c>
      <c r="E419" s="52">
        <v>25</v>
      </c>
      <c r="F419" s="8"/>
      <c r="G419" s="7">
        <f>F419*E419</f>
        <v>0</v>
      </c>
      <c r="H419" s="53">
        <v>143.75</v>
      </c>
      <c r="I419" s="39"/>
    </row>
    <row r="420" spans="1:9" x14ac:dyDescent="0.3">
      <c r="B420" s="56"/>
      <c r="C420" s="57"/>
      <c r="D420" s="57"/>
      <c r="E420" s="58"/>
      <c r="F420" s="72"/>
      <c r="G420" s="17"/>
      <c r="H420" s="53"/>
      <c r="I420" s="39"/>
    </row>
    <row r="421" spans="1:9" x14ac:dyDescent="0.3">
      <c r="A421" s="41" t="s">
        <v>407</v>
      </c>
      <c r="B421" s="42" t="s">
        <v>408</v>
      </c>
      <c r="C421" s="41"/>
      <c r="D421" s="41"/>
      <c r="E421" s="43"/>
      <c r="F421" s="44"/>
      <c r="G421" s="45"/>
      <c r="H421" s="45"/>
      <c r="I421" s="39"/>
    </row>
    <row r="422" spans="1:9" x14ac:dyDescent="0.3">
      <c r="B422" s="47"/>
      <c r="C422" s="39"/>
      <c r="D422" s="39"/>
      <c r="E422" s="48"/>
      <c r="F422" s="49"/>
      <c r="G422" s="45"/>
      <c r="H422" s="45"/>
      <c r="I422" s="39"/>
    </row>
    <row r="423" spans="1:9" x14ac:dyDescent="0.3">
      <c r="A423" s="39" t="s">
        <v>409</v>
      </c>
      <c r="B423" s="47" t="s">
        <v>450</v>
      </c>
      <c r="C423" s="39"/>
      <c r="D423" s="39"/>
      <c r="E423" s="48"/>
      <c r="F423" s="49"/>
      <c r="G423" s="45"/>
      <c r="H423" s="45"/>
      <c r="I423" s="39"/>
    </row>
    <row r="424" spans="1:9" x14ac:dyDescent="0.3">
      <c r="A424" s="39" t="s">
        <v>410</v>
      </c>
      <c r="B424" s="47" t="s">
        <v>450</v>
      </c>
      <c r="C424" s="39"/>
      <c r="D424" s="39"/>
      <c r="E424" s="48"/>
      <c r="F424" s="49"/>
      <c r="G424" s="45"/>
      <c r="H424" s="45"/>
      <c r="I424" s="39"/>
    </row>
    <row r="425" spans="1:9" x14ac:dyDescent="0.3">
      <c r="B425" s="50" t="s">
        <v>411</v>
      </c>
      <c r="C425" s="51" t="s">
        <v>73</v>
      </c>
      <c r="D425" s="51" t="s">
        <v>19</v>
      </c>
      <c r="E425" s="52">
        <v>60</v>
      </c>
      <c r="F425" s="8"/>
      <c r="G425" s="7">
        <f>F425*E425</f>
        <v>0</v>
      </c>
      <c r="H425" s="53">
        <v>63.249999999999993</v>
      </c>
      <c r="I425" s="39"/>
    </row>
    <row r="426" spans="1:9" x14ac:dyDescent="0.3">
      <c r="B426" s="47"/>
      <c r="C426" s="39"/>
      <c r="D426" s="39"/>
      <c r="E426" s="48"/>
      <c r="F426" s="49"/>
      <c r="G426" s="45"/>
      <c r="H426" s="45"/>
      <c r="I426" s="39"/>
    </row>
    <row r="427" spans="1:9" x14ac:dyDescent="0.3">
      <c r="A427" s="39" t="s">
        <v>412</v>
      </c>
      <c r="B427" s="47" t="s">
        <v>450</v>
      </c>
      <c r="C427" s="39"/>
      <c r="D427" s="39"/>
      <c r="E427" s="48"/>
      <c r="F427" s="49"/>
      <c r="G427" s="45"/>
      <c r="H427" s="45"/>
      <c r="I427" s="39"/>
    </row>
    <row r="428" spans="1:9" x14ac:dyDescent="0.3">
      <c r="B428" s="50" t="s">
        <v>413</v>
      </c>
      <c r="C428" s="51" t="s">
        <v>73</v>
      </c>
      <c r="D428" s="51" t="s">
        <v>19</v>
      </c>
      <c r="E428" s="52">
        <v>8</v>
      </c>
      <c r="F428" s="8"/>
      <c r="G428" s="7">
        <f>F428*E428</f>
        <v>0</v>
      </c>
      <c r="H428" s="53">
        <v>82.8</v>
      </c>
      <c r="I428" s="39"/>
    </row>
    <row r="429" spans="1:9" x14ac:dyDescent="0.3">
      <c r="B429" s="47"/>
      <c r="C429" s="39"/>
      <c r="D429" s="39"/>
      <c r="E429" s="48"/>
      <c r="F429" s="49"/>
      <c r="G429" s="45"/>
      <c r="H429" s="45"/>
      <c r="I429" s="39"/>
    </row>
    <row r="430" spans="1:9" x14ac:dyDescent="0.3">
      <c r="A430" s="39" t="s">
        <v>414</v>
      </c>
      <c r="B430" s="47" t="s">
        <v>450</v>
      </c>
      <c r="C430" s="39"/>
      <c r="D430" s="39"/>
      <c r="E430" s="48"/>
      <c r="F430" s="49"/>
      <c r="G430" s="45"/>
      <c r="H430" s="45"/>
      <c r="I430" s="39"/>
    </row>
    <row r="431" spans="1:9" x14ac:dyDescent="0.3">
      <c r="B431" s="50" t="s">
        <v>415</v>
      </c>
      <c r="C431" s="51" t="s">
        <v>73</v>
      </c>
      <c r="D431" s="51" t="s">
        <v>19</v>
      </c>
      <c r="E431" s="52">
        <v>8</v>
      </c>
      <c r="F431" s="8"/>
      <c r="G431" s="7">
        <f>F431*E431</f>
        <v>0</v>
      </c>
      <c r="H431" s="53">
        <v>95.449999999999989</v>
      </c>
      <c r="I431" s="39"/>
    </row>
    <row r="432" spans="1:9" x14ac:dyDescent="0.3">
      <c r="B432" s="47"/>
      <c r="C432" s="39"/>
      <c r="D432" s="39"/>
      <c r="E432" s="48"/>
      <c r="F432" s="49"/>
      <c r="G432" s="45"/>
      <c r="H432" s="45"/>
      <c r="I432" s="39"/>
    </row>
    <row r="433" spans="1:9" x14ac:dyDescent="0.3">
      <c r="A433" s="39" t="s">
        <v>416</v>
      </c>
      <c r="B433" s="47" t="s">
        <v>451</v>
      </c>
      <c r="C433" s="39"/>
      <c r="D433" s="39"/>
      <c r="E433" s="48"/>
      <c r="F433" s="49"/>
      <c r="G433" s="45"/>
      <c r="H433" s="45"/>
      <c r="I433" s="39"/>
    </row>
    <row r="434" spans="1:9" x14ac:dyDescent="0.3">
      <c r="A434" s="39" t="s">
        <v>417</v>
      </c>
      <c r="B434" s="47" t="s">
        <v>451</v>
      </c>
      <c r="C434" s="39"/>
      <c r="D434" s="39"/>
      <c r="E434" s="48"/>
      <c r="F434" s="49"/>
      <c r="G434" s="45"/>
      <c r="H434" s="45"/>
      <c r="I434" s="39"/>
    </row>
    <row r="435" spans="1:9" x14ac:dyDescent="0.3">
      <c r="B435" s="50" t="s">
        <v>411</v>
      </c>
      <c r="C435" s="51" t="s">
        <v>73</v>
      </c>
      <c r="D435" s="51" t="s">
        <v>19</v>
      </c>
      <c r="E435" s="52">
        <v>8</v>
      </c>
      <c r="F435" s="8"/>
      <c r="G435" s="7">
        <f>F435*E435</f>
        <v>0</v>
      </c>
      <c r="H435" s="53">
        <v>60.949999999999996</v>
      </c>
      <c r="I435" s="39"/>
    </row>
    <row r="436" spans="1:9" x14ac:dyDescent="0.3">
      <c r="B436" s="47"/>
      <c r="C436" s="39"/>
      <c r="D436" s="39"/>
      <c r="E436" s="48"/>
      <c r="F436" s="49"/>
      <c r="G436" s="45"/>
      <c r="H436" s="45"/>
      <c r="I436" s="39"/>
    </row>
    <row r="437" spans="1:9" x14ac:dyDescent="0.3">
      <c r="A437" s="39" t="s">
        <v>418</v>
      </c>
      <c r="B437" s="47" t="s">
        <v>451</v>
      </c>
      <c r="C437" s="39"/>
      <c r="D437" s="39"/>
      <c r="E437" s="48"/>
      <c r="F437" s="49"/>
      <c r="G437" s="45"/>
      <c r="H437" s="45"/>
      <c r="I437" s="39"/>
    </row>
    <row r="438" spans="1:9" x14ac:dyDescent="0.3">
      <c r="B438" s="50" t="s">
        <v>413</v>
      </c>
      <c r="C438" s="51" t="s">
        <v>73</v>
      </c>
      <c r="D438" s="51" t="s">
        <v>19</v>
      </c>
      <c r="E438" s="52">
        <v>8</v>
      </c>
      <c r="F438" s="8"/>
      <c r="G438" s="7">
        <f>F438*E438</f>
        <v>0</v>
      </c>
      <c r="H438" s="53">
        <v>79.349999999999994</v>
      </c>
      <c r="I438" s="39"/>
    </row>
    <row r="439" spans="1:9" x14ac:dyDescent="0.3">
      <c r="B439" s="47"/>
      <c r="C439" s="39"/>
      <c r="D439" s="39"/>
      <c r="E439" s="48"/>
      <c r="F439" s="49"/>
      <c r="G439" s="45"/>
      <c r="H439" s="45"/>
      <c r="I439" s="39"/>
    </row>
    <row r="440" spans="1:9" x14ac:dyDescent="0.3">
      <c r="A440" s="39" t="s">
        <v>419</v>
      </c>
      <c r="B440" s="47" t="s">
        <v>451</v>
      </c>
      <c r="C440" s="39"/>
      <c r="D440" s="39"/>
      <c r="E440" s="48"/>
      <c r="F440" s="49"/>
      <c r="G440" s="45"/>
      <c r="H440" s="45"/>
      <c r="I440" s="39"/>
    </row>
    <row r="441" spans="1:9" x14ac:dyDescent="0.3">
      <c r="B441" s="50" t="s">
        <v>415</v>
      </c>
      <c r="C441" s="51" t="s">
        <v>73</v>
      </c>
      <c r="D441" s="51" t="s">
        <v>19</v>
      </c>
      <c r="E441" s="52">
        <v>8</v>
      </c>
      <c r="F441" s="8"/>
      <c r="G441" s="7">
        <f>F441*E441</f>
        <v>0</v>
      </c>
      <c r="H441" s="53">
        <v>90.85</v>
      </c>
      <c r="I441" s="39"/>
    </row>
    <row r="442" spans="1:9" x14ac:dyDescent="0.3">
      <c r="B442" s="47"/>
      <c r="C442" s="39"/>
      <c r="D442" s="39"/>
      <c r="E442" s="48"/>
      <c r="F442" s="49"/>
      <c r="G442" s="45"/>
      <c r="H442" s="45"/>
      <c r="I442" s="39"/>
    </row>
    <row r="443" spans="1:9" x14ac:dyDescent="0.3">
      <c r="A443" s="39" t="s">
        <v>420</v>
      </c>
      <c r="B443" s="47" t="s">
        <v>449</v>
      </c>
      <c r="C443" s="39"/>
      <c r="D443" s="39"/>
      <c r="E443" s="48"/>
      <c r="F443" s="49"/>
      <c r="G443" s="45"/>
      <c r="H443" s="45"/>
      <c r="I443" s="39"/>
    </row>
    <row r="444" spans="1:9" x14ac:dyDescent="0.3">
      <c r="A444" s="39" t="s">
        <v>421</v>
      </c>
      <c r="B444" s="47" t="s">
        <v>449</v>
      </c>
      <c r="C444" s="39"/>
      <c r="D444" s="39"/>
      <c r="E444" s="48"/>
      <c r="F444" s="49"/>
      <c r="G444" s="45"/>
      <c r="H444" s="45"/>
      <c r="I444" s="39"/>
    </row>
    <row r="445" spans="1:9" x14ac:dyDescent="0.3">
      <c r="B445" s="50" t="s">
        <v>411</v>
      </c>
      <c r="C445" s="51" t="s">
        <v>73</v>
      </c>
      <c r="D445" s="51" t="s">
        <v>19</v>
      </c>
      <c r="E445" s="52">
        <v>60</v>
      </c>
      <c r="F445" s="8"/>
      <c r="G445" s="7">
        <f>F445*E445</f>
        <v>0</v>
      </c>
      <c r="H445" s="53">
        <v>63.249999999999993</v>
      </c>
      <c r="I445" s="39"/>
    </row>
    <row r="446" spans="1:9" x14ac:dyDescent="0.3">
      <c r="B446" s="47"/>
      <c r="C446" s="39"/>
      <c r="D446" s="39"/>
      <c r="E446" s="48"/>
      <c r="F446" s="49"/>
      <c r="G446" s="45"/>
      <c r="H446" s="45"/>
      <c r="I446" s="39"/>
    </row>
    <row r="447" spans="1:9" x14ac:dyDescent="0.3">
      <c r="A447" s="39" t="s">
        <v>422</v>
      </c>
      <c r="B447" s="47" t="s">
        <v>449</v>
      </c>
      <c r="C447" s="39"/>
      <c r="D447" s="39"/>
      <c r="E447" s="48"/>
      <c r="F447" s="49"/>
      <c r="G447" s="45"/>
      <c r="H447" s="45"/>
      <c r="I447" s="39"/>
    </row>
    <row r="448" spans="1:9" x14ac:dyDescent="0.3">
      <c r="B448" s="50" t="s">
        <v>413</v>
      </c>
      <c r="C448" s="51" t="s">
        <v>73</v>
      </c>
      <c r="D448" s="51" t="s">
        <v>19</v>
      </c>
      <c r="E448" s="52">
        <v>8</v>
      </c>
      <c r="F448" s="8"/>
      <c r="G448" s="7">
        <f>F448*E448</f>
        <v>0</v>
      </c>
      <c r="H448" s="53">
        <v>82.8</v>
      </c>
      <c r="I448" s="39"/>
    </row>
    <row r="449" spans="1:9" x14ac:dyDescent="0.3">
      <c r="B449" s="47"/>
      <c r="C449" s="39"/>
      <c r="D449" s="39"/>
      <c r="E449" s="48"/>
      <c r="F449" s="49"/>
      <c r="G449" s="45"/>
      <c r="H449" s="45"/>
      <c r="I449" s="39"/>
    </row>
    <row r="450" spans="1:9" x14ac:dyDescent="0.3">
      <c r="A450" s="39" t="s">
        <v>423</v>
      </c>
      <c r="B450" s="47" t="s">
        <v>449</v>
      </c>
      <c r="C450" s="39"/>
      <c r="D450" s="39"/>
      <c r="E450" s="48"/>
      <c r="F450" s="49"/>
      <c r="G450" s="45"/>
      <c r="H450" s="45"/>
      <c r="I450" s="39"/>
    </row>
    <row r="451" spans="1:9" x14ac:dyDescent="0.3">
      <c r="B451" s="50" t="s">
        <v>415</v>
      </c>
      <c r="C451" s="51" t="s">
        <v>73</v>
      </c>
      <c r="D451" s="51" t="s">
        <v>19</v>
      </c>
      <c r="E451" s="52">
        <v>8</v>
      </c>
      <c r="F451" s="8"/>
      <c r="G451" s="7">
        <f>F451*E451</f>
        <v>0</v>
      </c>
      <c r="H451" s="53">
        <v>95.449999999999989</v>
      </c>
      <c r="I451" s="39"/>
    </row>
    <row r="452" spans="1:9" x14ac:dyDescent="0.3">
      <c r="B452" s="47"/>
      <c r="C452" s="39"/>
      <c r="D452" s="39"/>
      <c r="E452" s="48"/>
      <c r="F452" s="49"/>
      <c r="G452" s="45"/>
      <c r="H452" s="45"/>
      <c r="I452" s="39"/>
    </row>
    <row r="453" spans="1:9" x14ac:dyDescent="0.3">
      <c r="A453" s="39" t="s">
        <v>424</v>
      </c>
      <c r="B453" s="47" t="s">
        <v>452</v>
      </c>
      <c r="C453" s="39"/>
      <c r="D453" s="39"/>
      <c r="E453" s="48"/>
      <c r="F453" s="49"/>
      <c r="G453" s="45"/>
      <c r="H453" s="45"/>
      <c r="I453" s="39"/>
    </row>
    <row r="454" spans="1:9" x14ac:dyDescent="0.3">
      <c r="A454" s="39" t="s">
        <v>425</v>
      </c>
      <c r="B454" s="47" t="s">
        <v>452</v>
      </c>
      <c r="C454" s="39"/>
      <c r="D454" s="39"/>
      <c r="E454" s="48"/>
      <c r="F454" s="49"/>
      <c r="G454" s="45"/>
      <c r="H454" s="45"/>
      <c r="I454" s="39"/>
    </row>
    <row r="455" spans="1:9" x14ac:dyDescent="0.3">
      <c r="B455" s="50" t="s">
        <v>411</v>
      </c>
      <c r="C455" s="51" t="s">
        <v>73</v>
      </c>
      <c r="D455" s="51" t="s">
        <v>19</v>
      </c>
      <c r="E455" s="52">
        <v>20</v>
      </c>
      <c r="F455" s="8"/>
      <c r="G455" s="7">
        <f>F455*E455</f>
        <v>0</v>
      </c>
      <c r="H455" s="53">
        <v>66.699999999999989</v>
      </c>
      <c r="I455" s="39"/>
    </row>
    <row r="456" spans="1:9" x14ac:dyDescent="0.3">
      <c r="B456" s="47"/>
      <c r="C456" s="39"/>
      <c r="D456" s="39"/>
      <c r="E456" s="48"/>
      <c r="F456" s="49"/>
      <c r="G456" s="45"/>
      <c r="H456" s="45"/>
      <c r="I456" s="39"/>
    </row>
    <row r="457" spans="1:9" x14ac:dyDescent="0.3">
      <c r="A457" s="39" t="s">
        <v>426</v>
      </c>
      <c r="B457" s="47" t="s">
        <v>452</v>
      </c>
      <c r="C457" s="39"/>
      <c r="D457" s="39"/>
      <c r="E457" s="48"/>
      <c r="F457" s="49"/>
      <c r="G457" s="45"/>
      <c r="H457" s="45"/>
      <c r="I457" s="39"/>
    </row>
    <row r="458" spans="1:9" x14ac:dyDescent="0.3">
      <c r="B458" s="50" t="s">
        <v>413</v>
      </c>
      <c r="C458" s="51" t="s">
        <v>73</v>
      </c>
      <c r="D458" s="51" t="s">
        <v>19</v>
      </c>
      <c r="E458" s="52">
        <v>8</v>
      </c>
      <c r="F458" s="8"/>
      <c r="G458" s="7">
        <f>F458*E458</f>
        <v>0</v>
      </c>
      <c r="H458" s="53">
        <v>86.25</v>
      </c>
      <c r="I458" s="39"/>
    </row>
    <row r="459" spans="1:9" x14ac:dyDescent="0.3">
      <c r="B459" s="47"/>
      <c r="C459" s="39"/>
      <c r="D459" s="39"/>
      <c r="E459" s="48"/>
      <c r="F459" s="49"/>
      <c r="G459" s="45"/>
      <c r="H459" s="45"/>
      <c r="I459" s="39"/>
    </row>
    <row r="460" spans="1:9" x14ac:dyDescent="0.3">
      <c r="A460" s="39" t="s">
        <v>427</v>
      </c>
      <c r="B460" s="47" t="s">
        <v>452</v>
      </c>
      <c r="C460" s="39"/>
      <c r="D460" s="39"/>
      <c r="E460" s="48"/>
      <c r="F460" s="49"/>
      <c r="G460" s="45"/>
      <c r="H460" s="45"/>
      <c r="I460" s="39"/>
    </row>
    <row r="461" spans="1:9" x14ac:dyDescent="0.3">
      <c r="B461" s="50" t="s">
        <v>415</v>
      </c>
      <c r="C461" s="51" t="s">
        <v>73</v>
      </c>
      <c r="D461" s="51" t="s">
        <v>19</v>
      </c>
      <c r="E461" s="52">
        <v>8</v>
      </c>
      <c r="F461" s="8"/>
      <c r="G461" s="7">
        <f>F461*E461</f>
        <v>0</v>
      </c>
      <c r="H461" s="53">
        <v>100.05</v>
      </c>
      <c r="I461" s="39"/>
    </row>
    <row r="462" spans="1:9" ht="13.5" thickBot="1" x14ac:dyDescent="0.35"/>
    <row r="463" spans="1:9" ht="13.5" thickBot="1" x14ac:dyDescent="0.35">
      <c r="B463" s="75" t="s">
        <v>428</v>
      </c>
      <c r="C463" s="76"/>
      <c r="D463" s="76"/>
      <c r="E463" s="77"/>
      <c r="F463" s="78"/>
      <c r="G463" s="79">
        <f>SUM(G10:G461)</f>
        <v>0</v>
      </c>
      <c r="H463" s="80"/>
    </row>
    <row r="465" spans="1:9" x14ac:dyDescent="0.3">
      <c r="A465" s="41">
        <v>9</v>
      </c>
      <c r="B465" s="42" t="s">
        <v>429</v>
      </c>
      <c r="C465" s="41"/>
      <c r="D465" s="41"/>
      <c r="E465" s="43"/>
      <c r="F465" s="44"/>
      <c r="G465" s="45"/>
      <c r="H465" s="45"/>
      <c r="I465" s="39"/>
    </row>
    <row r="467" spans="1:9" x14ac:dyDescent="0.3">
      <c r="A467" s="39" t="s">
        <v>430</v>
      </c>
      <c r="B467" s="46" t="s">
        <v>431</v>
      </c>
      <c r="C467" s="24"/>
    </row>
    <row r="468" spans="1:9" x14ac:dyDescent="0.3">
      <c r="A468" s="39" t="s">
        <v>432</v>
      </c>
      <c r="B468" s="50" t="s">
        <v>433</v>
      </c>
      <c r="C468" s="51" t="s">
        <v>60</v>
      </c>
      <c r="D468" s="51" t="s">
        <v>434</v>
      </c>
      <c r="E468" s="52">
        <v>1</v>
      </c>
      <c r="F468" s="8"/>
      <c r="G468" s="7">
        <f>F468</f>
        <v>0</v>
      </c>
    </row>
    <row r="469" spans="1:9" x14ac:dyDescent="0.3">
      <c r="A469" s="39" t="s">
        <v>435</v>
      </c>
      <c r="B469" s="50" t="s">
        <v>436</v>
      </c>
      <c r="C469" s="51" t="s">
        <v>60</v>
      </c>
      <c r="D469" s="51" t="s">
        <v>434</v>
      </c>
      <c r="E469" s="52">
        <v>1</v>
      </c>
      <c r="F469" s="8"/>
      <c r="G469" s="7">
        <f>F469</f>
        <v>0</v>
      </c>
    </row>
    <row r="470" spans="1:9" x14ac:dyDescent="0.3">
      <c r="G470" s="7"/>
    </row>
    <row r="471" spans="1:9" x14ac:dyDescent="0.3">
      <c r="A471" s="39" t="s">
        <v>437</v>
      </c>
      <c r="B471" s="46" t="s">
        <v>438</v>
      </c>
      <c r="G471" s="7"/>
    </row>
    <row r="472" spans="1:9" x14ac:dyDescent="0.3">
      <c r="A472" s="39" t="s">
        <v>439</v>
      </c>
      <c r="B472" s="50" t="s">
        <v>438</v>
      </c>
      <c r="C472" s="51" t="s">
        <v>440</v>
      </c>
      <c r="D472" s="51" t="s">
        <v>434</v>
      </c>
      <c r="E472" s="81">
        <v>0</v>
      </c>
      <c r="F472" s="82">
        <f>G463</f>
        <v>0</v>
      </c>
      <c r="G472" s="7">
        <f>SUM(E472*F472)</f>
        <v>0</v>
      </c>
    </row>
    <row r="473" spans="1:9" x14ac:dyDescent="0.3">
      <c r="B473" s="46"/>
      <c r="G473" s="7"/>
    </row>
    <row r="474" spans="1:9" x14ac:dyDescent="0.3">
      <c r="A474" s="39" t="s">
        <v>441</v>
      </c>
      <c r="B474" s="46" t="s">
        <v>442</v>
      </c>
      <c r="G474" s="7"/>
    </row>
    <row r="475" spans="1:9" x14ac:dyDescent="0.3">
      <c r="A475" s="39" t="s">
        <v>443</v>
      </c>
      <c r="B475" s="50" t="s">
        <v>442</v>
      </c>
      <c r="C475" s="51" t="s">
        <v>440</v>
      </c>
      <c r="D475" s="51" t="s">
        <v>434</v>
      </c>
      <c r="E475" s="81">
        <v>0</v>
      </c>
      <c r="F475" s="82">
        <f>G463</f>
        <v>0</v>
      </c>
      <c r="G475" s="7">
        <f>SUM(E475*F475)</f>
        <v>0</v>
      </c>
    </row>
    <row r="476" spans="1:9" x14ac:dyDescent="0.3">
      <c r="G476" s="7"/>
    </row>
    <row r="477" spans="1:9" x14ac:dyDescent="0.3">
      <c r="A477" s="39" t="s">
        <v>444</v>
      </c>
      <c r="B477" s="46" t="s">
        <v>445</v>
      </c>
      <c r="G477" s="7"/>
    </row>
    <row r="478" spans="1:9" x14ac:dyDescent="0.3">
      <c r="A478" s="39" t="s">
        <v>446</v>
      </c>
      <c r="B478" s="50" t="s">
        <v>445</v>
      </c>
      <c r="C478" s="51" t="s">
        <v>440</v>
      </c>
      <c r="D478" s="51" t="s">
        <v>434</v>
      </c>
      <c r="E478" s="81">
        <v>0</v>
      </c>
      <c r="F478" s="82">
        <f>G463</f>
        <v>0</v>
      </c>
      <c r="G478" s="7">
        <f>SUM(E478*F478)</f>
        <v>0</v>
      </c>
    </row>
    <row r="479" spans="1:9" ht="13.5" thickBot="1" x14ac:dyDescent="0.35">
      <c r="F479" s="14"/>
      <c r="G479" s="7"/>
    </row>
    <row r="480" spans="1:9" ht="13.5" thickBot="1" x14ac:dyDescent="0.35">
      <c r="B480" s="75" t="s">
        <v>447</v>
      </c>
      <c r="C480" s="76"/>
      <c r="D480" s="76"/>
      <c r="E480" s="77"/>
      <c r="F480" s="78"/>
      <c r="G480" s="79">
        <f>G463+G468+G469+G472+G475+G478+G479</f>
        <v>0</v>
      </c>
      <c r="H480" s="80"/>
    </row>
  </sheetData>
  <sheetProtection algorithmName="SHA-512" hashValue="gqyE7NeHaV6vvbWXzg35cW25RdbhA7RkIg8zMGzbtN/OHk1mbhF7yRPyoSr3bNOmhALkySsBRjz2EOp6hUDGGw==" saltValue="Fa4fggdwX5FW1CgQveW9zg==" spinCount="100000" sheet="1" objects="1" scenarios="1"/>
  <mergeCells count="2">
    <mergeCell ref="A6:H6"/>
    <mergeCell ref="A7:H7"/>
  </mergeCells>
  <printOptions horizontalCentered="1"/>
  <pageMargins left="0.23622047244094491" right="0.23622047244094491" top="0.74803149606299213" bottom="0.74803149606299213" header="0.31496062992125984" footer="0.31496062992125984"/>
  <pageSetup paperSize="9" scale="63" fitToHeight="0" orientation="portrait" r:id="rId1"/>
  <headerFooter alignWithMargins="0">
    <oddFooter>Page &amp;P of &amp;N</oddFooter>
  </headerFooter>
  <rowBreaks count="5" manualBreakCount="5">
    <brk id="154" max="16383" man="1"/>
    <brk id="227" max="16383" man="1"/>
    <brk id="301" max="16383" man="1"/>
    <brk id="371" max="16383" man="1"/>
    <brk id="44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sponsible_x0020_Party1 xmlns="8e41bafe-7c6e-4b9b-9f7c-504ac573f92c" xsi:nil="true"/>
    <Document_x0020_Reference xmlns="8e41bafe-7c6e-4b9b-9f7c-504ac573f92c" xsi:nil="true"/>
    <Planned_x0020_Delivery_x0020_Date1 xmlns="8e41bafe-7c6e-4b9b-9f7c-504ac573f92c" xsi:nil="true"/>
    <V3Comments xmlns="http://schemas.microsoft.com/sharepoint/v3" xsi:nil="true"/>
    <lcf76f155ced4ddcb4097134ff3c332f xmlns="31e8d7e0-b980-4273-9afc-81104146fb18">
      <Terms xmlns="http://schemas.microsoft.com/office/infopath/2007/PartnerControls"/>
    </lcf76f155ced4ddcb4097134ff3c332f>
    <TaxCatchAll xmlns="8e41bafe-7c6e-4b9b-9f7c-504ac573f92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Project Document" ma:contentTypeID="0x010100D04E512317971246A70007214C44DBE500F251F3885C8B644F9508AEF9B49133EF0033D51ACDDB555B4F94B3D0E2920F1012" ma:contentTypeVersion="12" ma:contentTypeDescription="" ma:contentTypeScope="" ma:versionID="6b10da5d01ca7c83e689408d2a02553f">
  <xsd:schema xmlns:xsd="http://www.w3.org/2001/XMLSchema" xmlns:xs="http://www.w3.org/2001/XMLSchema" xmlns:p="http://schemas.microsoft.com/office/2006/metadata/properties" xmlns:ns1="http://schemas.microsoft.com/sharepoint/v3" xmlns:ns2="8e41bafe-7c6e-4b9b-9f7c-504ac573f92c" xmlns:ns3="31e8d7e0-b980-4273-9afc-81104146fb18" targetNamespace="http://schemas.microsoft.com/office/2006/metadata/properties" ma:root="true" ma:fieldsID="9be4475eb22dfcac3f079ec14cbd6e5c" ns1:_="" ns2:_="" ns3:_="">
    <xsd:import namespace="http://schemas.microsoft.com/sharepoint/v3"/>
    <xsd:import namespace="8e41bafe-7c6e-4b9b-9f7c-504ac573f92c"/>
    <xsd:import namespace="31e8d7e0-b980-4273-9afc-81104146fb18"/>
    <xsd:element name="properties">
      <xsd:complexType>
        <xsd:sequence>
          <xsd:element name="documentManagement">
            <xsd:complexType>
              <xsd:all>
                <xsd:element ref="ns2:Document_x0020_Reference" minOccurs="0"/>
                <xsd:element ref="ns2:Planned_x0020_Delivery_x0020_Date1" minOccurs="0"/>
                <xsd:element ref="ns2:Responsible_x0020_Party1" minOccurs="0"/>
                <xsd:element ref="ns1:V3Comments" minOccurs="0"/>
                <xsd:element ref="ns3:MediaServiceMetadata" minOccurs="0"/>
                <xsd:element ref="ns3:MediaServiceFastMetadata" minOccurs="0"/>
                <xsd:element ref="ns3:lcf76f155ced4ddcb4097134ff3c332f" minOccurs="0"/>
                <xsd:element ref="ns2:TaxCatchAll"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V3Comments" ma:index="11" nillable="true" ma:displayName="Append-Only Comments" ma:internalName="V3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1bafe-7c6e-4b9b-9f7c-504ac573f92c" elementFormDefault="qualified">
    <xsd:import namespace="http://schemas.microsoft.com/office/2006/documentManagement/types"/>
    <xsd:import namespace="http://schemas.microsoft.com/office/infopath/2007/PartnerControls"/>
    <xsd:element name="Document_x0020_Reference" ma:index="8" nillable="true" ma:displayName="Document Reference" ma:default="" ma:internalName="Document_x0020_Reference">
      <xsd:simpleType>
        <xsd:restriction base="dms:Text">
          <xsd:maxLength value="255"/>
        </xsd:restriction>
      </xsd:simpleType>
    </xsd:element>
    <xsd:element name="Planned_x0020_Delivery_x0020_Date1" ma:index="9" nillable="true" ma:displayName="Planned Delivery Date" ma:default="" ma:format="DateOnly" ma:internalName="Planned_x0020_Delivery_x0020_Date1">
      <xsd:simpleType>
        <xsd:restriction base="dms:DateTime"/>
      </xsd:simpleType>
    </xsd:element>
    <xsd:element name="Responsible_x0020_Party1" ma:index="10" nillable="true" ma:displayName="Responsible Party" ma:default="" ma:internalName="Responsible_x0020_Party1">
      <xsd:simpleType>
        <xsd:restriction base="dms:Text">
          <xsd:maxLength value="255"/>
        </xsd:restriction>
      </xsd:simpleType>
    </xsd:element>
    <xsd:element name="TaxCatchAll" ma:index="16" nillable="true" ma:displayName="Taxonomy Catch All Column" ma:hidden="true" ma:list="{7c6ea212-3a33-4511-a514-70705ca3f9ab}" ma:internalName="TaxCatchAll" ma:showField="CatchAllData" ma:web="8e41bafe-7c6e-4b9b-9f7c-504ac573f92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e8d7e0-b980-4273-9afc-81104146fb18"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e0e8c0c4-99b0-4330-9541-42321b27eae6"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E80A0E-BA46-4B84-9C6F-ABDFA217CF15}">
  <ds:schemaRefs>
    <ds:schemaRef ds:uri="http://schemas.microsoft.com/sharepoint/v3/contenttype/forms"/>
  </ds:schemaRefs>
</ds:datastoreItem>
</file>

<file path=customXml/itemProps2.xml><?xml version="1.0" encoding="utf-8"?>
<ds:datastoreItem xmlns:ds="http://schemas.openxmlformats.org/officeDocument/2006/customXml" ds:itemID="{A53C727F-D59E-4270-9CA2-7693476B07D5}">
  <ds:schemaRef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31e8d7e0-b980-4273-9afc-81104146fb18"/>
    <ds:schemaRef ds:uri="8e41bafe-7c6e-4b9b-9f7c-504ac573f92c"/>
    <ds:schemaRef ds:uri="http://purl.org/dc/terms/"/>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57EAA325-0E37-43E6-A87A-B9CD8E0673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e41bafe-7c6e-4b9b-9f7c-504ac573f92c"/>
    <ds:schemaRef ds:uri="31e8d7e0-b980-4273-9afc-81104146fb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Sheet155</vt:lpstr>
      <vt:lpstr>Inschrijfstaat</vt:lpstr>
      <vt:lpstr>Inschrijfstaat!Afdruktitels</vt:lpstr>
    </vt:vector>
  </TitlesOfParts>
  <Manager/>
  <Company>DHV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 Filé</dc:creator>
  <cp:keywords/>
  <dc:description/>
  <cp:lastModifiedBy>Dahhane, H (Hanan)</cp:lastModifiedBy>
  <cp:revision/>
  <cp:lastPrinted>2023-05-12T10:25:02Z</cp:lastPrinted>
  <dcterms:created xsi:type="dcterms:W3CDTF">2001-02-07T21:12:46Z</dcterms:created>
  <dcterms:modified xsi:type="dcterms:W3CDTF">2023-05-25T10:20:02Z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0x010100D04E512317971246A70007214C44DBE500F251F3885C8B644F9508AEF9B49133EF0033D51ACDDB555B4F94B3D0E2920F1012</vt:lpwstr>
  </property>
</Properties>
</file>