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defaultThemeVersion="124226"/>
  <mc:AlternateContent xmlns:mc="http://schemas.openxmlformats.org/markup-compatibility/2006">
    <mc:Choice Requires="x15">
      <x15ac:absPath xmlns:x15ac="http://schemas.microsoft.com/office/spreadsheetml/2010/11/ac" url="https://corporateroot.sharepoint.com/sites/Project-BI6490/Team/Work in Progress/102-100/09 NVI/"/>
    </mc:Choice>
  </mc:AlternateContent>
  <xr:revisionPtr revIDLastSave="46" documentId="8_{31AD221A-5D92-4104-814A-D0C2BA31A1A9}" xr6:coauthVersionLast="47" xr6:coauthVersionMax="47" xr10:uidLastSave="{5F3A3649-B1F0-45CE-94DE-4230E533CCAB}"/>
  <bookViews>
    <workbookView xWindow="-120" yWindow="-120" windowWidth="29040" windowHeight="15840" tabRatio="787" firstSheet="1" activeTab="1" xr2:uid="{00000000-000D-0000-FFFF-FFFF00000000}"/>
  </bookViews>
  <sheets>
    <sheet name="Sheet155" sheetId="168" state="hidden" r:id="rId1"/>
    <sheet name="Inschrijfstaat" sheetId="187" r:id="rId2"/>
    <sheet name="Sheet1" sheetId="188" r:id="rId3"/>
  </sheets>
  <definedNames>
    <definedName name="_xlnm.Print_Titles" localSheetId="1">Inschrijfstaat!$1:$7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5" i="187" l="1"/>
  <c r="G16" i="187"/>
  <c r="G17" i="187"/>
  <c r="G18" i="187"/>
  <c r="G19" i="187"/>
  <c r="G20" i="187"/>
  <c r="G21" i="187"/>
  <c r="G22" i="187"/>
  <c r="G23" i="187"/>
  <c r="G24" i="187"/>
  <c r="G25" i="187"/>
  <c r="G26" i="187"/>
  <c r="G29" i="187"/>
  <c r="G32" i="187"/>
  <c r="G37" i="187"/>
  <c r="G40" i="187"/>
  <c r="G43" i="187"/>
  <c r="G46" i="187"/>
  <c r="G49" i="187"/>
  <c r="G52" i="187"/>
  <c r="G55" i="187"/>
  <c r="G61" i="187"/>
  <c r="G64" i="187"/>
  <c r="G67" i="187"/>
  <c r="G71" i="187"/>
  <c r="G74" i="187"/>
  <c r="G77" i="187"/>
  <c r="G84" i="187"/>
  <c r="G85" i="187"/>
  <c r="G79" i="187" l="1"/>
  <c r="A1" i="168"/>
  <c r="F94" i="187" l="1"/>
  <c r="G94" i="187" s="1"/>
  <c r="F88" i="187"/>
  <c r="G88" i="187" s="1"/>
  <c r="F91" i="187"/>
  <c r="G91" i="187" s="1"/>
  <c r="G96" i="187" l="1"/>
</calcChain>
</file>

<file path=xl/sharedStrings.xml><?xml version="1.0" encoding="utf-8"?>
<sst xmlns="http://schemas.openxmlformats.org/spreadsheetml/2006/main" count="173" uniqueCount="109">
  <si>
    <t>Opdrachtgever</t>
  </si>
  <si>
    <t>Gemeente Westland</t>
  </si>
  <si>
    <t>Project</t>
  </si>
  <si>
    <t xml:space="preserve">INSCHRIJFSTAAT </t>
  </si>
  <si>
    <t>Post</t>
  </si>
  <si>
    <t>Omschrijving</t>
  </si>
  <si>
    <t xml:space="preserve">Een heid </t>
  </si>
  <si>
    <t xml:space="preserve">Hoeveel-heid </t>
  </si>
  <si>
    <t>Prijs per eenheid</t>
  </si>
  <si>
    <t>Totaalprijs exclusief BTW</t>
  </si>
  <si>
    <t>Maximale 
prijs per eenheid</t>
  </si>
  <si>
    <t>Activiteiten</t>
  </si>
  <si>
    <t>st</t>
  </si>
  <si>
    <t>F</t>
  </si>
  <si>
    <t>Specificatie activiteiten</t>
  </si>
  <si>
    <t>3.4</t>
  </si>
  <si>
    <t>3.4.6</t>
  </si>
  <si>
    <t>3.4.6.1</t>
  </si>
  <si>
    <t>3.4.6.2</t>
  </si>
  <si>
    <t>3.4.6.4</t>
  </si>
  <si>
    <t>Opleiding</t>
  </si>
  <si>
    <t>Preventief onderhoud bijzondere rioleringsobjecten</t>
  </si>
  <si>
    <t>Preventief onderhoud plaatafsluiters (in vrijvervalriolering) RIOOL BETREDEN</t>
  </si>
  <si>
    <t>Preventief onderhoud plaatafsluiter (in vrijvervalriolering) BOVENGRONDS</t>
  </si>
  <si>
    <t>Preventief onderhoud schuifsluiters (in vrijvervalriolering) RIOOL BETREDEN</t>
  </si>
  <si>
    <t>Preventief onderhoud schuifafsluiters (indrukrioleringssysteem)</t>
  </si>
  <si>
    <t>Preventief onderhoud schuifafsluiters (in persleidingsysteem)</t>
  </si>
  <si>
    <t>Preventief onderhoud terugslagkleppen RIOOL BETREDEN</t>
  </si>
  <si>
    <t>Preventief onderhoud terugslagkleppen BOVENGRONDS</t>
  </si>
  <si>
    <t>Preventief onderhoud terugslagkleppen (uitstroomvoorziening)</t>
  </si>
  <si>
    <t>Preventief onderhoud foampiglanceerinrichtingen</t>
  </si>
  <si>
    <t>Preventief onderhoud van handmatig te bedienen ontluchters</t>
  </si>
  <si>
    <t>Preventief onderhoud van automatische ontluchters</t>
  </si>
  <si>
    <t>Analyse vanuit GISIB</t>
  </si>
  <si>
    <t>EUR</t>
  </si>
  <si>
    <t>uur</t>
  </si>
  <si>
    <t>5.2</t>
  </si>
  <si>
    <t>Materieel</t>
  </si>
  <si>
    <t>5.2.1</t>
  </si>
  <si>
    <t>Servicebus</t>
  </si>
  <si>
    <t>Inclusief monteur</t>
  </si>
  <si>
    <t>5.2.2</t>
  </si>
  <si>
    <t>Hoge druk reinigingswagen</t>
  </si>
  <si>
    <t>Inclusief bedieningspersoneel</t>
  </si>
  <si>
    <t>5.2.3</t>
  </si>
  <si>
    <t>Vacuümwagen</t>
  </si>
  <si>
    <t>5.2.4</t>
  </si>
  <si>
    <t>5.2.5</t>
  </si>
  <si>
    <t>Mini graafmachine</t>
  </si>
  <si>
    <t>5.2.6</t>
  </si>
  <si>
    <t>Vrachtauto</t>
  </si>
  <si>
    <t>Inclusief bedieingspersoneel</t>
  </si>
  <si>
    <t>5.2.7</t>
  </si>
  <si>
    <t>Mobiele graafmachine</t>
  </si>
  <si>
    <t>5.3</t>
  </si>
  <si>
    <t>Personeel</t>
  </si>
  <si>
    <t>5.3.1</t>
  </si>
  <si>
    <t>5.3.1a</t>
  </si>
  <si>
    <t>Werktijden van ma. tot en met vr. van 7.00 u tot 19.00 u</t>
  </si>
  <si>
    <t>5.3.1.b</t>
  </si>
  <si>
    <t xml:space="preserve">Werktijden van ma. tot en met vr. van 19.00 u tot 07.00 u </t>
  </si>
  <si>
    <t>5.3.1c</t>
  </si>
  <si>
    <t>Werktijden op zat. zon. en feestdagen van 0.00 u tot 24.00 u</t>
  </si>
  <si>
    <t>5.3.4</t>
  </si>
  <si>
    <t>5.3.4a</t>
  </si>
  <si>
    <t>5.3.4b</t>
  </si>
  <si>
    <t>5.3.4c</t>
  </si>
  <si>
    <t>SUBTOTAAL (excl. BTW)</t>
  </si>
  <si>
    <t>Staartposten</t>
  </si>
  <si>
    <t>9.1</t>
  </si>
  <si>
    <t>Eenmalige kosten</t>
  </si>
  <si>
    <t>9.1.1.</t>
  </si>
  <si>
    <t>Coördinatie V&amp;G-plan conform post 6.2.6</t>
  </si>
  <si>
    <t>N</t>
  </si>
  <si>
    <t>9.1.2.</t>
  </si>
  <si>
    <t>Coördinatie Verrekening en facturatie conform post 6.3.1.</t>
  </si>
  <si>
    <t>9.2</t>
  </si>
  <si>
    <t>Uitvoeringskosten</t>
  </si>
  <si>
    <t>9.2.1</t>
  </si>
  <si>
    <t>%</t>
  </si>
  <si>
    <t>9.3</t>
  </si>
  <si>
    <t>Algemene kosten</t>
  </si>
  <si>
    <t>9.3.1</t>
  </si>
  <si>
    <t>9.4</t>
  </si>
  <si>
    <t>Winst en Risico</t>
  </si>
  <si>
    <t>9.4.1</t>
  </si>
  <si>
    <t>INSCHRIJVINGSSOM (excl. BTW)</t>
  </si>
  <si>
    <t>Medewerker groep A, grond-, straat-, riool- en sloopwerk: bouwvakhelper</t>
  </si>
  <si>
    <t>Medewerker elektrotechnische werk: servicemonteur E allround</t>
  </si>
  <si>
    <t>3.4.6.1a</t>
  </si>
  <si>
    <t>3.4.6.1b</t>
  </si>
  <si>
    <t>3.4.6.1c</t>
  </si>
  <si>
    <t>3.4.6.1d</t>
  </si>
  <si>
    <t>3.4.6.1e</t>
  </si>
  <si>
    <t>3.4.6.1f</t>
  </si>
  <si>
    <t>3.4.6.1g</t>
  </si>
  <si>
    <t>3.4.6.1h</t>
  </si>
  <si>
    <t>3.4.6.1i</t>
  </si>
  <si>
    <t>3.4.6.1j</t>
  </si>
  <si>
    <t>3.4.6.1k</t>
  </si>
  <si>
    <t>3.4.6.1l</t>
  </si>
  <si>
    <t>Preventief onderhoud membraamafsluiter</t>
  </si>
  <si>
    <t>Perceel 4: Preventief onderhoud bijzondere rioleringsobjecten</t>
  </si>
  <si>
    <t>Combiwagen (hogedruk en vacuüm)</t>
  </si>
  <si>
    <t>ONDERHOUD (MECHANISCHE) RIOLERING
PERCEEL 4 Preventief onderhoud 
bijzondere rioleringsobjecten</t>
  </si>
  <si>
    <t>Projectnummer
Prijspeil</t>
  </si>
  <si>
    <t>Datum</t>
  </si>
  <si>
    <t>BI6490-102-100
2023</t>
  </si>
  <si>
    <t>Verrekening van de activiteiten in hoofdstuk 3 vindt plaats per stuk, per strekkende meter, per dag of op basis van werkelijk gemaakte uren van personeel en materieel zoals weergegeven in Tabel 3 in hoofdstuk 6. De benodigde materialen worden ten alle tijden separaat verrekend zoals omschreven in paragraaf 5.1.2 volgens de posten in de inschrijfstaat. 
De specificaties van de materialen staan in bijlage A13 Ter beschikking te stellen materiaal ON.
De specificaties van het materieel staan in bijlage A14 Ter beschikking te stellen materieel 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</si>
</sst>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quot;F&quot;\ * #,##0.00_-;_-&quot;F&quot;\ * #,##0.00\-;_-&quot;F&quot;\ * &quot;-&quot;??_-;_-@_-"/>
    <numFmt numFmtId="165" formatCode="_-&quot;€&quot;\ * #,##0.0_-;_-&quot;€&quot;\ * #,##0.0\-;_-&quot;€&quot;\ * &quot;-&quot;??_-;_-@_-"/>
    <numFmt numFmtId="166" formatCode="_-[$€]\ * #,##0.00_-;_-[$€]\ * #,##0.00\-;_-[$€]\ * &quot;-&quot;??_-;_-@_-"/>
    <numFmt numFmtId="167" formatCode="0.00_)"/>
    <numFmt numFmtId="168" formatCode="0_)"/>
    <numFmt numFmtId="169" formatCode="_-&quot;€&quot;\ * #,##0.00_-;_-&quot;€&quot;\ * #,##0.00\-;_-&quot;€&quot;\ * &quot;-&quot;??_-;_-@_-"/>
  </numFmts>
  <fonts count="23" x14ac:knownFonts="1">
    <font>
      <sz val="10"/>
      <name val="Arial"/>
    </font>
    <font>
      <sz val="10"/>
      <name val="Arial"/>
      <family val="2"/>
    </font>
    <font>
      <b/>
      <sz val="10"/>
      <name val="Arial"/>
      <family val="2"/>
    </font>
    <font>
      <sz val="12"/>
      <name val="Helv"/>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b/>
      <sz val="12"/>
      <name val="Arial"/>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3"/>
        <bgColor indexed="64"/>
      </patternFill>
    </fill>
    <fill>
      <patternFill patternType="solid">
        <fgColor indexed="22"/>
        <bgColor indexed="64"/>
      </patternFill>
    </fill>
    <fill>
      <patternFill patternType="solid">
        <fgColor theme="4" tint="0.79998168889431442"/>
        <bgColor indexed="64"/>
      </patternFill>
    </fill>
    <fill>
      <patternFill patternType="solid">
        <fgColor rgb="FF00B0F0"/>
        <bgColor indexed="64"/>
      </patternFill>
    </fill>
    <fill>
      <patternFill patternType="solid">
        <fgColor theme="6" tint="0.79998168889431442"/>
        <bgColor indexed="64"/>
      </patternFill>
    </fill>
  </fills>
  <borders count="2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right style="medium">
        <color indexed="64"/>
      </right>
      <top style="medium">
        <color indexed="64"/>
      </top>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7">
    <xf numFmtId="0" fontId="0"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6" fillId="3" borderId="0" applyNumberFormat="0" applyBorder="0" applyAlignment="0" applyProtection="0"/>
    <xf numFmtId="0" fontId="7" fillId="20" borderId="1" applyNumberFormat="0" applyAlignment="0" applyProtection="0"/>
    <xf numFmtId="0" fontId="8" fillId="21" borderId="2" applyNumberFormat="0" applyAlignment="0" applyProtection="0"/>
    <xf numFmtId="164" fontId="1" fillId="0" borderId="0" applyFont="0" applyFill="0" applyBorder="0" applyAlignment="0" applyProtection="0"/>
    <xf numFmtId="166" fontId="1" fillId="0" borderId="0" applyFont="0" applyFill="0" applyBorder="0" applyAlignment="0" applyProtection="0"/>
    <xf numFmtId="0" fontId="9" fillId="0" borderId="0" applyNumberFormat="0" applyFill="0" applyBorder="0" applyAlignment="0" applyProtection="0"/>
    <xf numFmtId="0" fontId="10" fillId="4" borderId="0" applyNumberFormat="0" applyBorder="0" applyAlignment="0" applyProtection="0"/>
    <xf numFmtId="0" fontId="11" fillId="0" borderId="3" applyNumberFormat="0" applyFill="0" applyAlignment="0" applyProtection="0"/>
    <xf numFmtId="0" fontId="12" fillId="0" borderId="4" applyNumberFormat="0" applyFill="0" applyAlignment="0" applyProtection="0"/>
    <xf numFmtId="0" fontId="13" fillId="0" borderId="5" applyNumberFormat="0" applyFill="0" applyAlignment="0" applyProtection="0"/>
    <xf numFmtId="0" fontId="13" fillId="0" borderId="0" applyNumberFormat="0" applyFill="0" applyBorder="0" applyAlignment="0" applyProtection="0"/>
    <xf numFmtId="0" fontId="14" fillId="7" borderId="1" applyNumberFormat="0" applyAlignment="0" applyProtection="0"/>
    <xf numFmtId="0" fontId="15" fillId="0" borderId="6" applyNumberFormat="0" applyFill="0" applyAlignment="0" applyProtection="0"/>
    <xf numFmtId="0" fontId="16" fillId="22" borderId="0" applyNumberFormat="0" applyBorder="0" applyAlignment="0" applyProtection="0"/>
    <xf numFmtId="0" fontId="1" fillId="23" borderId="7" applyNumberFormat="0" applyFont="0" applyAlignment="0" applyProtection="0"/>
    <xf numFmtId="0" fontId="17" fillId="20" borderId="8" applyNumberFormat="0" applyAlignment="0" applyProtection="0"/>
    <xf numFmtId="167" fontId="3" fillId="0" borderId="0"/>
    <xf numFmtId="0" fontId="18" fillId="0" borderId="0" applyNumberFormat="0" applyFill="0" applyBorder="0" applyAlignment="0" applyProtection="0"/>
    <xf numFmtId="0" fontId="19" fillId="0" borderId="9" applyNumberFormat="0" applyFill="0" applyAlignment="0" applyProtection="0"/>
    <xf numFmtId="0" fontId="20" fillId="0" borderId="0" applyNumberFormat="0" applyFill="0" applyBorder="0" applyAlignment="0" applyProtection="0"/>
    <xf numFmtId="168" fontId="3" fillId="0" borderId="0"/>
    <xf numFmtId="9" fontId="21" fillId="0" borderId="0" applyFont="0" applyFill="0" applyBorder="0" applyAlignment="0" applyProtection="0"/>
  </cellStyleXfs>
  <cellXfs count="71">
    <xf numFmtId="0" fontId="0" fillId="0" borderId="0" xfId="0"/>
    <xf numFmtId="165" fontId="1" fillId="0" borderId="0" xfId="28" applyNumberFormat="1" applyProtection="1"/>
    <xf numFmtId="165" fontId="1" fillId="0" borderId="0" xfId="28" applyNumberFormat="1" applyFill="1" applyProtection="1"/>
    <xf numFmtId="165" fontId="1" fillId="25" borderId="13" xfId="28" applyNumberFormat="1" applyFont="1" applyFill="1" applyBorder="1" applyAlignment="1" applyProtection="1">
      <alignment horizontal="center" vertical="top" wrapText="1"/>
    </xf>
    <xf numFmtId="165" fontId="1" fillId="0" borderId="13" xfId="28" applyNumberFormat="1" applyFont="1" applyFill="1" applyBorder="1" applyAlignment="1" applyProtection="1">
      <alignment horizontal="center" vertical="top" wrapText="1"/>
    </xf>
    <xf numFmtId="165" fontId="1" fillId="0" borderId="10" xfId="28" applyNumberFormat="1" applyBorder="1" applyProtection="1"/>
    <xf numFmtId="165" fontId="1" fillId="0" borderId="12" xfId="28" applyNumberFormat="1" applyBorder="1" applyProtection="1"/>
    <xf numFmtId="169" fontId="1" fillId="0" borderId="0" xfId="28" applyNumberFormat="1" applyFill="1" applyProtection="1"/>
    <xf numFmtId="169" fontId="1" fillId="24" borderId="0" xfId="28" applyNumberFormat="1" applyFill="1" applyBorder="1" applyProtection="1">
      <protection locked="0"/>
    </xf>
    <xf numFmtId="0" fontId="1" fillId="0" borderId="11" xfId="0" applyFont="1" applyBorder="1" applyProtection="1"/>
    <xf numFmtId="3" fontId="1" fillId="0" borderId="11" xfId="0" applyNumberFormat="1" applyFont="1" applyBorder="1" applyProtection="1"/>
    <xf numFmtId="4" fontId="1" fillId="0" borderId="11" xfId="0" applyNumberFormat="1" applyFont="1" applyBorder="1" applyProtection="1"/>
    <xf numFmtId="15" fontId="1" fillId="0" borderId="15" xfId="0" applyNumberFormat="1" applyFont="1" applyBorder="1" applyAlignment="1" applyProtection="1">
      <alignment horizontal="center"/>
    </xf>
    <xf numFmtId="0" fontId="0" fillId="0" borderId="0" xfId="0" applyProtection="1"/>
    <xf numFmtId="0" fontId="2" fillId="0" borderId="0" xfId="0" applyFont="1" applyProtection="1"/>
    <xf numFmtId="0" fontId="1" fillId="0" borderId="0" xfId="0" applyFont="1" applyProtection="1"/>
    <xf numFmtId="0" fontId="1" fillId="25" borderId="13" xfId="0" applyFont="1" applyFill="1" applyBorder="1" applyAlignment="1" applyProtection="1">
      <alignment horizontal="center" vertical="top" wrapText="1"/>
    </xf>
    <xf numFmtId="3" fontId="1" fillId="25" borderId="13" xfId="0" applyNumberFormat="1" applyFont="1" applyFill="1" applyBorder="1" applyAlignment="1" applyProtection="1">
      <alignment horizontal="center" vertical="top" wrapText="1"/>
    </xf>
    <xf numFmtId="0" fontId="2" fillId="26" borderId="0" xfId="0" applyFont="1" applyFill="1" applyAlignment="1" applyProtection="1">
      <alignment horizontal="right"/>
    </xf>
    <xf numFmtId="167" fontId="2" fillId="26" borderId="0" xfId="41" applyFont="1" applyFill="1" applyProtection="1"/>
    <xf numFmtId="3" fontId="2" fillId="26" borderId="0" xfId="41" applyNumberFormat="1" applyFont="1" applyFill="1" applyProtection="1"/>
    <xf numFmtId="169" fontId="2" fillId="26" borderId="0" xfId="41" applyNumberFormat="1" applyFont="1" applyFill="1" applyProtection="1"/>
    <xf numFmtId="169" fontId="2" fillId="0" borderId="0" xfId="0" applyNumberFormat="1" applyFont="1" applyAlignment="1" applyProtection="1">
      <alignment horizontal="right"/>
    </xf>
    <xf numFmtId="0" fontId="2" fillId="0" borderId="0" xfId="0" applyFont="1" applyAlignment="1" applyProtection="1">
      <alignment horizontal="right"/>
    </xf>
    <xf numFmtId="167" fontId="2" fillId="0" borderId="0" xfId="41" applyFont="1" applyProtection="1"/>
    <xf numFmtId="3" fontId="2" fillId="0" borderId="0" xfId="41" applyNumberFormat="1" applyFont="1" applyProtection="1"/>
    <xf numFmtId="169" fontId="2" fillId="0" borderId="0" xfId="41" applyNumberFormat="1" applyFont="1" applyProtection="1"/>
    <xf numFmtId="0" fontId="1" fillId="24" borderId="0" xfId="0" applyFont="1" applyFill="1" applyAlignment="1" applyProtection="1">
      <alignment horizontal="left" vertical="top" wrapText="1" indent="2"/>
    </xf>
    <xf numFmtId="0" fontId="1" fillId="24" borderId="0" xfId="0" applyFont="1" applyFill="1" applyAlignment="1" applyProtection="1">
      <alignment horizontal="center" vertical="top"/>
    </xf>
    <xf numFmtId="3" fontId="1" fillId="24" borderId="0" xfId="0" applyNumberFormat="1" applyFont="1" applyFill="1" applyAlignment="1" applyProtection="1">
      <alignment vertical="top"/>
    </xf>
    <xf numFmtId="169" fontId="1" fillId="0" borderId="0" xfId="28" applyNumberFormat="1" applyFill="1" applyAlignment="1" applyProtection="1">
      <alignment vertical="top"/>
    </xf>
    <xf numFmtId="3" fontId="0" fillId="0" borderId="0" xfId="0" applyNumberFormat="1" applyProtection="1"/>
    <xf numFmtId="0" fontId="2" fillId="0" borderId="0" xfId="0" applyFont="1" applyAlignment="1" applyProtection="1">
      <alignment horizontal="right" vertical="top"/>
    </xf>
    <xf numFmtId="169" fontId="1" fillId="0" borderId="0" xfId="28" applyNumberFormat="1" applyFont="1" applyFill="1" applyProtection="1"/>
    <xf numFmtId="0" fontId="1" fillId="0" borderId="0" xfId="0" applyFont="1" applyAlignment="1" applyProtection="1">
      <alignment horizontal="left" vertical="top" wrapText="1" indent="2"/>
    </xf>
    <xf numFmtId="0" fontId="1" fillId="0" borderId="0" xfId="0" applyFont="1" applyAlignment="1" applyProtection="1">
      <alignment horizontal="center" vertical="top"/>
    </xf>
    <xf numFmtId="3" fontId="1" fillId="0" borderId="0" xfId="0" applyNumberFormat="1" applyFont="1" applyAlignment="1" applyProtection="1">
      <alignment vertical="top"/>
    </xf>
    <xf numFmtId="169" fontId="1" fillId="0" borderId="0" xfId="28" applyNumberFormat="1" applyFont="1" applyFill="1" applyBorder="1" applyProtection="1"/>
    <xf numFmtId="0" fontId="0" fillId="0" borderId="0" xfId="0" applyAlignment="1" applyProtection="1">
      <alignment vertical="top"/>
    </xf>
    <xf numFmtId="167" fontId="2" fillId="27" borderId="17" xfId="41" applyFont="1" applyFill="1" applyBorder="1" applyProtection="1"/>
    <xf numFmtId="0" fontId="0" fillId="27" borderId="18" xfId="0" applyFill="1" applyBorder="1" applyProtection="1"/>
    <xf numFmtId="3" fontId="0" fillId="27" borderId="18" xfId="0" applyNumberFormat="1" applyFill="1" applyBorder="1" applyProtection="1"/>
    <xf numFmtId="169" fontId="1" fillId="27" borderId="18" xfId="28" applyNumberFormat="1" applyFill="1" applyBorder="1" applyProtection="1"/>
    <xf numFmtId="169" fontId="1" fillId="0" borderId="19" xfId="28" applyNumberFormat="1" applyFill="1" applyBorder="1" applyProtection="1"/>
    <xf numFmtId="169" fontId="1" fillId="0" borderId="12" xfId="28" applyNumberFormat="1" applyFill="1" applyBorder="1" applyProtection="1"/>
    <xf numFmtId="0" fontId="2" fillId="0" borderId="10" xfId="0" applyFont="1" applyBorder="1" applyAlignment="1" applyProtection="1">
      <alignment horizontal="left" vertical="top"/>
    </xf>
    <xf numFmtId="0" fontId="2" fillId="0" borderId="12" xfId="0" applyFont="1" applyBorder="1" applyAlignment="1" applyProtection="1">
      <alignment horizontal="left" vertical="top"/>
    </xf>
    <xf numFmtId="0" fontId="1" fillId="0" borderId="14" xfId="0" applyFont="1" applyBorder="1" applyAlignment="1" applyProtection="1">
      <alignment horizontal="left" vertical="top" wrapText="1"/>
    </xf>
    <xf numFmtId="165" fontId="1" fillId="0" borderId="0" xfId="28" applyNumberFormat="1" applyAlignment="1" applyProtection="1">
      <alignment horizontal="right"/>
    </xf>
    <xf numFmtId="15" fontId="1" fillId="0" borderId="14" xfId="0" applyNumberFormat="1" applyFont="1" applyBorder="1" applyAlignment="1" applyProtection="1">
      <alignment horizontal="left"/>
    </xf>
    <xf numFmtId="169" fontId="1" fillId="24" borderId="0" xfId="28" applyNumberFormat="1" applyFill="1" applyBorder="1" applyAlignment="1" applyProtection="1">
      <alignment vertical="top"/>
      <protection locked="0"/>
    </xf>
    <xf numFmtId="9" fontId="1" fillId="24" borderId="0" xfId="46" applyFont="1" applyFill="1" applyAlignment="1" applyProtection="1">
      <alignment vertical="top"/>
      <protection locked="0"/>
    </xf>
    <xf numFmtId="169" fontId="1" fillId="24" borderId="0" xfId="28" applyNumberFormat="1" applyFill="1" applyBorder="1" applyProtection="1"/>
    <xf numFmtId="0" fontId="2" fillId="0" borderId="11" xfId="0" applyFont="1" applyBorder="1" applyProtection="1"/>
    <xf numFmtId="0" fontId="0" fillId="0" borderId="0" xfId="0" applyBorder="1" applyProtection="1"/>
    <xf numFmtId="0" fontId="1" fillId="0" borderId="0" xfId="0" applyFont="1" applyBorder="1" applyProtection="1"/>
    <xf numFmtId="3" fontId="1" fillId="0" borderId="0" xfId="0" applyNumberFormat="1" applyFont="1" applyBorder="1" applyProtection="1"/>
    <xf numFmtId="4" fontId="1" fillId="0" borderId="0" xfId="0" applyNumberFormat="1" applyFont="1" applyBorder="1" applyProtection="1"/>
    <xf numFmtId="0" fontId="2" fillId="0" borderId="0" xfId="0" applyFont="1" applyBorder="1" applyAlignment="1" applyProtection="1">
      <alignment horizontal="left" wrapText="1"/>
    </xf>
    <xf numFmtId="4" fontId="1" fillId="0" borderId="0" xfId="0" applyNumberFormat="1" applyFont="1" applyBorder="1" applyAlignment="1" applyProtection="1">
      <alignment horizontal="left" vertical="top" wrapText="1"/>
    </xf>
    <xf numFmtId="0" fontId="2" fillId="0" borderId="23" xfId="0" applyFont="1" applyBorder="1" applyAlignment="1" applyProtection="1">
      <alignment horizontal="right"/>
    </xf>
    <xf numFmtId="0" fontId="0" fillId="0" borderId="24" xfId="0" applyBorder="1" applyProtection="1"/>
    <xf numFmtId="0" fontId="1" fillId="0" borderId="24" xfId="0" applyFont="1" applyBorder="1" applyProtection="1"/>
    <xf numFmtId="3" fontId="1" fillId="0" borderId="24" xfId="0" applyNumberFormat="1" applyFont="1" applyBorder="1" applyProtection="1"/>
    <xf numFmtId="165" fontId="1" fillId="0" borderId="23" xfId="28" applyNumberFormat="1" applyBorder="1" applyProtection="1"/>
    <xf numFmtId="4" fontId="1" fillId="0" borderId="24" xfId="0" applyNumberFormat="1" applyFont="1" applyBorder="1" applyProtection="1"/>
    <xf numFmtId="0" fontId="1" fillId="0" borderId="25" xfId="0" applyFont="1" applyBorder="1" applyAlignment="1" applyProtection="1">
      <alignment horizontal="center"/>
    </xf>
    <xf numFmtId="0" fontId="22" fillId="28" borderId="21" xfId="0" applyFont="1" applyFill="1" applyBorder="1" applyAlignment="1" applyProtection="1">
      <alignment horizontal="left" vertical="top" wrapText="1"/>
    </xf>
    <xf numFmtId="0" fontId="22" fillId="28" borderId="20" xfId="0" applyFont="1" applyFill="1" applyBorder="1" applyAlignment="1" applyProtection="1">
      <alignment horizontal="left" vertical="top"/>
    </xf>
    <xf numFmtId="0" fontId="22" fillId="28" borderId="22" xfId="0" applyFont="1" applyFill="1" applyBorder="1" applyAlignment="1" applyProtection="1">
      <alignment horizontal="left" vertical="top"/>
    </xf>
    <xf numFmtId="0" fontId="1" fillId="0" borderId="16" xfId="0" applyFont="1" applyBorder="1" applyAlignment="1" applyProtection="1">
      <alignment horizontal="center" vertical="center"/>
    </xf>
  </cellXfs>
  <cellStyles count="47">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urrency" xfId="28" builtinId="4"/>
    <cellStyle name="Euro" xfId="29" xr:uid="{00000000-0005-0000-0000-00001D000000}"/>
    <cellStyle name="Explanatory Text" xfId="30" builtinId="53" customBuiltin="1"/>
    <cellStyle name="Good" xfId="31" builtinId="26" customBuiltin="1"/>
    <cellStyle name="Heading 1" xfId="32" builtinId="16" customBuiltin="1"/>
    <cellStyle name="Heading 2" xfId="33" builtinId="17" customBuiltin="1"/>
    <cellStyle name="Heading 3" xfId="34" builtinId="18" customBuiltin="1"/>
    <cellStyle name="Heading 4" xfId="35" builtinId="19" customBuiltin="1"/>
    <cellStyle name="Input" xfId="36" builtinId="20" customBuiltin="1"/>
    <cellStyle name="Linked Cell" xfId="37" builtinId="24" customBuiltin="1"/>
    <cellStyle name="Neutral" xfId="38" builtinId="28" customBuiltin="1"/>
    <cellStyle name="Normal" xfId="0" builtinId="0"/>
    <cellStyle name="Normal 2" xfId="45" xr:uid="{00000000-0005-0000-0000-000028000000}"/>
    <cellStyle name="Note" xfId="39" builtinId="10" customBuiltin="1"/>
    <cellStyle name="Output" xfId="40" builtinId="21" customBuiltin="1"/>
    <cellStyle name="Percent" xfId="46" builtinId="5"/>
    <cellStyle name="Standaard_Alle grond ontgraven en zeven" xfId="41" xr:uid="{00000000-0005-0000-0000-00002B000000}"/>
    <cellStyle name="Title" xfId="42" builtinId="15" customBuiltin="1"/>
    <cellStyle name="Total" xfId="43" builtinId="25" customBuiltin="1"/>
    <cellStyle name="Warning Text" xfId="44" builtinId="11"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99"/>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3718221</xdr:colOff>
      <xdr:row>0</xdr:row>
      <xdr:rowOff>40727</xdr:rowOff>
    </xdr:from>
    <xdr:to>
      <xdr:col>4</xdr:col>
      <xdr:colOff>483194</xdr:colOff>
      <xdr:row>3</xdr:row>
      <xdr:rowOff>94714</xdr:rowOff>
    </xdr:to>
    <xdr:pic>
      <xdr:nvPicPr>
        <xdr:cNvPr id="4" name="Afbeelding 2">
          <a:extLst>
            <a:ext uri="{FF2B5EF4-FFF2-40B4-BE49-F238E27FC236}">
              <a16:creationId xmlns:a16="http://schemas.microsoft.com/office/drawing/2014/main" id="{6C33FE65-2885-482F-850B-E02FA0508A33}"/>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098" t="26272" r="10751" b="26154"/>
        <a:stretch/>
      </xdr:blipFill>
      <xdr:spPr>
        <a:xfrm>
          <a:off x="4687286" y="40727"/>
          <a:ext cx="2662191" cy="103133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53"/>
  <dimension ref="A1"/>
  <sheetViews>
    <sheetView workbookViewId="0"/>
  </sheetViews>
  <sheetFormatPr defaultRowHeight="12.75" x14ac:dyDescent="0.2"/>
  <sheetData>
    <row r="1" spans="1:1" x14ac:dyDescent="0.2">
      <c r="A1">
        <f>0</f>
        <v>0</v>
      </c>
    </row>
  </sheetData>
  <phoneticPr fontId="0"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96"/>
  <sheetViews>
    <sheetView showGridLines="0" tabSelected="1" view="pageBreakPreview" topLeftCell="A64" zoomScaleNormal="115" zoomScaleSheetLayoutView="100" workbookViewId="0">
      <selection activeCell="B86" sqref="B86"/>
    </sheetView>
  </sheetViews>
  <sheetFormatPr defaultColWidth="9.140625" defaultRowHeight="12.75" x14ac:dyDescent="0.2"/>
  <cols>
    <col min="1" max="1" width="14.5703125" style="23" bestFit="1" customWidth="1"/>
    <col min="2" max="2" width="78.28515625" style="13" customWidth="1"/>
    <col min="3" max="3" width="6.140625" style="13" bestFit="1" customWidth="1"/>
    <col min="4" max="4" width="4.140625" style="13" bestFit="1" customWidth="1"/>
    <col min="5" max="5" width="8.140625" style="31" customWidth="1"/>
    <col min="6" max="6" width="15.5703125" style="1" bestFit="1" customWidth="1"/>
    <col min="7" max="8" width="17.28515625" style="2" bestFit="1" customWidth="1"/>
    <col min="9" max="9" width="14.140625" style="13" customWidth="1"/>
    <col min="10" max="16384" width="9.140625" style="13"/>
  </cols>
  <sheetData>
    <row r="1" spans="1:9" x14ac:dyDescent="0.2">
      <c r="A1" s="45" t="s">
        <v>0</v>
      </c>
      <c r="B1" s="53" t="s">
        <v>1</v>
      </c>
      <c r="C1" s="9"/>
      <c r="D1" s="9"/>
      <c r="E1" s="10"/>
      <c r="F1" s="5"/>
      <c r="G1" s="11"/>
      <c r="H1" s="12"/>
    </row>
    <row r="2" spans="1:9" x14ac:dyDescent="0.2">
      <c r="A2" s="46"/>
      <c r="B2" s="54"/>
      <c r="C2" s="55"/>
      <c r="D2" s="55"/>
      <c r="E2" s="56"/>
      <c r="F2" s="6"/>
      <c r="G2" s="57" t="s">
        <v>106</v>
      </c>
      <c r="H2" s="49">
        <v>45058</v>
      </c>
    </row>
    <row r="3" spans="1:9" ht="51" x14ac:dyDescent="0.2">
      <c r="A3" s="46" t="s">
        <v>2</v>
      </c>
      <c r="B3" s="58" t="s">
        <v>104</v>
      </c>
      <c r="C3" s="55"/>
      <c r="D3" s="55"/>
      <c r="E3" s="56"/>
      <c r="F3" s="6"/>
      <c r="G3" s="59" t="s">
        <v>105</v>
      </c>
      <c r="H3" s="47" t="s">
        <v>107</v>
      </c>
    </row>
    <row r="4" spans="1:9" ht="13.5" thickBot="1" x14ac:dyDescent="0.25">
      <c r="A4" s="60"/>
      <c r="B4" s="61"/>
      <c r="C4" s="62"/>
      <c r="D4" s="62"/>
      <c r="E4" s="63"/>
      <c r="F4" s="64"/>
      <c r="G4" s="65"/>
      <c r="H4" s="66"/>
    </row>
    <row r="5" spans="1:9" ht="27" customHeight="1" x14ac:dyDescent="0.2">
      <c r="A5" s="70" t="s">
        <v>3</v>
      </c>
      <c r="B5" s="70"/>
      <c r="C5" s="70"/>
      <c r="D5" s="70"/>
      <c r="E5" s="70"/>
      <c r="F5" s="70"/>
      <c r="G5" s="70"/>
      <c r="H5" s="70"/>
    </row>
    <row r="6" spans="1:9" ht="99" customHeight="1" x14ac:dyDescent="0.2">
      <c r="A6" s="67" t="s">
        <v>108</v>
      </c>
      <c r="B6" s="68"/>
      <c r="C6" s="68"/>
      <c r="D6" s="68"/>
      <c r="E6" s="68"/>
      <c r="F6" s="68"/>
      <c r="G6" s="68"/>
      <c r="H6" s="69"/>
    </row>
    <row r="7" spans="1:9" ht="26.25" customHeight="1" x14ac:dyDescent="0.2">
      <c r="A7" s="16" t="s">
        <v>4</v>
      </c>
      <c r="B7" s="16" t="s">
        <v>5</v>
      </c>
      <c r="C7" s="16" t="s">
        <v>6</v>
      </c>
      <c r="D7" s="16"/>
      <c r="E7" s="17" t="s">
        <v>7</v>
      </c>
      <c r="F7" s="3" t="s">
        <v>8</v>
      </c>
      <c r="G7" s="4" t="s">
        <v>9</v>
      </c>
      <c r="H7" s="4" t="s">
        <v>10</v>
      </c>
    </row>
    <row r="9" spans="1:9" x14ac:dyDescent="0.2">
      <c r="A9" s="18">
        <v>3</v>
      </c>
      <c r="B9" s="19" t="s">
        <v>11</v>
      </c>
      <c r="C9" s="18"/>
      <c r="D9" s="18"/>
      <c r="E9" s="20"/>
      <c r="F9" s="21"/>
      <c r="G9" s="22"/>
      <c r="H9" s="22"/>
      <c r="I9" s="23"/>
    </row>
    <row r="10" spans="1:9" x14ac:dyDescent="0.2">
      <c r="A10" s="18" t="s">
        <v>15</v>
      </c>
      <c r="B10" s="19" t="s">
        <v>102</v>
      </c>
      <c r="C10" s="18"/>
      <c r="D10" s="18"/>
      <c r="E10" s="20"/>
      <c r="F10" s="21"/>
      <c r="G10" s="22"/>
      <c r="H10" s="22"/>
      <c r="I10" s="23"/>
    </row>
    <row r="12" spans="1:9" x14ac:dyDescent="0.2">
      <c r="A12" s="18" t="s">
        <v>16</v>
      </c>
      <c r="B12" s="19" t="s">
        <v>14</v>
      </c>
      <c r="C12" s="18"/>
      <c r="D12" s="19"/>
      <c r="E12" s="18"/>
      <c r="F12" s="19"/>
    </row>
    <row r="14" spans="1:9" x14ac:dyDescent="0.2">
      <c r="A14" s="23" t="s">
        <v>17</v>
      </c>
      <c r="B14" s="24" t="s">
        <v>21</v>
      </c>
      <c r="C14" s="23"/>
      <c r="D14" s="23"/>
      <c r="E14" s="25"/>
      <c r="F14" s="26"/>
      <c r="G14" s="22"/>
      <c r="H14" s="22"/>
      <c r="I14" s="23"/>
    </row>
    <row r="15" spans="1:9" x14ac:dyDescent="0.2">
      <c r="A15" s="23" t="s">
        <v>89</v>
      </c>
      <c r="B15" s="27" t="s">
        <v>22</v>
      </c>
      <c r="C15" s="28" t="s">
        <v>12</v>
      </c>
      <c r="D15" s="28">
        <v>1</v>
      </c>
      <c r="E15" s="29">
        <v>81</v>
      </c>
      <c r="F15" s="8"/>
      <c r="G15" s="7">
        <f>D15*E15*F15</f>
        <v>0</v>
      </c>
      <c r="H15" s="30">
        <v>69</v>
      </c>
    </row>
    <row r="16" spans="1:9" x14ac:dyDescent="0.2">
      <c r="A16" s="23" t="s">
        <v>90</v>
      </c>
      <c r="B16" s="27" t="s">
        <v>23</v>
      </c>
      <c r="C16" s="28" t="s">
        <v>12</v>
      </c>
      <c r="D16" s="28">
        <v>1</v>
      </c>
      <c r="E16" s="29">
        <v>50</v>
      </c>
      <c r="F16" s="8"/>
      <c r="G16" s="7">
        <f t="shared" ref="G16:G26" si="0">D16*E16*F16</f>
        <v>0</v>
      </c>
      <c r="H16" s="30">
        <v>69</v>
      </c>
    </row>
    <row r="17" spans="1:9" x14ac:dyDescent="0.2">
      <c r="A17" s="23" t="s">
        <v>91</v>
      </c>
      <c r="B17" s="27" t="s">
        <v>24</v>
      </c>
      <c r="C17" s="28" t="s">
        <v>12</v>
      </c>
      <c r="D17" s="28">
        <v>1</v>
      </c>
      <c r="E17" s="29">
        <v>24</v>
      </c>
      <c r="F17" s="8"/>
      <c r="G17" s="7">
        <f t="shared" si="0"/>
        <v>0</v>
      </c>
      <c r="H17" s="30">
        <v>69</v>
      </c>
    </row>
    <row r="18" spans="1:9" x14ac:dyDescent="0.2">
      <c r="A18" s="23" t="s">
        <v>92</v>
      </c>
      <c r="B18" s="27" t="s">
        <v>25</v>
      </c>
      <c r="C18" s="28" t="s">
        <v>12</v>
      </c>
      <c r="D18" s="28">
        <v>1</v>
      </c>
      <c r="E18" s="29">
        <v>237</v>
      </c>
      <c r="F18" s="8"/>
      <c r="G18" s="7">
        <f t="shared" si="0"/>
        <v>0</v>
      </c>
      <c r="H18" s="30">
        <v>69</v>
      </c>
    </row>
    <row r="19" spans="1:9" x14ac:dyDescent="0.2">
      <c r="A19" s="23" t="s">
        <v>93</v>
      </c>
      <c r="B19" s="27" t="s">
        <v>26</v>
      </c>
      <c r="C19" s="28" t="s">
        <v>12</v>
      </c>
      <c r="D19" s="28">
        <v>1</v>
      </c>
      <c r="E19" s="29">
        <v>75</v>
      </c>
      <c r="F19" s="8"/>
      <c r="G19" s="7">
        <f t="shared" si="0"/>
        <v>0</v>
      </c>
      <c r="H19" s="30">
        <v>69</v>
      </c>
    </row>
    <row r="20" spans="1:9" x14ac:dyDescent="0.2">
      <c r="A20" s="23" t="s">
        <v>94</v>
      </c>
      <c r="B20" s="27" t="s">
        <v>101</v>
      </c>
      <c r="C20" s="28" t="s">
        <v>12</v>
      </c>
      <c r="D20" s="28">
        <v>1</v>
      </c>
      <c r="E20" s="29">
        <v>7</v>
      </c>
      <c r="F20" s="8"/>
      <c r="G20" s="7">
        <f t="shared" si="0"/>
        <v>0</v>
      </c>
      <c r="H20" s="30">
        <v>69</v>
      </c>
    </row>
    <row r="21" spans="1:9" x14ac:dyDescent="0.2">
      <c r="A21" s="23" t="s">
        <v>95</v>
      </c>
      <c r="B21" s="27" t="s">
        <v>27</v>
      </c>
      <c r="C21" s="28" t="s">
        <v>12</v>
      </c>
      <c r="D21" s="28">
        <v>1</v>
      </c>
      <c r="E21" s="29">
        <v>7</v>
      </c>
      <c r="F21" s="8"/>
      <c r="G21" s="7">
        <f t="shared" si="0"/>
        <v>0</v>
      </c>
      <c r="H21" s="30">
        <v>69</v>
      </c>
    </row>
    <row r="22" spans="1:9" x14ac:dyDescent="0.2">
      <c r="A22" s="23" t="s">
        <v>96</v>
      </c>
      <c r="B22" s="27" t="s">
        <v>28</v>
      </c>
      <c r="C22" s="28" t="s">
        <v>12</v>
      </c>
      <c r="D22" s="28">
        <v>1</v>
      </c>
      <c r="E22" s="29">
        <v>31</v>
      </c>
      <c r="F22" s="8"/>
      <c r="G22" s="7">
        <f t="shared" si="0"/>
        <v>0</v>
      </c>
      <c r="H22" s="30">
        <v>69</v>
      </c>
    </row>
    <row r="23" spans="1:9" x14ac:dyDescent="0.2">
      <c r="A23" s="23" t="s">
        <v>97</v>
      </c>
      <c r="B23" s="27" t="s">
        <v>29</v>
      </c>
      <c r="C23" s="28" t="s">
        <v>12</v>
      </c>
      <c r="D23" s="28">
        <v>1</v>
      </c>
      <c r="E23" s="29">
        <v>9</v>
      </c>
      <c r="F23" s="8"/>
      <c r="G23" s="7">
        <f t="shared" si="0"/>
        <v>0</v>
      </c>
      <c r="H23" s="30">
        <v>69</v>
      </c>
    </row>
    <row r="24" spans="1:9" x14ac:dyDescent="0.2">
      <c r="A24" s="23" t="s">
        <v>98</v>
      </c>
      <c r="B24" s="27" t="s">
        <v>30</v>
      </c>
      <c r="C24" s="28" t="s">
        <v>12</v>
      </c>
      <c r="D24" s="28">
        <v>0.5</v>
      </c>
      <c r="E24" s="29">
        <v>304</v>
      </c>
      <c r="F24" s="8"/>
      <c r="G24" s="7">
        <f t="shared" si="0"/>
        <v>0</v>
      </c>
      <c r="H24" s="30">
        <v>69</v>
      </c>
    </row>
    <row r="25" spans="1:9" x14ac:dyDescent="0.2">
      <c r="A25" s="23" t="s">
        <v>99</v>
      </c>
      <c r="B25" s="27" t="s">
        <v>31</v>
      </c>
      <c r="C25" s="28" t="s">
        <v>12</v>
      </c>
      <c r="D25" s="28">
        <v>12</v>
      </c>
      <c r="E25" s="29">
        <v>38</v>
      </c>
      <c r="F25" s="8"/>
      <c r="G25" s="7">
        <f>D25*E25*F25</f>
        <v>0</v>
      </c>
      <c r="H25" s="30">
        <v>69</v>
      </c>
    </row>
    <row r="26" spans="1:9" x14ac:dyDescent="0.2">
      <c r="A26" s="23" t="s">
        <v>100</v>
      </c>
      <c r="B26" s="27" t="s">
        <v>32</v>
      </c>
      <c r="C26" s="28" t="s">
        <v>12</v>
      </c>
      <c r="D26" s="28">
        <v>12</v>
      </c>
      <c r="E26" s="29">
        <v>22</v>
      </c>
      <c r="F26" s="8"/>
      <c r="G26" s="7">
        <f t="shared" si="0"/>
        <v>0</v>
      </c>
      <c r="H26" s="30">
        <v>69</v>
      </c>
    </row>
    <row r="28" spans="1:9" x14ac:dyDescent="0.2">
      <c r="A28" s="23" t="s">
        <v>18</v>
      </c>
      <c r="B28" s="24" t="s">
        <v>33</v>
      </c>
      <c r="C28" s="23"/>
      <c r="D28" s="23"/>
      <c r="E28" s="25"/>
      <c r="F28" s="26"/>
      <c r="G28" s="22"/>
      <c r="H28" s="22"/>
      <c r="I28" s="23"/>
    </row>
    <row r="29" spans="1:9" x14ac:dyDescent="0.2">
      <c r="B29" s="27" t="s">
        <v>33</v>
      </c>
      <c r="C29" s="28" t="s">
        <v>12</v>
      </c>
      <c r="D29" s="28" t="s">
        <v>13</v>
      </c>
      <c r="E29" s="29">
        <v>4</v>
      </c>
      <c r="F29" s="8"/>
      <c r="G29" s="7">
        <f>F29*E29</f>
        <v>0</v>
      </c>
      <c r="H29" s="30">
        <v>2875</v>
      </c>
      <c r="I29" s="23"/>
    </row>
    <row r="31" spans="1:9" x14ac:dyDescent="0.2">
      <c r="A31" s="23" t="s">
        <v>19</v>
      </c>
      <c r="B31" s="24" t="s">
        <v>20</v>
      </c>
      <c r="C31" s="23"/>
      <c r="D31" s="23"/>
      <c r="E31" s="25"/>
      <c r="F31" s="26"/>
      <c r="G31" s="22"/>
      <c r="H31" s="22"/>
      <c r="I31" s="23"/>
    </row>
    <row r="32" spans="1:9" x14ac:dyDescent="0.2">
      <c r="B32" s="27" t="s">
        <v>20</v>
      </c>
      <c r="C32" s="28" t="s">
        <v>12</v>
      </c>
      <c r="D32" s="28" t="s">
        <v>13</v>
      </c>
      <c r="E32" s="29">
        <v>10</v>
      </c>
      <c r="F32" s="8"/>
      <c r="G32" s="7">
        <f>F32*E32</f>
        <v>0</v>
      </c>
      <c r="H32" s="30">
        <v>598</v>
      </c>
      <c r="I32" s="23"/>
    </row>
    <row r="34" spans="1:9" x14ac:dyDescent="0.2">
      <c r="A34" s="18" t="s">
        <v>36</v>
      </c>
      <c r="B34" s="19" t="s">
        <v>37</v>
      </c>
      <c r="C34" s="18"/>
      <c r="D34" s="18"/>
      <c r="E34" s="20"/>
      <c r="F34" s="21"/>
      <c r="G34" s="22"/>
      <c r="H34" s="22"/>
      <c r="I34" s="23"/>
    </row>
    <row r="35" spans="1:9" x14ac:dyDescent="0.2">
      <c r="B35" s="24"/>
      <c r="C35" s="23"/>
      <c r="D35" s="23"/>
      <c r="E35" s="25"/>
      <c r="F35" s="26"/>
      <c r="G35" s="22"/>
      <c r="H35" s="22"/>
      <c r="I35" s="23"/>
    </row>
    <row r="36" spans="1:9" x14ac:dyDescent="0.2">
      <c r="A36" s="23" t="s">
        <v>38</v>
      </c>
      <c r="B36" s="24" t="s">
        <v>39</v>
      </c>
      <c r="C36" s="24"/>
      <c r="D36" s="24"/>
      <c r="E36" s="25"/>
      <c r="F36" s="26"/>
      <c r="G36" s="7"/>
      <c r="H36" s="7"/>
    </row>
    <row r="37" spans="1:9" s="38" customFormat="1" x14ac:dyDescent="0.2">
      <c r="A37" s="32"/>
      <c r="B37" s="27" t="s">
        <v>40</v>
      </c>
      <c r="C37" s="28" t="s">
        <v>35</v>
      </c>
      <c r="D37" s="28" t="s">
        <v>13</v>
      </c>
      <c r="E37" s="29">
        <v>5</v>
      </c>
      <c r="F37" s="50"/>
      <c r="G37" s="30">
        <f>+F37*E37</f>
        <v>0</v>
      </c>
      <c r="H37" s="30">
        <v>72.449999999999989</v>
      </c>
      <c r="I37" s="32"/>
    </row>
    <row r="38" spans="1:9" x14ac:dyDescent="0.2">
      <c r="B38" s="24"/>
      <c r="C38" s="23"/>
      <c r="D38" s="23"/>
      <c r="E38" s="25"/>
      <c r="F38" s="26"/>
      <c r="G38" s="22"/>
      <c r="H38" s="22"/>
      <c r="I38" s="23"/>
    </row>
    <row r="39" spans="1:9" x14ac:dyDescent="0.2">
      <c r="A39" s="23" t="s">
        <v>41</v>
      </c>
      <c r="B39" s="24" t="s">
        <v>42</v>
      </c>
      <c r="C39" s="24"/>
      <c r="D39" s="24"/>
      <c r="E39" s="25"/>
      <c r="F39" s="26"/>
      <c r="G39" s="7"/>
      <c r="H39" s="7"/>
    </row>
    <row r="40" spans="1:9" s="38" customFormat="1" x14ac:dyDescent="0.2">
      <c r="A40" s="32"/>
      <c r="B40" s="27" t="s">
        <v>43</v>
      </c>
      <c r="C40" s="28" t="s">
        <v>35</v>
      </c>
      <c r="D40" s="28" t="s">
        <v>13</v>
      </c>
      <c r="E40" s="29">
        <v>5</v>
      </c>
      <c r="F40" s="50"/>
      <c r="G40" s="30">
        <f>+F40*E40</f>
        <v>0</v>
      </c>
      <c r="H40" s="30">
        <v>143.75</v>
      </c>
      <c r="I40" s="32"/>
    </row>
    <row r="41" spans="1:9" x14ac:dyDescent="0.2">
      <c r="B41" s="24"/>
      <c r="C41" s="23"/>
      <c r="D41" s="23"/>
      <c r="E41" s="25"/>
      <c r="F41" s="26"/>
      <c r="G41" s="22"/>
      <c r="H41" s="22"/>
      <c r="I41" s="23"/>
    </row>
    <row r="42" spans="1:9" x14ac:dyDescent="0.2">
      <c r="A42" s="23" t="s">
        <v>44</v>
      </c>
      <c r="B42" s="24" t="s">
        <v>45</v>
      </c>
      <c r="C42" s="24"/>
      <c r="D42" s="24"/>
      <c r="E42" s="25"/>
      <c r="F42" s="26"/>
      <c r="G42" s="7"/>
      <c r="H42" s="7"/>
    </row>
    <row r="43" spans="1:9" s="38" customFormat="1" x14ac:dyDescent="0.2">
      <c r="A43" s="32"/>
      <c r="B43" s="27" t="s">
        <v>43</v>
      </c>
      <c r="C43" s="28" t="s">
        <v>35</v>
      </c>
      <c r="D43" s="28" t="s">
        <v>13</v>
      </c>
      <c r="E43" s="29">
        <v>5</v>
      </c>
      <c r="F43" s="50"/>
      <c r="G43" s="30">
        <f>+F43*E43</f>
        <v>0</v>
      </c>
      <c r="H43" s="30">
        <v>143.75</v>
      </c>
      <c r="I43" s="32"/>
    </row>
    <row r="44" spans="1:9" x14ac:dyDescent="0.2">
      <c r="B44" s="24"/>
      <c r="C44" s="23"/>
      <c r="D44" s="23"/>
      <c r="E44" s="25"/>
      <c r="F44" s="26"/>
      <c r="G44" s="22"/>
      <c r="H44" s="22"/>
      <c r="I44" s="23"/>
    </row>
    <row r="45" spans="1:9" x14ac:dyDescent="0.2">
      <c r="A45" s="23" t="s">
        <v>46</v>
      </c>
      <c r="B45" s="24" t="s">
        <v>103</v>
      </c>
      <c r="C45" s="24"/>
      <c r="D45" s="24"/>
      <c r="E45" s="25"/>
      <c r="F45" s="26"/>
      <c r="G45" s="7"/>
      <c r="H45" s="7"/>
    </row>
    <row r="46" spans="1:9" s="38" customFormat="1" x14ac:dyDescent="0.2">
      <c r="A46" s="32"/>
      <c r="B46" s="27" t="s">
        <v>43</v>
      </c>
      <c r="C46" s="28" t="s">
        <v>35</v>
      </c>
      <c r="D46" s="28" t="s">
        <v>13</v>
      </c>
      <c r="E46" s="29">
        <v>5</v>
      </c>
      <c r="F46" s="50"/>
      <c r="G46" s="30">
        <f>+F46*E46</f>
        <v>0</v>
      </c>
      <c r="H46" s="30">
        <v>201.24999999999997</v>
      </c>
      <c r="I46" s="32"/>
    </row>
    <row r="47" spans="1:9" x14ac:dyDescent="0.2">
      <c r="B47" s="24"/>
      <c r="C47" s="23"/>
      <c r="D47" s="23"/>
      <c r="E47" s="25"/>
      <c r="F47" s="26"/>
      <c r="G47" s="22"/>
      <c r="H47" s="22"/>
      <c r="I47" s="23"/>
    </row>
    <row r="48" spans="1:9" x14ac:dyDescent="0.2">
      <c r="A48" s="23" t="s">
        <v>47</v>
      </c>
      <c r="B48" s="24" t="s">
        <v>48</v>
      </c>
      <c r="C48" s="23"/>
      <c r="D48" s="23"/>
      <c r="E48" s="25"/>
      <c r="F48" s="26"/>
      <c r="G48" s="22"/>
      <c r="H48" s="22"/>
      <c r="I48" s="23"/>
    </row>
    <row r="49" spans="1:9" x14ac:dyDescent="0.2">
      <c r="B49" s="27" t="s">
        <v>43</v>
      </c>
      <c r="C49" s="28" t="s">
        <v>35</v>
      </c>
      <c r="D49" s="28" t="s">
        <v>13</v>
      </c>
      <c r="E49" s="29">
        <v>5</v>
      </c>
      <c r="F49" s="8"/>
      <c r="G49" s="7">
        <f>F49*E49</f>
        <v>0</v>
      </c>
      <c r="H49" s="30">
        <v>74.75</v>
      </c>
      <c r="I49" s="23"/>
    </row>
    <row r="50" spans="1:9" x14ac:dyDescent="0.2">
      <c r="B50" s="24"/>
      <c r="C50" s="23"/>
      <c r="D50" s="23"/>
      <c r="E50" s="25"/>
      <c r="F50" s="26"/>
      <c r="G50" s="22"/>
      <c r="H50" s="22"/>
      <c r="I50" s="23"/>
    </row>
    <row r="51" spans="1:9" x14ac:dyDescent="0.2">
      <c r="A51" s="23" t="s">
        <v>49</v>
      </c>
      <c r="B51" s="24" t="s">
        <v>50</v>
      </c>
      <c r="C51" s="23"/>
      <c r="D51" s="23"/>
      <c r="E51" s="25"/>
      <c r="F51" s="26"/>
      <c r="G51" s="22"/>
      <c r="H51" s="22"/>
      <c r="I51" s="23"/>
    </row>
    <row r="52" spans="1:9" x14ac:dyDescent="0.2">
      <c r="B52" s="27" t="s">
        <v>51</v>
      </c>
      <c r="C52" s="28" t="s">
        <v>35</v>
      </c>
      <c r="D52" s="28" t="s">
        <v>13</v>
      </c>
      <c r="E52" s="29">
        <v>5</v>
      </c>
      <c r="F52" s="50"/>
      <c r="G52" s="30">
        <f>F52*E52</f>
        <v>0</v>
      </c>
      <c r="H52" s="30">
        <v>109.24999999999999</v>
      </c>
      <c r="I52" s="23"/>
    </row>
    <row r="53" spans="1:9" x14ac:dyDescent="0.2">
      <c r="B53" s="24"/>
      <c r="C53" s="23"/>
      <c r="D53" s="23"/>
      <c r="E53" s="25"/>
      <c r="F53" s="26"/>
      <c r="G53" s="22"/>
      <c r="H53" s="22"/>
      <c r="I53" s="23"/>
    </row>
    <row r="54" spans="1:9" x14ac:dyDescent="0.2">
      <c r="A54" s="23" t="s">
        <v>52</v>
      </c>
      <c r="B54" s="24" t="s">
        <v>53</v>
      </c>
      <c r="C54" s="23"/>
      <c r="D54" s="23"/>
      <c r="E54" s="25"/>
      <c r="F54" s="26"/>
      <c r="G54" s="22"/>
      <c r="H54" s="22"/>
      <c r="I54" s="23"/>
    </row>
    <row r="55" spans="1:9" x14ac:dyDescent="0.2">
      <c r="B55" s="27" t="s">
        <v>43</v>
      </c>
      <c r="C55" s="28" t="s">
        <v>35</v>
      </c>
      <c r="D55" s="28" t="s">
        <v>13</v>
      </c>
      <c r="E55" s="29">
        <v>5</v>
      </c>
      <c r="F55" s="8"/>
      <c r="G55" s="7">
        <f>F55*E55</f>
        <v>0</v>
      </c>
      <c r="H55" s="30">
        <v>80.5</v>
      </c>
      <c r="I55" s="23"/>
    </row>
    <row r="56" spans="1:9" x14ac:dyDescent="0.2">
      <c r="B56" s="34"/>
      <c r="C56" s="35"/>
      <c r="D56" s="35"/>
      <c r="E56" s="36"/>
      <c r="F56" s="37"/>
      <c r="G56" s="33"/>
      <c r="H56" s="30"/>
      <c r="I56" s="23"/>
    </row>
    <row r="57" spans="1:9" x14ac:dyDescent="0.2">
      <c r="A57" s="18" t="s">
        <v>54</v>
      </c>
      <c r="B57" s="19" t="s">
        <v>55</v>
      </c>
      <c r="C57" s="18"/>
      <c r="D57" s="18"/>
      <c r="E57" s="20"/>
      <c r="F57" s="21"/>
      <c r="G57" s="22"/>
      <c r="H57" s="22"/>
      <c r="I57" s="23"/>
    </row>
    <row r="58" spans="1:9" x14ac:dyDescent="0.2">
      <c r="B58" s="24"/>
      <c r="C58" s="23"/>
      <c r="D58" s="23"/>
      <c r="E58" s="25"/>
      <c r="F58" s="26"/>
      <c r="G58" s="22"/>
      <c r="H58" s="22"/>
      <c r="I58" s="23"/>
    </row>
    <row r="59" spans="1:9" x14ac:dyDescent="0.2">
      <c r="A59" s="23" t="s">
        <v>56</v>
      </c>
      <c r="B59" s="24" t="s">
        <v>87</v>
      </c>
      <c r="C59" s="23"/>
      <c r="D59" s="23"/>
      <c r="E59" s="25"/>
      <c r="F59" s="26"/>
      <c r="G59" s="22"/>
      <c r="H59" s="22"/>
      <c r="I59" s="23"/>
    </row>
    <row r="60" spans="1:9" x14ac:dyDescent="0.2">
      <c r="A60" s="23" t="s">
        <v>57</v>
      </c>
      <c r="B60" s="24" t="s">
        <v>87</v>
      </c>
      <c r="C60" s="23"/>
      <c r="D60" s="23"/>
      <c r="E60" s="25"/>
      <c r="F60" s="26"/>
      <c r="G60" s="22"/>
      <c r="H60" s="22"/>
      <c r="I60" s="23"/>
    </row>
    <row r="61" spans="1:9" x14ac:dyDescent="0.2">
      <c r="B61" s="27" t="s">
        <v>58</v>
      </c>
      <c r="C61" s="28" t="s">
        <v>35</v>
      </c>
      <c r="D61" s="28" t="s">
        <v>13</v>
      </c>
      <c r="E61" s="29">
        <v>5</v>
      </c>
      <c r="F61" s="8"/>
      <c r="G61" s="7">
        <f>F61*E61</f>
        <v>0</v>
      </c>
      <c r="H61" s="30">
        <v>63.249999999999993</v>
      </c>
      <c r="I61" s="23"/>
    </row>
    <row r="62" spans="1:9" x14ac:dyDescent="0.2">
      <c r="B62" s="24"/>
      <c r="C62" s="23"/>
      <c r="D62" s="23"/>
      <c r="E62" s="25"/>
      <c r="F62" s="26"/>
      <c r="G62" s="22"/>
      <c r="H62" s="22"/>
      <c r="I62" s="23"/>
    </row>
    <row r="63" spans="1:9" x14ac:dyDescent="0.2">
      <c r="A63" s="23" t="s">
        <v>59</v>
      </c>
      <c r="B63" s="24" t="s">
        <v>87</v>
      </c>
      <c r="C63" s="23"/>
      <c r="D63" s="23"/>
      <c r="E63" s="25"/>
      <c r="F63" s="26"/>
      <c r="G63" s="22"/>
      <c r="H63" s="22"/>
      <c r="I63" s="23"/>
    </row>
    <row r="64" spans="1:9" x14ac:dyDescent="0.2">
      <c r="B64" s="27" t="s">
        <v>60</v>
      </c>
      <c r="C64" s="28" t="s">
        <v>35</v>
      </c>
      <c r="D64" s="28" t="s">
        <v>13</v>
      </c>
      <c r="E64" s="29">
        <v>5</v>
      </c>
      <c r="F64" s="8"/>
      <c r="G64" s="7">
        <f>F64*E64</f>
        <v>0</v>
      </c>
      <c r="H64" s="30">
        <v>82.8</v>
      </c>
      <c r="I64" s="23"/>
    </row>
    <row r="65" spans="1:9" x14ac:dyDescent="0.2">
      <c r="B65" s="24"/>
      <c r="C65" s="23"/>
      <c r="D65" s="23"/>
      <c r="E65" s="25"/>
      <c r="F65" s="26"/>
      <c r="G65" s="22"/>
      <c r="H65" s="22"/>
      <c r="I65" s="23"/>
    </row>
    <row r="66" spans="1:9" x14ac:dyDescent="0.2">
      <c r="A66" s="23" t="s">
        <v>61</v>
      </c>
      <c r="B66" s="24" t="s">
        <v>87</v>
      </c>
      <c r="C66" s="23"/>
      <c r="D66" s="23"/>
      <c r="E66" s="25"/>
      <c r="F66" s="26"/>
      <c r="G66" s="22"/>
      <c r="H66" s="22"/>
      <c r="I66" s="23"/>
    </row>
    <row r="67" spans="1:9" x14ac:dyDescent="0.2">
      <c r="B67" s="27" t="s">
        <v>62</v>
      </c>
      <c r="C67" s="28" t="s">
        <v>35</v>
      </c>
      <c r="D67" s="28" t="s">
        <v>13</v>
      </c>
      <c r="E67" s="29">
        <v>5</v>
      </c>
      <c r="F67" s="8"/>
      <c r="G67" s="7">
        <f>F67*E67</f>
        <v>0</v>
      </c>
      <c r="H67" s="30">
        <v>95.449999999999989</v>
      </c>
      <c r="I67" s="23"/>
    </row>
    <row r="68" spans="1:9" x14ac:dyDescent="0.2">
      <c r="B68" s="24"/>
      <c r="C68" s="23"/>
      <c r="D68" s="23"/>
      <c r="E68" s="25"/>
      <c r="F68" s="26"/>
      <c r="G68" s="22"/>
      <c r="H68" s="22"/>
      <c r="I68" s="23"/>
    </row>
    <row r="69" spans="1:9" x14ac:dyDescent="0.2">
      <c r="A69" s="23" t="s">
        <v>63</v>
      </c>
      <c r="B69" s="24" t="s">
        <v>88</v>
      </c>
      <c r="C69" s="23"/>
      <c r="D69" s="23"/>
      <c r="E69" s="25"/>
      <c r="F69" s="26"/>
      <c r="G69" s="22"/>
      <c r="H69" s="22"/>
      <c r="I69" s="23"/>
    </row>
    <row r="70" spans="1:9" x14ac:dyDescent="0.2">
      <c r="A70" s="23" t="s">
        <v>64</v>
      </c>
      <c r="B70" s="24" t="s">
        <v>88</v>
      </c>
      <c r="C70" s="23"/>
      <c r="D70" s="23"/>
      <c r="E70" s="25"/>
      <c r="F70" s="26"/>
      <c r="G70" s="22"/>
      <c r="H70" s="22"/>
      <c r="I70" s="23"/>
    </row>
    <row r="71" spans="1:9" x14ac:dyDescent="0.2">
      <c r="B71" s="27" t="s">
        <v>58</v>
      </c>
      <c r="C71" s="28" t="s">
        <v>35</v>
      </c>
      <c r="D71" s="28" t="s">
        <v>13</v>
      </c>
      <c r="E71" s="29">
        <v>160</v>
      </c>
      <c r="F71" s="8"/>
      <c r="G71" s="7">
        <f>F71*E71</f>
        <v>0</v>
      </c>
      <c r="H71" s="30">
        <v>66.699999999999989</v>
      </c>
      <c r="I71" s="23"/>
    </row>
    <row r="72" spans="1:9" x14ac:dyDescent="0.2">
      <c r="B72" s="24"/>
      <c r="C72" s="23"/>
      <c r="D72" s="23"/>
      <c r="E72" s="25"/>
      <c r="F72" s="26"/>
      <c r="G72" s="22"/>
      <c r="H72" s="22"/>
      <c r="I72" s="23"/>
    </row>
    <row r="73" spans="1:9" x14ac:dyDescent="0.2">
      <c r="A73" s="23" t="s">
        <v>65</v>
      </c>
      <c r="B73" s="24" t="s">
        <v>88</v>
      </c>
      <c r="C73" s="23"/>
      <c r="D73" s="23"/>
      <c r="E73" s="25"/>
      <c r="F73" s="26"/>
      <c r="G73" s="22"/>
      <c r="H73" s="22"/>
      <c r="I73" s="23"/>
    </row>
    <row r="74" spans="1:9" x14ac:dyDescent="0.2">
      <c r="B74" s="27" t="s">
        <v>60</v>
      </c>
      <c r="C74" s="28" t="s">
        <v>35</v>
      </c>
      <c r="D74" s="28" t="s">
        <v>13</v>
      </c>
      <c r="E74" s="29">
        <v>5</v>
      </c>
      <c r="F74" s="8"/>
      <c r="G74" s="7">
        <f>F74*E74</f>
        <v>0</v>
      </c>
      <c r="H74" s="30">
        <v>86.25</v>
      </c>
      <c r="I74" s="23"/>
    </row>
    <row r="75" spans="1:9" x14ac:dyDescent="0.2">
      <c r="B75" s="24"/>
      <c r="C75" s="23"/>
      <c r="D75" s="23"/>
      <c r="E75" s="25"/>
      <c r="F75" s="26"/>
      <c r="G75" s="22"/>
      <c r="H75" s="22"/>
      <c r="I75" s="23"/>
    </row>
    <row r="76" spans="1:9" x14ac:dyDescent="0.2">
      <c r="A76" s="23" t="s">
        <v>66</v>
      </c>
      <c r="B76" s="24" t="s">
        <v>88</v>
      </c>
      <c r="C76" s="23"/>
      <c r="D76" s="23"/>
      <c r="E76" s="25"/>
      <c r="F76" s="26"/>
      <c r="G76" s="22"/>
      <c r="H76" s="22"/>
      <c r="I76" s="23"/>
    </row>
    <row r="77" spans="1:9" x14ac:dyDescent="0.2">
      <c r="B77" s="27" t="s">
        <v>62</v>
      </c>
      <c r="C77" s="28" t="s">
        <v>35</v>
      </c>
      <c r="D77" s="28" t="s">
        <v>13</v>
      </c>
      <c r="E77" s="29">
        <v>5</v>
      </c>
      <c r="F77" s="8"/>
      <c r="G77" s="7">
        <f>F77*E77</f>
        <v>0</v>
      </c>
      <c r="H77" s="30">
        <v>100.05</v>
      </c>
      <c r="I77" s="23"/>
    </row>
    <row r="78" spans="1:9" ht="13.5" thickBot="1" x14ac:dyDescent="0.25"/>
    <row r="79" spans="1:9" ht="13.5" thickBot="1" x14ac:dyDescent="0.25">
      <c r="B79" s="39" t="s">
        <v>67</v>
      </c>
      <c r="C79" s="40"/>
      <c r="D79" s="40"/>
      <c r="E79" s="41"/>
      <c r="F79" s="42"/>
      <c r="G79" s="43">
        <f>SUM(G9:G77)</f>
        <v>0</v>
      </c>
      <c r="H79" s="44"/>
    </row>
    <row r="81" spans="1:9" x14ac:dyDescent="0.2">
      <c r="A81" s="18">
        <v>9</v>
      </c>
      <c r="B81" s="19" t="s">
        <v>68</v>
      </c>
      <c r="C81" s="18"/>
      <c r="D81" s="18"/>
      <c r="E81" s="20"/>
      <c r="F81" s="21"/>
      <c r="G81" s="22"/>
      <c r="H81" s="22"/>
      <c r="I81" s="23"/>
    </row>
    <row r="83" spans="1:9" x14ac:dyDescent="0.2">
      <c r="A83" s="23" t="s">
        <v>69</v>
      </c>
      <c r="B83" s="14" t="s">
        <v>70</v>
      </c>
      <c r="C83" s="15"/>
    </row>
    <row r="84" spans="1:9" x14ac:dyDescent="0.2">
      <c r="A84" s="23" t="s">
        <v>71</v>
      </c>
      <c r="B84" s="27" t="s">
        <v>72</v>
      </c>
      <c r="C84" s="28" t="s">
        <v>34</v>
      </c>
      <c r="D84" s="28" t="s">
        <v>73</v>
      </c>
      <c r="E84" s="29">
        <v>1</v>
      </c>
      <c r="F84" s="8"/>
      <c r="G84" s="7">
        <f>F84</f>
        <v>0</v>
      </c>
    </row>
    <row r="85" spans="1:9" x14ac:dyDescent="0.2">
      <c r="A85" s="23" t="s">
        <v>74</v>
      </c>
      <c r="B85" s="27" t="s">
        <v>75</v>
      </c>
      <c r="C85" s="28" t="s">
        <v>34</v>
      </c>
      <c r="D85" s="28" t="s">
        <v>73</v>
      </c>
      <c r="E85" s="29">
        <v>1</v>
      </c>
      <c r="F85" s="8"/>
      <c r="G85" s="7">
        <f>F85</f>
        <v>0</v>
      </c>
    </row>
    <row r="86" spans="1:9" x14ac:dyDescent="0.2">
      <c r="G86" s="7"/>
    </row>
    <row r="87" spans="1:9" x14ac:dyDescent="0.2">
      <c r="A87" s="23" t="s">
        <v>76</v>
      </c>
      <c r="B87" s="14" t="s">
        <v>77</v>
      </c>
      <c r="G87" s="7"/>
    </row>
    <row r="88" spans="1:9" x14ac:dyDescent="0.2">
      <c r="A88" s="23" t="s">
        <v>78</v>
      </c>
      <c r="B88" s="27" t="s">
        <v>77</v>
      </c>
      <c r="C88" s="28" t="s">
        <v>79</v>
      </c>
      <c r="D88" s="28" t="s">
        <v>73</v>
      </c>
      <c r="E88" s="51">
        <v>0</v>
      </c>
      <c r="F88" s="52">
        <f>G79</f>
        <v>0</v>
      </c>
      <c r="G88" s="7">
        <f>SUM(E88*F88)</f>
        <v>0</v>
      </c>
    </row>
    <row r="89" spans="1:9" x14ac:dyDescent="0.2">
      <c r="B89" s="14"/>
      <c r="G89" s="7"/>
    </row>
    <row r="90" spans="1:9" x14ac:dyDescent="0.2">
      <c r="A90" s="23" t="s">
        <v>80</v>
      </c>
      <c r="B90" s="14" t="s">
        <v>81</v>
      </c>
      <c r="G90" s="7"/>
    </row>
    <row r="91" spans="1:9" x14ac:dyDescent="0.2">
      <c r="A91" s="23" t="s">
        <v>82</v>
      </c>
      <c r="B91" s="27" t="s">
        <v>81</v>
      </c>
      <c r="C91" s="28" t="s">
        <v>79</v>
      </c>
      <c r="D91" s="28" t="s">
        <v>73</v>
      </c>
      <c r="E91" s="51">
        <v>0</v>
      </c>
      <c r="F91" s="52">
        <f>G79</f>
        <v>0</v>
      </c>
      <c r="G91" s="7">
        <f>SUM(E91*F91)</f>
        <v>0</v>
      </c>
    </row>
    <row r="92" spans="1:9" x14ac:dyDescent="0.2">
      <c r="G92" s="7"/>
    </row>
    <row r="93" spans="1:9" x14ac:dyDescent="0.2">
      <c r="A93" s="23" t="s">
        <v>83</v>
      </c>
      <c r="B93" s="14" t="s">
        <v>84</v>
      </c>
      <c r="G93" s="7"/>
    </row>
    <row r="94" spans="1:9" x14ac:dyDescent="0.2">
      <c r="A94" s="23" t="s">
        <v>85</v>
      </c>
      <c r="B94" s="27" t="s">
        <v>84</v>
      </c>
      <c r="C94" s="28" t="s">
        <v>79</v>
      </c>
      <c r="D94" s="28" t="s">
        <v>73</v>
      </c>
      <c r="E94" s="51">
        <v>0</v>
      </c>
      <c r="F94" s="52">
        <f>G79</f>
        <v>0</v>
      </c>
      <c r="G94" s="7">
        <f>SUM(E94*F94)</f>
        <v>0</v>
      </c>
    </row>
    <row r="95" spans="1:9" ht="13.5" thickBot="1" x14ac:dyDescent="0.25">
      <c r="F95" s="48"/>
      <c r="G95" s="7"/>
    </row>
    <row r="96" spans="1:9" ht="13.5" thickBot="1" x14ac:dyDescent="0.25">
      <c r="B96" s="39" t="s">
        <v>86</v>
      </c>
      <c r="C96" s="40"/>
      <c r="D96" s="40"/>
      <c r="E96" s="41"/>
      <c r="F96" s="42"/>
      <c r="G96" s="43">
        <f>G79+G84+G85+G88+G91+G94+G95</f>
        <v>0</v>
      </c>
      <c r="H96" s="44"/>
    </row>
  </sheetData>
  <sheetProtection algorithmName="SHA-512" hashValue="5snyNkwyaRnhe4VdTNMnWHgBKhLeItAbnTFu1UWqXsotJoblVQHh/y/tueLASGVMtgA4o//Ww1fO9ob/wkZe7A==" saltValue="V0uXH7NGoFnhZNKu6AxndQ==" spinCount="100000" sheet="1" objects="1" scenarios="1"/>
  <mergeCells count="2">
    <mergeCell ref="A6:H6"/>
    <mergeCell ref="A5:H5"/>
  </mergeCells>
  <printOptions horizontalCentered="1"/>
  <pageMargins left="0.23622047244094491" right="0.23622047244094491" top="0.74803149606299213" bottom="0.74803149606299213" header="0.31496062992125984" footer="0.31496062992125984"/>
  <pageSetup paperSize="9" scale="62" fitToHeight="0" orientation="portrait" r:id="rId1"/>
  <headerFooter alignWithMargins="0">
    <oddFooter>Page &amp;P of &amp;N</oddFooter>
  </headerFooter>
  <rowBreaks count="1" manualBreakCount="1">
    <brk id="80"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3CDFB-01F7-4844-A45B-DD012BE3548A}">
  <dimension ref="A1"/>
  <sheetViews>
    <sheetView workbookViewId="0"/>
  </sheetViews>
  <sheetFormatPr defaultRowHeight="12.75" x14ac:dyDescent="0.2"/>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Responsible_x0020_Party1 xmlns="8e41bafe-7c6e-4b9b-9f7c-504ac573f92c" xsi:nil="true"/>
    <Document_x0020_Reference xmlns="8e41bafe-7c6e-4b9b-9f7c-504ac573f92c" xsi:nil="true"/>
    <Planned_x0020_Delivery_x0020_Date1 xmlns="8e41bafe-7c6e-4b9b-9f7c-504ac573f92c" xsi:nil="true"/>
    <V3Comment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Project Document" ma:contentTypeID="0x010100D04E512317971246A70007214C44DBE500F251F3885C8B644F9508AEF9B49133EF00059ECEE7C520DE4C8798159DC8F05786" ma:contentTypeVersion="6" ma:contentTypeDescription="" ma:contentTypeScope="" ma:versionID="c21ee796ad17347ffd0366ac3382100c">
  <xsd:schema xmlns:xsd="http://www.w3.org/2001/XMLSchema" xmlns:xs="http://www.w3.org/2001/XMLSchema" xmlns:p="http://schemas.microsoft.com/office/2006/metadata/properties" xmlns:ns1="http://schemas.microsoft.com/sharepoint/v3" xmlns:ns2="8e41bafe-7c6e-4b9b-9f7c-504ac573f92c" xmlns:ns3="fc444311-3975-411f-aead-735217e1c8c5" targetNamespace="http://schemas.microsoft.com/office/2006/metadata/properties" ma:root="true" ma:fieldsID="cb9c0a659942e8628783d98fcff434ab" ns1:_="" ns2:_="" ns3:_="">
    <xsd:import namespace="http://schemas.microsoft.com/sharepoint/v3"/>
    <xsd:import namespace="8e41bafe-7c6e-4b9b-9f7c-504ac573f92c"/>
    <xsd:import namespace="fc444311-3975-411f-aead-735217e1c8c5"/>
    <xsd:element name="properties">
      <xsd:complexType>
        <xsd:sequence>
          <xsd:element name="documentManagement">
            <xsd:complexType>
              <xsd:all>
                <xsd:element ref="ns2:Document_x0020_Reference" minOccurs="0"/>
                <xsd:element ref="ns2:Planned_x0020_Delivery_x0020_Date1" minOccurs="0"/>
                <xsd:element ref="ns2:Responsible_x0020_Party1" minOccurs="0"/>
                <xsd:element ref="ns1:V3Comments" minOccurs="0"/>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V3Comments" ma:index="11" nillable="true" ma:displayName="Append-Only Comments" ma:internalName="V3Comment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e41bafe-7c6e-4b9b-9f7c-504ac573f92c" elementFormDefault="qualified">
    <xsd:import namespace="http://schemas.microsoft.com/office/2006/documentManagement/types"/>
    <xsd:import namespace="http://schemas.microsoft.com/office/infopath/2007/PartnerControls"/>
    <xsd:element name="Document_x0020_Reference" ma:index="8" nillable="true" ma:displayName="Document Reference" ma:default="" ma:internalName="Document_x0020_Reference">
      <xsd:simpleType>
        <xsd:restriction base="dms:Text">
          <xsd:maxLength value="255"/>
        </xsd:restriction>
      </xsd:simpleType>
    </xsd:element>
    <xsd:element name="Planned_x0020_Delivery_x0020_Date1" ma:index="9" nillable="true" ma:displayName="Planned Delivery Date" ma:default="" ma:format="DateOnly" ma:internalName="Planned_x0020_Delivery_x0020_Date1">
      <xsd:simpleType>
        <xsd:restriction base="dms:DateTime"/>
      </xsd:simpleType>
    </xsd:element>
    <xsd:element name="Responsible_x0020_Party1" ma:index="10" nillable="true" ma:displayName="Responsible Party" ma:default="" ma:internalName="Responsible_x0020_Party1">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c444311-3975-411f-aead-735217e1c8c5" elementFormDefault="qualified">
    <xsd:import namespace="http://schemas.microsoft.com/office/2006/documentManagement/types"/>
    <xsd:import namespace="http://schemas.microsoft.com/office/infopath/2007/PartnerControls"/>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53C727F-D59E-4270-9CA2-7693476B07D5}">
  <ds:schemaRefs>
    <ds:schemaRef ds:uri="http://purl.org/dc/elements/1.1/"/>
    <ds:schemaRef ds:uri="http://schemas.microsoft.com/office/2006/metadata/properties"/>
    <ds:schemaRef ds:uri="http://schemas.microsoft.com/sharepoint/v3"/>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31e8d7e0-b980-4273-9afc-81104146fb18"/>
    <ds:schemaRef ds:uri="8e41bafe-7c6e-4b9b-9f7c-504ac573f92c"/>
    <ds:schemaRef ds:uri="http://www.w3.org/XML/1998/namespace"/>
    <ds:schemaRef ds:uri="http://purl.org/dc/dcmitype/"/>
  </ds:schemaRefs>
</ds:datastoreItem>
</file>

<file path=customXml/itemProps2.xml><?xml version="1.0" encoding="utf-8"?>
<ds:datastoreItem xmlns:ds="http://schemas.openxmlformats.org/officeDocument/2006/customXml" ds:itemID="{49E80A0E-BA46-4B84-9C6F-ABDFA217CF15}">
  <ds:schemaRefs>
    <ds:schemaRef ds:uri="http://schemas.microsoft.com/sharepoint/v3/contenttype/forms"/>
  </ds:schemaRefs>
</ds:datastoreItem>
</file>

<file path=customXml/itemProps3.xml><?xml version="1.0" encoding="utf-8"?>
<ds:datastoreItem xmlns:ds="http://schemas.openxmlformats.org/officeDocument/2006/customXml" ds:itemID="{A2B2FDEC-5067-4CB6-9B4E-5EA4E5C76FC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Sheet155</vt:lpstr>
      <vt:lpstr>Inschrijfstaat</vt:lpstr>
      <vt:lpstr>Sheet1</vt:lpstr>
      <vt:lpstr>Inschrijfstaat!Print_Titles</vt:lpstr>
    </vt:vector>
  </TitlesOfParts>
  <Manager/>
  <Company>DHV Group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Gerard Filé</dc:creator>
  <cp:keywords/>
  <dc:description/>
  <cp:lastModifiedBy>Marjolein Romijn</cp:lastModifiedBy>
  <cp:revision/>
  <cp:lastPrinted>2023-04-18T13:32:40Z</cp:lastPrinted>
  <dcterms:created xsi:type="dcterms:W3CDTF">2001-02-07T21:12:46Z</dcterms:created>
  <dcterms:modified xsi:type="dcterms:W3CDTF">2023-05-12T11:55:00Z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0x010100D04E512317971246A70007214C44DBE500F251F3885C8B644F9508AEF9B49133EF00059ECEE7C520DE4C8798159DC8F05786</vt:lpwstr>
  </property>
</Properties>
</file>