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ocuments\tx ingenieursdiensten\"/>
    </mc:Choice>
  </mc:AlternateContent>
  <xr:revisionPtr revIDLastSave="0" documentId="8_{62DBB9E6-E95C-4730-8D35-B99E3CEE01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waliteit" sheetId="1" r:id="rId1"/>
    <sheet name="prijzen" sheetId="2" r:id="rId2"/>
    <sheet name="totaal" sheetId="3" r:id="rId3"/>
    <sheet name="Blad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2" l="1"/>
  <c r="Q5" i="3"/>
  <c r="Q4" i="3"/>
  <c r="Q3" i="3"/>
  <c r="P5" i="3"/>
  <c r="R5" i="3" s="1"/>
  <c r="P4" i="3"/>
  <c r="R4" i="3" s="1"/>
  <c r="P3" i="3"/>
  <c r="R3" i="3" s="1"/>
  <c r="O5" i="3"/>
  <c r="O4" i="3"/>
  <c r="O3" i="3"/>
  <c r="M5" i="3"/>
  <c r="M4" i="3"/>
  <c r="M3" i="3"/>
  <c r="L5" i="3"/>
  <c r="N5" i="3" s="1"/>
  <c r="L4" i="3"/>
  <c r="N4" i="3" s="1"/>
  <c r="L3" i="3"/>
  <c r="N3" i="3" s="1"/>
  <c r="K5" i="3"/>
  <c r="K4" i="3"/>
  <c r="K3" i="3"/>
  <c r="I5" i="3"/>
  <c r="I4" i="3"/>
  <c r="I3" i="3"/>
  <c r="H5" i="3"/>
  <c r="J5" i="3" s="1"/>
  <c r="H4" i="3"/>
  <c r="J4" i="3" s="1"/>
  <c r="H3" i="3"/>
  <c r="J3" i="3" s="1"/>
  <c r="G5" i="3"/>
  <c r="G4" i="3"/>
  <c r="G3" i="3"/>
  <c r="E5" i="3"/>
  <c r="E4" i="3"/>
  <c r="E3" i="3"/>
  <c r="D5" i="3"/>
  <c r="F5" i="3" s="1"/>
  <c r="D4" i="3"/>
  <c r="F4" i="3" s="1"/>
  <c r="D3" i="3"/>
  <c r="F3" i="3" s="1"/>
  <c r="C5" i="3"/>
  <c r="C4" i="3"/>
  <c r="C3" i="3"/>
  <c r="B7" i="3"/>
  <c r="F3" i="1"/>
  <c r="R5" i="1"/>
  <c r="R4" i="1"/>
  <c r="R3" i="1"/>
  <c r="N5" i="1"/>
  <c r="N4" i="1"/>
  <c r="N3" i="1"/>
  <c r="J5" i="1"/>
  <c r="J4" i="1"/>
  <c r="J3" i="1"/>
  <c r="F5" i="1"/>
  <c r="F4" i="1"/>
  <c r="J3" i="2"/>
  <c r="R6" i="3" s="1"/>
  <c r="I1" i="2"/>
  <c r="G1" i="2"/>
  <c r="E1" i="2"/>
  <c r="C1" i="2"/>
  <c r="B6" i="1"/>
  <c r="R7" i="3" l="1"/>
  <c r="H3" i="2"/>
  <c r="N6" i="3" s="1"/>
  <c r="N7" i="3" s="1"/>
  <c r="D3" i="2"/>
  <c r="F6" i="3" s="1"/>
  <c r="F7" i="3" s="1"/>
  <c r="F3" i="2"/>
  <c r="J6" i="3" s="1"/>
  <c r="J7" i="3" s="1"/>
  <c r="F6" i="1" l="1"/>
  <c r="R6" i="1"/>
  <c r="J6" i="1"/>
  <c r="N6" i="1"/>
</calcChain>
</file>

<file path=xl/sharedStrings.xml><?xml version="1.0" encoding="utf-8"?>
<sst xmlns="http://schemas.openxmlformats.org/spreadsheetml/2006/main" count="68" uniqueCount="19">
  <si>
    <t>criterium</t>
  </si>
  <si>
    <t>cijfer</t>
  </si>
  <si>
    <t>motivatie</t>
  </si>
  <si>
    <t>score</t>
  </si>
  <si>
    <t>Prijs</t>
  </si>
  <si>
    <t>SCORE TOTAAL</t>
  </si>
  <si>
    <t xml:space="preserve">Samenwerking </t>
  </si>
  <si>
    <t>continuïteit en flexibiliteit</t>
  </si>
  <si>
    <t>klimaat adaptief ontwerpen</t>
  </si>
  <si>
    <t>AANBIEDER A</t>
  </si>
  <si>
    <t>AANBIEDER B</t>
  </si>
  <si>
    <t>AANBIEDER C</t>
  </si>
  <si>
    <t>AANBIEDER D</t>
  </si>
  <si>
    <t>Max. punten</t>
  </si>
  <si>
    <t>inschrijfprijs</t>
  </si>
  <si>
    <t>(laagst geoffreerde tarief / geoffreerde tarief inschrijver) * maximaal aantal te behalen punten = score inschrijver (afgerond op één decimaal)</t>
  </si>
  <si>
    <t>laagste prijs</t>
  </si>
  <si>
    <t>%</t>
  </si>
  <si>
    <t xml:space="preserve">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</si>
</sst>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1"/>
  </cellStyleXfs>
  <cellXfs count="75">
    <xf numFmtId="0" fontId="0" fillId="0" borderId="0" xfId="0"/>
    <xf numFmtId="0" fontId="2" fillId="0" borderId="0" xfId="0" applyFont="1"/>
    <xf numFmtId="0" fontId="2" fillId="2" borderId="0" xfId="0" applyFont="1" applyFill="1"/>
    <xf numFmtId="0" fontId="1" fillId="0" borderId="0" xfId="0" applyFont="1" applyAlignment="1">
      <alignment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9" fontId="2" fillId="2" borderId="17" xfId="0" applyNumberFormat="1" applyFont="1" applyFill="1" applyBorder="1" applyAlignment="1">
      <alignment vertical="top" wrapText="1"/>
    </xf>
    <xf numFmtId="0" fontId="2" fillId="2" borderId="17" xfId="0" applyFont="1" applyFill="1" applyBorder="1" applyAlignment="1">
      <alignment vertical="top" wrapText="1"/>
    </xf>
    <xf numFmtId="0" fontId="10" fillId="2" borderId="17" xfId="0" applyFont="1" applyFill="1" applyBorder="1" applyAlignment="1">
      <alignment vertical="top" wrapText="1"/>
    </xf>
    <xf numFmtId="1" fontId="2" fillId="0" borderId="2" xfId="0" applyNumberFormat="1" applyFont="1" applyBorder="1" applyAlignment="1">
      <alignment vertical="top" wrapText="1"/>
    </xf>
    <xf numFmtId="1" fontId="1" fillId="0" borderId="2" xfId="0" applyNumberFormat="1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165" fontId="0" fillId="0" borderId="8" xfId="0" applyNumberFormat="1" applyBorder="1" applyAlignment="1">
      <alignment vertical="top" wrapText="1"/>
    </xf>
    <xf numFmtId="165" fontId="9" fillId="0" borderId="8" xfId="0" applyNumberFormat="1" applyFont="1" applyBorder="1" applyAlignment="1">
      <alignment vertical="top" wrapText="1"/>
    </xf>
    <xf numFmtId="164" fontId="0" fillId="0" borderId="9" xfId="0" applyNumberFormat="1" applyBorder="1" applyAlignment="1">
      <alignment vertical="top" wrapText="1"/>
    </xf>
    <xf numFmtId="164" fontId="0" fillId="3" borderId="13" xfId="0" applyNumberFormat="1" applyFill="1" applyBorder="1" applyAlignment="1">
      <alignment vertical="top" wrapText="1"/>
    </xf>
    <xf numFmtId="2" fontId="0" fillId="3" borderId="15" xfId="0" applyNumberFormat="1" applyFill="1" applyBorder="1" applyAlignment="1">
      <alignment vertical="top" wrapText="1"/>
    </xf>
    <xf numFmtId="2" fontId="0" fillId="3" borderId="11" xfId="0" applyNumberFormat="1" applyFill="1" applyBorder="1" applyAlignment="1">
      <alignment vertical="top" wrapText="1"/>
    </xf>
    <xf numFmtId="2" fontId="9" fillId="3" borderId="11" xfId="0" applyNumberFormat="1" applyFont="1" applyFill="1" applyBorder="1" applyAlignment="1">
      <alignment vertical="top" wrapText="1"/>
    </xf>
    <xf numFmtId="164" fontId="0" fillId="3" borderId="22" xfId="0" applyNumberFormat="1" applyFill="1" applyBorder="1" applyAlignment="1">
      <alignment vertical="top" wrapText="1"/>
    </xf>
    <xf numFmtId="9" fontId="0" fillId="3" borderId="22" xfId="0" applyNumberFormat="1" applyFill="1" applyBorder="1" applyAlignment="1">
      <alignment vertical="top" wrapText="1"/>
    </xf>
    <xf numFmtId="9" fontId="0" fillId="0" borderId="10" xfId="0" applyNumberFormat="1" applyBorder="1" applyAlignment="1">
      <alignment vertical="top" wrapText="1"/>
    </xf>
    <xf numFmtId="9" fontId="0" fillId="0" borderId="1" xfId="0" applyNumberFormat="1" applyBorder="1" applyAlignment="1">
      <alignment vertical="top" wrapText="1"/>
    </xf>
    <xf numFmtId="9" fontId="1" fillId="0" borderId="21" xfId="0" applyNumberFormat="1" applyFont="1" applyBorder="1" applyAlignment="1">
      <alignment horizontal="center" vertical="top" wrapText="1"/>
    </xf>
    <xf numFmtId="9" fontId="0" fillId="0" borderId="21" xfId="0" applyNumberForma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9" fontId="0" fillId="0" borderId="1" xfId="0" applyNumberForma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0" fillId="0" borderId="19" xfId="0" applyNumberFormat="1" applyBorder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" fontId="0" fillId="0" borderId="2" xfId="0" applyNumberFormat="1" applyBorder="1" applyAlignment="1">
      <alignment horizontal="center" vertical="top" wrapText="1"/>
    </xf>
    <xf numFmtId="1" fontId="0" fillId="0" borderId="12" xfId="0" applyNumberFormat="1" applyBorder="1" applyAlignment="1">
      <alignment horizontal="center" vertical="top" wrapText="1"/>
    </xf>
    <xf numFmtId="1" fontId="2" fillId="2" borderId="17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2" fontId="2" fillId="2" borderId="17" xfId="0" applyNumberFormat="1" applyFont="1" applyFill="1" applyBorder="1" applyAlignment="1">
      <alignment horizontal="center" vertical="top" wrapText="1"/>
    </xf>
    <xf numFmtId="164" fontId="0" fillId="3" borderId="13" xfId="0" applyNumberFormat="1" applyFill="1" applyBorder="1" applyAlignment="1">
      <alignment horizontal="center" vertical="top" wrapText="1"/>
    </xf>
    <xf numFmtId="164" fontId="0" fillId="3" borderId="22" xfId="0" applyNumberForma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2" fontId="2" fillId="2" borderId="18" xfId="0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" fontId="0" fillId="0" borderId="10" xfId="0" applyNumberFormat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 wrapText="1"/>
    </xf>
    <xf numFmtId="164" fontId="0" fillId="0" borderId="4" xfId="0" applyNumberFormat="1" applyBorder="1" applyAlignment="1">
      <alignment horizontal="center" vertical="top" wrapText="1"/>
    </xf>
    <xf numFmtId="164" fontId="0" fillId="0" borderId="14" xfId="0" applyNumberForma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2">
    <cellStyle name="Standaard" xfId="0" builtinId="0"/>
    <cellStyle name="Standaard 2" xfId="1" xr:uid="{7B1A1FCC-0332-44A1-8386-6979F2E7B9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7"/>
  <sheetViews>
    <sheetView tabSelected="1" zoomScale="90" zoomScaleNormal="90" workbookViewId="0">
      <pane xSplit="2" ySplit="2" topLeftCell="J3" activePane="bottomRight" state="frozen"/>
      <selection pane="topRight" activeCell="D1" sqref="D1"/>
      <selection pane="bottomLeft" activeCell="A3" sqref="A3"/>
      <selection pane="bottomRight" activeCell="P6" sqref="P6"/>
    </sheetView>
  </sheetViews>
  <sheetFormatPr defaultRowHeight="15" x14ac:dyDescent="0.25"/>
  <cols>
    <col min="1" max="1" width="41.7109375" style="11" bestFit="1" customWidth="1"/>
    <col min="2" max="2" width="12.42578125" style="68" bestFit="1" customWidth="1"/>
    <col min="3" max="3" width="6.85546875" style="4" customWidth="1"/>
    <col min="4" max="4" width="5.140625" style="39" customWidth="1"/>
    <col min="5" max="5" width="44.140625" style="12" customWidth="1"/>
    <col min="6" max="6" width="10.28515625" style="44" bestFit="1" customWidth="1"/>
    <col min="7" max="7" width="6.85546875" style="44" customWidth="1"/>
    <col min="8" max="8" width="5.140625" style="44" customWidth="1"/>
    <col min="9" max="9" width="42.42578125" style="4" customWidth="1"/>
    <col min="10" max="10" width="14.42578125" style="44" bestFit="1" customWidth="1"/>
    <col min="11" max="11" width="6.85546875" style="44" customWidth="1"/>
    <col min="12" max="12" width="5.140625" style="44" customWidth="1"/>
    <col min="13" max="13" width="42.42578125" style="4" customWidth="1"/>
    <col min="14" max="14" width="14.42578125" style="44" bestFit="1" customWidth="1"/>
    <col min="15" max="15" width="6.85546875" style="44" customWidth="1"/>
    <col min="16" max="16" width="5.140625" style="44" customWidth="1"/>
    <col min="17" max="17" width="44.28515625" style="4" customWidth="1"/>
    <col min="18" max="18" width="10.28515625" style="44" bestFit="1" customWidth="1"/>
  </cols>
  <sheetData>
    <row r="1" spans="1:18" s="1" customFormat="1" ht="18.75" x14ac:dyDescent="0.3">
      <c r="A1" s="5"/>
      <c r="B1" s="48"/>
      <c r="C1" s="71" t="s">
        <v>9</v>
      </c>
      <c r="D1" s="72"/>
      <c r="E1" s="73"/>
      <c r="F1" s="74"/>
      <c r="G1" s="71" t="s">
        <v>10</v>
      </c>
      <c r="H1" s="72"/>
      <c r="I1" s="73"/>
      <c r="J1" s="74"/>
      <c r="K1" s="71" t="s">
        <v>11</v>
      </c>
      <c r="L1" s="72"/>
      <c r="M1" s="73"/>
      <c r="N1" s="74"/>
      <c r="O1" s="71" t="s">
        <v>12</v>
      </c>
      <c r="P1" s="72"/>
      <c r="Q1" s="73"/>
      <c r="R1" s="74"/>
    </row>
    <row r="2" spans="1:18" s="3" customFormat="1" x14ac:dyDescent="0.25">
      <c r="A2" s="6" t="s">
        <v>0</v>
      </c>
      <c r="B2" s="49" t="s">
        <v>13</v>
      </c>
      <c r="C2" s="17" t="s">
        <v>1</v>
      </c>
      <c r="D2" s="40" t="s">
        <v>18</v>
      </c>
      <c r="E2" s="8" t="s">
        <v>2</v>
      </c>
      <c r="F2" s="54" t="s">
        <v>3</v>
      </c>
      <c r="G2" s="58" t="s">
        <v>1</v>
      </c>
      <c r="H2" s="42" t="s">
        <v>18</v>
      </c>
      <c r="I2" s="7" t="s">
        <v>2</v>
      </c>
      <c r="J2" s="54" t="s">
        <v>3</v>
      </c>
      <c r="K2" s="58" t="s">
        <v>1</v>
      </c>
      <c r="L2" s="42" t="s">
        <v>18</v>
      </c>
      <c r="M2" s="7" t="s">
        <v>2</v>
      </c>
      <c r="N2" s="54" t="s">
        <v>3</v>
      </c>
      <c r="O2" s="58" t="s">
        <v>1</v>
      </c>
      <c r="P2" s="42" t="s">
        <v>18</v>
      </c>
      <c r="Q2" s="7" t="s">
        <v>2</v>
      </c>
      <c r="R2" s="54" t="s">
        <v>3</v>
      </c>
    </row>
    <row r="3" spans="1:18" x14ac:dyDescent="0.25">
      <c r="A3" s="6" t="s">
        <v>6</v>
      </c>
      <c r="B3" s="55">
        <v>30</v>
      </c>
      <c r="C3" s="18">
        <v>2</v>
      </c>
      <c r="D3" s="41">
        <v>0.6</v>
      </c>
      <c r="E3" s="9"/>
      <c r="F3" s="60">
        <f>$B$3*D3</f>
        <v>18</v>
      </c>
      <c r="G3" s="59">
        <v>3</v>
      </c>
      <c r="H3" s="41">
        <v>0.8</v>
      </c>
      <c r="I3" s="10"/>
      <c r="J3" s="60">
        <f>$B$3*H3</f>
        <v>24</v>
      </c>
      <c r="K3" s="59">
        <v>1</v>
      </c>
      <c r="L3" s="41">
        <v>0.2</v>
      </c>
      <c r="M3" s="10"/>
      <c r="N3" s="60">
        <f>$B$3*L3</f>
        <v>6</v>
      </c>
      <c r="O3" s="59">
        <v>3</v>
      </c>
      <c r="P3" s="41">
        <v>0.8</v>
      </c>
      <c r="Q3" s="10"/>
      <c r="R3" s="60">
        <f>$B$3*P3</f>
        <v>24</v>
      </c>
    </row>
    <row r="4" spans="1:18" x14ac:dyDescent="0.25">
      <c r="A4" s="6" t="s">
        <v>7</v>
      </c>
      <c r="B4" s="55">
        <v>20</v>
      </c>
      <c r="C4" s="18">
        <v>3</v>
      </c>
      <c r="D4" s="41">
        <v>0.8</v>
      </c>
      <c r="E4" s="9"/>
      <c r="F4" s="60">
        <f>$B$4*D4</f>
        <v>16</v>
      </c>
      <c r="G4" s="59">
        <v>3</v>
      </c>
      <c r="H4" s="41">
        <v>0.8</v>
      </c>
      <c r="I4" s="10"/>
      <c r="J4" s="60">
        <f>$B$4*H4</f>
        <v>16</v>
      </c>
      <c r="K4" s="59">
        <v>2</v>
      </c>
      <c r="L4" s="41">
        <v>0.6</v>
      </c>
      <c r="M4" s="10"/>
      <c r="N4" s="60">
        <f>$B$4*L4</f>
        <v>12</v>
      </c>
      <c r="O4" s="59">
        <v>3</v>
      </c>
      <c r="P4" s="41">
        <v>0.6</v>
      </c>
      <c r="Q4" s="10"/>
      <c r="R4" s="60">
        <f>$B$4*P4</f>
        <v>12</v>
      </c>
    </row>
    <row r="5" spans="1:18" ht="15.75" thickBot="1" x14ac:dyDescent="0.3">
      <c r="A5" s="6" t="s">
        <v>8</v>
      </c>
      <c r="B5" s="55">
        <v>15</v>
      </c>
      <c r="C5" s="18">
        <v>3</v>
      </c>
      <c r="D5" s="41">
        <v>0.8</v>
      </c>
      <c r="E5" s="9"/>
      <c r="F5" s="60">
        <f>$B$4*D5</f>
        <v>16</v>
      </c>
      <c r="G5" s="59">
        <v>4</v>
      </c>
      <c r="H5" s="41">
        <v>1</v>
      </c>
      <c r="I5" s="10"/>
      <c r="J5" s="60">
        <f>$B$4*H5</f>
        <v>20</v>
      </c>
      <c r="K5" s="59">
        <v>3</v>
      </c>
      <c r="L5" s="41">
        <v>0.8</v>
      </c>
      <c r="M5" s="10"/>
      <c r="N5" s="60">
        <f>$B$4*L5</f>
        <v>16</v>
      </c>
      <c r="O5" s="59">
        <v>2</v>
      </c>
      <c r="P5" s="41">
        <v>0.6</v>
      </c>
      <c r="Q5" s="19"/>
      <c r="R5" s="60">
        <f>$B$4*P5</f>
        <v>12</v>
      </c>
    </row>
    <row r="6" spans="1:18" s="2" customFormat="1" ht="19.5" thickBot="1" x14ac:dyDescent="0.35">
      <c r="A6" s="22" t="s">
        <v>5</v>
      </c>
      <c r="B6" s="57">
        <f>SUM(B3:B5)</f>
        <v>65</v>
      </c>
      <c r="C6" s="24"/>
      <c r="D6" s="23"/>
      <c r="E6" s="25"/>
      <c r="F6" s="61">
        <f>SUM(F3:F5)</f>
        <v>50</v>
      </c>
      <c r="G6" s="64"/>
      <c r="H6" s="64"/>
      <c r="I6" s="24"/>
      <c r="J6" s="61">
        <f>SUM(J3:J5)</f>
        <v>60</v>
      </c>
      <c r="K6" s="64"/>
      <c r="L6" s="64"/>
      <c r="M6" s="24"/>
      <c r="N6" s="61">
        <f>SUM(N3:N5)</f>
        <v>34</v>
      </c>
      <c r="O6" s="64"/>
      <c r="P6" s="64"/>
      <c r="Q6" s="24"/>
      <c r="R6" s="65">
        <f>SUM(R3:R5)</f>
        <v>48</v>
      </c>
    </row>
    <row r="7" spans="1:18" x14ac:dyDescent="0.25">
      <c r="A7" s="21"/>
      <c r="B7" s="67"/>
      <c r="C7" s="15"/>
      <c r="D7" s="38"/>
      <c r="E7" s="16"/>
      <c r="F7" s="66"/>
      <c r="G7" s="66"/>
      <c r="H7" s="66"/>
      <c r="I7" s="15"/>
      <c r="J7" s="66"/>
      <c r="K7" s="66"/>
      <c r="L7" s="66"/>
      <c r="M7" s="15"/>
      <c r="N7" s="66"/>
      <c r="O7" s="66"/>
      <c r="P7" s="66"/>
      <c r="Q7" s="15"/>
      <c r="R7" s="66"/>
    </row>
    <row r="8" spans="1:18" x14ac:dyDescent="0.25">
      <c r="A8" s="13"/>
    </row>
    <row r="9" spans="1:18" x14ac:dyDescent="0.25">
      <c r="A9" s="13"/>
    </row>
    <row r="10" spans="1:18" x14ac:dyDescent="0.25">
      <c r="A10" s="13"/>
    </row>
    <row r="11" spans="1:18" x14ac:dyDescent="0.25">
      <c r="A11" s="46" t="s">
        <v>3</v>
      </c>
      <c r="B11" s="47" t="s">
        <v>17</v>
      </c>
    </row>
    <row r="12" spans="1:18" x14ac:dyDescent="0.25">
      <c r="A12" s="43">
        <v>0</v>
      </c>
      <c r="B12" s="45">
        <v>0</v>
      </c>
    </row>
    <row r="13" spans="1:18" x14ac:dyDescent="0.25">
      <c r="A13" s="43">
        <v>1</v>
      </c>
      <c r="B13" s="45">
        <v>0.2</v>
      </c>
    </row>
    <row r="14" spans="1:18" x14ac:dyDescent="0.25">
      <c r="A14" s="43">
        <v>2</v>
      </c>
      <c r="B14" s="45">
        <v>0.6</v>
      </c>
    </row>
    <row r="15" spans="1:18" x14ac:dyDescent="0.25">
      <c r="A15" s="43">
        <v>3</v>
      </c>
      <c r="B15" s="45">
        <v>0.8</v>
      </c>
    </row>
    <row r="16" spans="1:18" x14ac:dyDescent="0.25">
      <c r="A16" s="43">
        <v>4</v>
      </c>
      <c r="B16" s="45">
        <v>1</v>
      </c>
    </row>
    <row r="17" spans="1:1" x14ac:dyDescent="0.25">
      <c r="A17" s="14"/>
    </row>
  </sheetData>
  <mergeCells count="4">
    <mergeCell ref="K1:N1"/>
    <mergeCell ref="O1:R1"/>
    <mergeCell ref="C1:F1"/>
    <mergeCell ref="G1:J1"/>
  </mergeCells>
  <pageMargins left="0.11811023622047245" right="0.11811023622047245" top="0.74803149606299213" bottom="0.74803149606299213" header="0.31496062992125984" footer="0.31496062992125984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workbookViewId="0">
      <selection activeCell="A7" sqref="A7"/>
    </sheetView>
  </sheetViews>
  <sheetFormatPr defaultRowHeight="15" x14ac:dyDescent="0.25"/>
  <cols>
    <col min="1" max="1" width="41.7109375" bestFit="1" customWidth="1"/>
    <col min="2" max="2" width="12.42578125" style="52" bestFit="1" customWidth="1"/>
    <col min="3" max="3" width="44.140625" customWidth="1"/>
    <col min="4" max="4" width="10.28515625" bestFit="1" customWidth="1"/>
    <col min="5" max="5" width="42.42578125" customWidth="1"/>
    <col min="6" max="6" width="14.42578125" bestFit="1" customWidth="1"/>
    <col min="7" max="7" width="42.42578125" customWidth="1"/>
    <col min="8" max="8" width="14.42578125" bestFit="1" customWidth="1"/>
    <col min="9" max="9" width="44.28515625" customWidth="1"/>
    <col min="10" max="10" width="10.28515625" bestFit="1" customWidth="1"/>
  </cols>
  <sheetData>
    <row r="1" spans="1:10" s="1" customFormat="1" ht="18.75" x14ac:dyDescent="0.3">
      <c r="A1" s="5"/>
      <c r="B1" s="48"/>
      <c r="C1" s="73" t="str">
        <f>kwaliteit!C1</f>
        <v>AANBIEDER A</v>
      </c>
      <c r="D1" s="74"/>
      <c r="E1" s="73" t="str">
        <f>kwaliteit!G1</f>
        <v>AANBIEDER B</v>
      </c>
      <c r="F1" s="74"/>
      <c r="G1" s="73" t="str">
        <f>kwaliteit!K1</f>
        <v>AANBIEDER C</v>
      </c>
      <c r="H1" s="74"/>
      <c r="I1" s="73" t="str">
        <f>kwaliteit!O1</f>
        <v>AANBIEDER D</v>
      </c>
      <c r="J1" s="74"/>
    </row>
    <row r="2" spans="1:10" s="3" customFormat="1" x14ac:dyDescent="0.25">
      <c r="A2" s="6" t="s">
        <v>0</v>
      </c>
      <c r="B2" s="49" t="s">
        <v>13</v>
      </c>
      <c r="C2" s="53" t="s">
        <v>14</v>
      </c>
      <c r="D2" s="54" t="s">
        <v>3</v>
      </c>
      <c r="E2" s="47" t="s">
        <v>14</v>
      </c>
      <c r="F2" s="54" t="s">
        <v>3</v>
      </c>
      <c r="G2" s="47" t="s">
        <v>14</v>
      </c>
      <c r="H2" s="54" t="s">
        <v>3</v>
      </c>
      <c r="I2" s="47" t="s">
        <v>14</v>
      </c>
      <c r="J2" s="54" t="s">
        <v>3</v>
      </c>
    </row>
    <row r="3" spans="1:10" ht="43.5" customHeight="1" thickBot="1" x14ac:dyDescent="0.3">
      <c r="A3" s="28" t="s">
        <v>4</v>
      </c>
      <c r="B3" s="50">
        <v>35</v>
      </c>
      <c r="C3" s="30">
        <v>5000</v>
      </c>
      <c r="D3" s="31">
        <f>($B$6/C3)*$B$3</f>
        <v>31.5</v>
      </c>
      <c r="E3" s="29">
        <v>4500</v>
      </c>
      <c r="F3" s="31">
        <f>($B$6/E3)*$B$3</f>
        <v>35</v>
      </c>
      <c r="G3" s="29">
        <v>5300</v>
      </c>
      <c r="H3" s="31">
        <f>($B$6/G3)*$B$3</f>
        <v>29.716981132075475</v>
      </c>
      <c r="I3" s="29">
        <v>6000</v>
      </c>
      <c r="J3" s="31">
        <f>($B$6/I3)*$B$3</f>
        <v>26.25</v>
      </c>
    </row>
    <row r="6" spans="1:10" x14ac:dyDescent="0.25">
      <c r="A6" t="s">
        <v>16</v>
      </c>
      <c r="B6" s="51">
        <f>MIN(C3,E3,G3,I3)</f>
        <v>4500</v>
      </c>
    </row>
    <row r="9" spans="1:10" x14ac:dyDescent="0.25">
      <c r="A9" t="s">
        <v>15</v>
      </c>
    </row>
  </sheetData>
  <mergeCells count="4">
    <mergeCell ref="C1:D1"/>
    <mergeCell ref="E1:F1"/>
    <mergeCell ref="G1:H1"/>
    <mergeCell ref="I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"/>
  <sheetViews>
    <sheetView workbookViewId="0">
      <selection activeCell="A7" sqref="A7"/>
    </sheetView>
  </sheetViews>
  <sheetFormatPr defaultRowHeight="15" x14ac:dyDescent="0.25"/>
  <cols>
    <col min="1" max="1" width="41.7109375" bestFit="1" customWidth="1"/>
    <col min="2" max="2" width="12.42578125" bestFit="1" customWidth="1"/>
    <col min="3" max="3" width="6.85546875" customWidth="1"/>
    <col min="4" max="4" width="5.140625" customWidth="1"/>
    <col min="5" max="5" width="44.140625" customWidth="1"/>
    <col min="6" max="6" width="10.28515625" bestFit="1" customWidth="1"/>
    <col min="7" max="7" width="6.85546875" customWidth="1"/>
    <col min="8" max="8" width="5.140625" customWidth="1"/>
    <col min="9" max="9" width="42.42578125" customWidth="1"/>
    <col min="10" max="10" width="14.42578125" bestFit="1" customWidth="1"/>
    <col min="11" max="11" width="6.85546875" customWidth="1"/>
    <col min="12" max="12" width="5.140625" customWidth="1"/>
    <col min="13" max="13" width="42.42578125" customWidth="1"/>
    <col min="14" max="14" width="14.42578125" bestFit="1" customWidth="1"/>
    <col min="15" max="15" width="6.85546875" customWidth="1"/>
    <col min="16" max="16" width="5.140625" customWidth="1"/>
    <col min="17" max="17" width="44.28515625" customWidth="1"/>
    <col min="18" max="18" width="10.28515625" bestFit="1" customWidth="1"/>
  </cols>
  <sheetData>
    <row r="1" spans="1:18" s="1" customFormat="1" ht="18.75" x14ac:dyDescent="0.3">
      <c r="A1" s="5"/>
      <c r="B1" s="26"/>
      <c r="C1" s="71" t="s">
        <v>9</v>
      </c>
      <c r="D1" s="72"/>
      <c r="E1" s="73"/>
      <c r="F1" s="74"/>
      <c r="G1" s="71" t="s">
        <v>10</v>
      </c>
      <c r="H1" s="72"/>
      <c r="I1" s="73"/>
      <c r="J1" s="74"/>
      <c r="K1" s="71" t="s">
        <v>11</v>
      </c>
      <c r="L1" s="72"/>
      <c r="M1" s="73"/>
      <c r="N1" s="74"/>
      <c r="O1" s="71" t="s">
        <v>12</v>
      </c>
      <c r="P1" s="72"/>
      <c r="Q1" s="73"/>
      <c r="R1" s="74"/>
    </row>
    <row r="2" spans="1:18" s="3" customFormat="1" x14ac:dyDescent="0.25">
      <c r="A2" s="6" t="s">
        <v>0</v>
      </c>
      <c r="B2" s="27" t="s">
        <v>13</v>
      </c>
      <c r="C2" s="58" t="s">
        <v>1</v>
      </c>
      <c r="D2" s="40" t="s">
        <v>18</v>
      </c>
      <c r="E2" s="8" t="s">
        <v>2</v>
      </c>
      <c r="F2" s="54" t="s">
        <v>3</v>
      </c>
      <c r="G2" s="58" t="s">
        <v>1</v>
      </c>
      <c r="H2" s="42" t="s">
        <v>18</v>
      </c>
      <c r="I2" s="7" t="s">
        <v>2</v>
      </c>
      <c r="J2" s="54" t="s">
        <v>3</v>
      </c>
      <c r="K2" s="58" t="s">
        <v>1</v>
      </c>
      <c r="L2" s="42" t="s">
        <v>18</v>
      </c>
      <c r="M2" s="7" t="s">
        <v>2</v>
      </c>
      <c r="N2" s="54" t="s">
        <v>3</v>
      </c>
      <c r="O2" s="58" t="s">
        <v>1</v>
      </c>
      <c r="P2" s="42" t="s">
        <v>18</v>
      </c>
      <c r="Q2" s="7" t="s">
        <v>2</v>
      </c>
      <c r="R2" s="54" t="s">
        <v>3</v>
      </c>
    </row>
    <row r="3" spans="1:18" x14ac:dyDescent="0.25">
      <c r="A3" s="6" t="s">
        <v>6</v>
      </c>
      <c r="B3" s="55">
        <v>20</v>
      </c>
      <c r="C3" s="59">
        <f>kwaliteit!C3</f>
        <v>2</v>
      </c>
      <c r="D3" s="41">
        <f>kwaliteit!D3</f>
        <v>0.6</v>
      </c>
      <c r="E3" s="9">
        <f>kwaliteit!E3</f>
        <v>0</v>
      </c>
      <c r="F3" s="69">
        <f>$B$3*D3</f>
        <v>12</v>
      </c>
      <c r="G3" s="59">
        <f>kwaliteit!G3</f>
        <v>3</v>
      </c>
      <c r="H3" s="41">
        <f>kwaliteit!H3</f>
        <v>0.8</v>
      </c>
      <c r="I3" s="10">
        <f>kwaliteit!I3</f>
        <v>0</v>
      </c>
      <c r="J3" s="69">
        <f>$B$3*H3</f>
        <v>16</v>
      </c>
      <c r="K3" s="59">
        <f>kwaliteit!K3</f>
        <v>1</v>
      </c>
      <c r="L3" s="41">
        <f>kwaliteit!L3</f>
        <v>0.2</v>
      </c>
      <c r="M3" s="10">
        <f>kwaliteit!M3</f>
        <v>0</v>
      </c>
      <c r="N3" s="69">
        <f>$B$3*L3</f>
        <v>4</v>
      </c>
      <c r="O3" s="59">
        <f>kwaliteit!O3</f>
        <v>3</v>
      </c>
      <c r="P3" s="41">
        <f>kwaliteit!P3</f>
        <v>0.8</v>
      </c>
      <c r="Q3" s="10">
        <f>kwaliteit!Q3</f>
        <v>0</v>
      </c>
      <c r="R3" s="69">
        <f>$B$3*P3</f>
        <v>16</v>
      </c>
    </row>
    <row r="4" spans="1:18" x14ac:dyDescent="0.25">
      <c r="A4" s="6" t="s">
        <v>7</v>
      </c>
      <c r="B4" s="55">
        <v>15</v>
      </c>
      <c r="C4" s="59">
        <f>kwaliteit!C4</f>
        <v>3</v>
      </c>
      <c r="D4" s="41">
        <f>kwaliteit!D4</f>
        <v>0.8</v>
      </c>
      <c r="E4" s="9">
        <f>kwaliteit!E4</f>
        <v>0</v>
      </c>
      <c r="F4" s="69">
        <f>$B$4*D4</f>
        <v>12</v>
      </c>
      <c r="G4" s="59">
        <f>kwaliteit!G4</f>
        <v>3</v>
      </c>
      <c r="H4" s="41">
        <f>kwaliteit!H4</f>
        <v>0.8</v>
      </c>
      <c r="I4" s="10">
        <f>kwaliteit!I4</f>
        <v>0</v>
      </c>
      <c r="J4" s="69">
        <f>$B$4*H4</f>
        <v>12</v>
      </c>
      <c r="K4" s="59">
        <f>kwaliteit!K4</f>
        <v>2</v>
      </c>
      <c r="L4" s="41">
        <f>kwaliteit!L4</f>
        <v>0.6</v>
      </c>
      <c r="M4" s="10">
        <f>kwaliteit!M4</f>
        <v>0</v>
      </c>
      <c r="N4" s="69">
        <f>$B$4*L4</f>
        <v>9</v>
      </c>
      <c r="O4" s="59">
        <f>kwaliteit!O4</f>
        <v>3</v>
      </c>
      <c r="P4" s="41">
        <f>kwaliteit!P4</f>
        <v>0.6</v>
      </c>
      <c r="Q4" s="10">
        <f>kwaliteit!Q4</f>
        <v>0</v>
      </c>
      <c r="R4" s="69">
        <f>$B$4*P4</f>
        <v>9</v>
      </c>
    </row>
    <row r="5" spans="1:18" ht="15.75" thickBot="1" x14ac:dyDescent="0.3">
      <c r="A5" s="6" t="s">
        <v>8</v>
      </c>
      <c r="B5" s="55">
        <v>15</v>
      </c>
      <c r="C5" s="59">
        <f>kwaliteit!C5</f>
        <v>3</v>
      </c>
      <c r="D5" s="41">
        <f>kwaliteit!D5</f>
        <v>0.8</v>
      </c>
      <c r="E5" s="9">
        <f>kwaliteit!E5</f>
        <v>0</v>
      </c>
      <c r="F5" s="69">
        <f>$B$4*D5</f>
        <v>12</v>
      </c>
      <c r="G5" s="59">
        <f>kwaliteit!G5</f>
        <v>4</v>
      </c>
      <c r="H5" s="41">
        <f>kwaliteit!H5</f>
        <v>1</v>
      </c>
      <c r="I5" s="10">
        <f>kwaliteit!I5</f>
        <v>0</v>
      </c>
      <c r="J5" s="69">
        <f>$B$4*H5</f>
        <v>15</v>
      </c>
      <c r="K5" s="59">
        <f>kwaliteit!K5</f>
        <v>3</v>
      </c>
      <c r="L5" s="41">
        <f>kwaliteit!L5</f>
        <v>0.8</v>
      </c>
      <c r="M5" s="10">
        <f>kwaliteit!M5</f>
        <v>0</v>
      </c>
      <c r="N5" s="69">
        <f>$B$4*L5</f>
        <v>12</v>
      </c>
      <c r="O5" s="59">
        <f>kwaliteit!O5</f>
        <v>2</v>
      </c>
      <c r="P5" s="41">
        <f>kwaliteit!P5</f>
        <v>0.6</v>
      </c>
      <c r="Q5" s="19">
        <f>kwaliteit!Q5</f>
        <v>0</v>
      </c>
      <c r="R5" s="69">
        <f>$B$4*P5</f>
        <v>9</v>
      </c>
    </row>
    <row r="6" spans="1:18" ht="43.5" customHeight="1" thickBot="1" x14ac:dyDescent="0.3">
      <c r="A6" s="20" t="s">
        <v>4</v>
      </c>
      <c r="B6" s="56">
        <v>30</v>
      </c>
      <c r="C6" s="32"/>
      <c r="D6" s="37"/>
      <c r="E6" s="35"/>
      <c r="F6" s="70">
        <f>prijzen!D3</f>
        <v>31.5</v>
      </c>
      <c r="G6" s="32"/>
      <c r="H6" s="36"/>
      <c r="I6" s="34"/>
      <c r="J6" s="70">
        <f>prijzen!F3</f>
        <v>35</v>
      </c>
      <c r="K6" s="62"/>
      <c r="L6" s="63"/>
      <c r="M6" s="34"/>
      <c r="N6" s="70">
        <f>prijzen!H3</f>
        <v>29.716981132075475</v>
      </c>
      <c r="O6" s="62"/>
      <c r="P6" s="63"/>
      <c r="Q6" s="33"/>
      <c r="R6" s="70">
        <f>prijzen!J3</f>
        <v>26.25</v>
      </c>
    </row>
    <row r="7" spans="1:18" s="2" customFormat="1" ht="19.5" thickBot="1" x14ac:dyDescent="0.35">
      <c r="A7" s="22" t="s">
        <v>5</v>
      </c>
      <c r="B7" s="57">
        <f>SUM(B3:B6)</f>
        <v>80</v>
      </c>
      <c r="C7" s="24"/>
      <c r="D7" s="23"/>
      <c r="E7" s="25"/>
      <c r="F7" s="61">
        <f>SUM(F3:F6)</f>
        <v>67.5</v>
      </c>
      <c r="G7" s="24"/>
      <c r="H7" s="24"/>
      <c r="I7" s="24"/>
      <c r="J7" s="61">
        <f>SUM(J3:J6)</f>
        <v>78</v>
      </c>
      <c r="K7" s="64"/>
      <c r="L7" s="64"/>
      <c r="M7" s="24"/>
      <c r="N7" s="61">
        <f>SUM(N3:N6)</f>
        <v>54.716981132075475</v>
      </c>
      <c r="O7" s="64"/>
      <c r="P7" s="64"/>
      <c r="Q7" s="24"/>
      <c r="R7" s="65">
        <f>SUM(R3:R6)</f>
        <v>60.25</v>
      </c>
    </row>
  </sheetData>
  <mergeCells count="4">
    <mergeCell ref="C1:F1"/>
    <mergeCell ref="G1:J1"/>
    <mergeCell ref="K1:N1"/>
    <mergeCell ref="O1:R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90BDCA9A035B4C886F752D76173A34" ma:contentTypeVersion="13" ma:contentTypeDescription="Een nieuw document maken." ma:contentTypeScope="" ma:versionID="faa0da9f5eb5b81584b533bd78c82631">
  <xsd:schema xmlns:xsd="http://www.w3.org/2001/XMLSchema" xmlns:xs="http://www.w3.org/2001/XMLSchema" xmlns:p="http://schemas.microsoft.com/office/2006/metadata/properties" xmlns:ns3="a2b21a30-614b-4db2-ba7c-eba491841703" xmlns:ns4="c708ae90-f2c9-4371-a6ab-f7f009841ab6" targetNamespace="http://schemas.microsoft.com/office/2006/metadata/properties" ma:root="true" ma:fieldsID="f04d1db3d2a9b107262522fefa06a7ce" ns3:_="" ns4:_="">
    <xsd:import namespace="a2b21a30-614b-4db2-ba7c-eba491841703"/>
    <xsd:import namespace="c708ae90-f2c9-4371-a6ab-f7f009841a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21a30-614b-4db2-ba7c-eba4918417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8ae90-f2c9-4371-a6ab-f7f009841ab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074700-35C5-4F61-8BF7-92DDB7F06D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529741-E7D3-43DF-B5BA-A31106093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b21a30-614b-4db2-ba7c-eba491841703"/>
    <ds:schemaRef ds:uri="c708ae90-f2c9-4371-a6ab-f7f009841a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D076D3-685D-42A2-A22B-BA68EE0F7421}">
  <ds:schemaRefs>
    <ds:schemaRef ds:uri="http://purl.org/dc/dcmitype/"/>
    <ds:schemaRef ds:uri="a2b21a30-614b-4db2-ba7c-eba491841703"/>
    <ds:schemaRef ds:uri="c708ae90-f2c9-4371-a6ab-f7f009841ab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kwaliteit</vt:lpstr>
      <vt:lpstr>prijzen</vt:lpstr>
      <vt:lpstr>totaal</vt:lpstr>
      <vt:lpstr>Blad4</vt:lpstr>
    </vt:vector>
  </TitlesOfParts>
  <Company>Gemeente Roermond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Vos-Mirck</dc:creator>
  <cp:lastModifiedBy>Peter</cp:lastModifiedBy>
  <cp:lastPrinted>2020-09-07T14:13:28Z</cp:lastPrinted>
  <dcterms:created xsi:type="dcterms:W3CDTF">2020-08-25T13:55:44Z</dcterms:created>
  <dcterms:modified xsi:type="dcterms:W3CDTF">2023-05-22T17:49:26Z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0x0101002790BDCA9A035B4C886F752D76173A34</vt:lpwstr>
  </property>
</Properties>
</file>