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Library/Dropbox BIC BV/BiC bv Dropbox/BiC Leeuwarden/BiC Leeuwarden/BiC_Consultancy/Regio college en Horizon college/EA Onderwijs- kantoormeubilair 2023/nota van inlichtingen/2e NVI/Definitief/"/>
    </mc:Choice>
  </mc:AlternateContent>
  <xr:revisionPtr revIDLastSave="0" documentId="13_ncr:1_{68312D7F-3651-6A4D-98C3-317AC5FB0EE6}" xr6:coauthVersionLast="47" xr6:coauthVersionMax="47" xr10:uidLastSave="{00000000-0000-0000-0000-000000000000}"/>
  <bookViews>
    <workbookView xWindow="30720" yWindow="500" windowWidth="47660" windowHeight="19400" xr2:uid="{00000000-000D-0000-FFFF-FFFF00000000}"/>
  </bookViews>
  <sheets>
    <sheet name="Leveringen" sheetId="2" r:id="rId1"/>
    <sheet name="Totaal prijsbeoordeling" sheetId="4" r:id="rId2"/>
  </sheets>
  <definedNames>
    <definedName name="_xlnm.Print_Area" localSheetId="0">Leveringen!$B$1:$L$32</definedName>
    <definedName name="_xlnm.Print_Titles" localSheetId="0">Leveringen!$1:$3</definedName>
    <definedName name="JAAR">Leveringen!#REF!</definedName>
    <definedName name="JANEE">#REF!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4" i="2" l="1"/>
  <c r="K42" i="2"/>
  <c r="K38" i="2"/>
  <c r="K39" i="2"/>
  <c r="K4" i="2"/>
  <c r="K5" i="2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32" i="2"/>
  <c r="K36" i="2"/>
  <c r="K40" i="2"/>
  <c r="K41" i="2"/>
  <c r="K31" i="2"/>
  <c r="K30" i="2"/>
  <c r="K29" i="2"/>
  <c r="K28" i="2"/>
  <c r="K27" i="2"/>
  <c r="K26" i="2"/>
  <c r="K25" i="2"/>
  <c r="K24" i="2"/>
  <c r="K23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2" i="2"/>
  <c r="B23" i="2"/>
  <c r="B24" i="2"/>
  <c r="B25" i="2"/>
  <c r="B26" i="2"/>
  <c r="B27" i="2"/>
  <c r="B28" i="2"/>
  <c r="B29" i="2"/>
  <c r="B30" i="2"/>
  <c r="B31" i="2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K22" i="2"/>
  <c r="L36" i="2"/>
  <c r="B3" i="4"/>
  <c r="I32" i="2"/>
</calcChain>
</file>

<file path=xl/sharedStrings.xml><?xml version="1.0" encoding="utf-8"?>
<sst xmlns="http://schemas.openxmlformats.org/spreadsheetml/2006/main" count="97" uniqueCount="92">
  <si>
    <t>Prijzenblad Regio College en Horizon College</t>
  </si>
  <si>
    <t>Europese aanbesteding voor het leveren van onderwijs- en kantoormeubilair</t>
  </si>
  <si>
    <t>Materiaal  / uitvoering, kwaliteit minimaal vergelijkbaar met huidige kwaliteit (sets die worden gebruikt voor de proefopstelling)</t>
  </si>
  <si>
    <t>Afmeting in cm</t>
  </si>
  <si>
    <t>Fictief  aantal HC</t>
  </si>
  <si>
    <t>Fictief  aantal RC</t>
  </si>
  <si>
    <t>Fictief  aantal totaal</t>
  </si>
  <si>
    <t>Bruto prijs per eenheid  (ex. BTW)</t>
  </si>
  <si>
    <t>Korting per eenheid in %</t>
  </si>
  <si>
    <t>Netto prijs per eenheid (ex. BTW)</t>
  </si>
  <si>
    <t>160 x 80</t>
  </si>
  <si>
    <t>Bureautafel medewerker verstelbaar in hoogte (elektrisch / zit-sta werkplek)</t>
  </si>
  <si>
    <t>120x60</t>
  </si>
  <si>
    <t xml:space="preserve">160 x 80 </t>
  </si>
  <si>
    <t>Arbo goedgekeurde bureaustoel geschikt voor een hele werkdag.</t>
  </si>
  <si>
    <t>Zitting; zwart gestoffeerd, in hoogte en diepte verstelbaar / verstelbare armleggers in breedte diepte en hoogte / Rugleuning verstelbaar met lendesteun / Rug netweave / Onderstel: aluminium kruisvoet zwart, wielen geschikt voor harde en zachte vloeren.</t>
  </si>
  <si>
    <t>nvt</t>
  </si>
  <si>
    <t>Jaloeziekast rolluik hoog</t>
  </si>
  <si>
    <t>195/205 x 120 x 45</t>
  </si>
  <si>
    <t>Jaloeziekast rolluik halfhoog</t>
  </si>
  <si>
    <t>110/130 x 100 x 45</t>
  </si>
  <si>
    <t>studentensets</t>
  </si>
  <si>
    <t>Studententafel</t>
  </si>
  <si>
    <t xml:space="preserve">Blad: spaanplaat MFC, kleur wit / Frame: Aluminium grijs onderstel, poten  C-frame </t>
  </si>
  <si>
    <t xml:space="preserve">
70x50x76
</t>
  </si>
  <si>
    <t>Studentenstoel, aluminium frame, stapelbaar</t>
  </si>
  <si>
    <t xml:space="preserve">Zitting: houten kuip diverse kleuren leverbaar / Frame: 4 poots, aluminium / Doppoten voor diverse vloeren inzetbaar. 
</t>
  </si>
  <si>
    <t xml:space="preserve">zithoogte 46 </t>
  </si>
  <si>
    <t>Stoel met voetvering</t>
  </si>
  <si>
    <t>Zitting: Zwart  kunststof /Frame: aluminuim zwart/ wielen geschikt voor harde en zachte vloeren</t>
  </si>
  <si>
    <t>Hogestoel met voetvering</t>
  </si>
  <si>
    <t>Zitting: Zwart  kunststof /Frame:  aluminium zwart met ring voetsteun/ in hoogte instelbaar/ wielen geschikt voor harde en zwachte vloeren</t>
  </si>
  <si>
    <t>zithoogte ca. 52 tm 64 cm</t>
  </si>
  <si>
    <t>Lounge scape elementen</t>
  </si>
  <si>
    <t>diverse kleuren/ materiaal PU/ koudschuim</t>
  </si>
  <si>
    <t>118x60x75</t>
  </si>
  <si>
    <t>Vergadertafel rechthoekig</t>
  </si>
  <si>
    <t>Blad; spaanplaat MFC / Kleur blad: HPL wit / Poten; aluminium grijs /  verrijdbaar en opklapbaar</t>
  </si>
  <si>
    <t>160x80</t>
  </si>
  <si>
    <t xml:space="preserve">Bartafel </t>
  </si>
  <si>
    <t xml:space="preserve">Blad: spaanplaat MFC / Kleur wit HPL/Onderstel: metaal 4 poten, kleur zwart. </t>
  </si>
  <si>
    <t>180 x 70 x 110</t>
  </si>
  <si>
    <t>Bijbehorende barkruk</t>
  </si>
  <si>
    <t>Zitting: kuip kunstleer bekleding, diversekleur /  frame en poten metaal, zwart</t>
  </si>
  <si>
    <t>zithoogte 46cm</t>
  </si>
  <si>
    <t>Vergaderstoel</t>
  </si>
  <si>
    <t>Zitting: Stoffen bekleding in meerdere kleuren / Alumunium (slede)frame zwart/ met armleggers met opdek</t>
  </si>
  <si>
    <t>kantinetafel</t>
  </si>
  <si>
    <t>Blad: wit spaanplaat / Aluminium frame grijs,  4 poten./ stapelbaar.of kanteldbaar ivm flexibiliteit</t>
  </si>
  <si>
    <t>180 x 80</t>
  </si>
  <si>
    <t xml:space="preserve">Kantinestoel   </t>
  </si>
  <si>
    <t>Zitting: houten, diverse kleuren/ aluminium frame, stapelbaar</t>
  </si>
  <si>
    <t>ACCESSOIRES</t>
  </si>
  <si>
    <t>Jaloezie deuren kasten hoog en laag</t>
  </si>
  <si>
    <t>TOTAAL</t>
  </si>
  <si>
    <t>Wegingsfactor</t>
  </si>
  <si>
    <t>Opslagpercentage conform eis 35</t>
  </si>
  <si>
    <t>TOTAAL leveringen</t>
  </si>
  <si>
    <t>TOTAAL t.b.v. prijsbeoordeling</t>
  </si>
  <si>
    <t>passend bij item 13</t>
  </si>
  <si>
    <t>passend voor een MBO student bij nummer 16</t>
  </si>
  <si>
    <t>vergadermeubilair</t>
  </si>
  <si>
    <t>Kantine-/ Atrium meubilair</t>
  </si>
  <si>
    <t>NB: fictieve aantallen zijn op basis van afnames, deze kunnen in de praktijk afwijken, geheel afhankelijk van de behoefte.</t>
  </si>
  <si>
    <t>segment</t>
  </si>
  <si>
    <t>werkplekken kantooromgeving</t>
  </si>
  <si>
    <t>inclusief BTW</t>
  </si>
  <si>
    <t xml:space="preserve"> (exclusief BTW)</t>
  </si>
  <si>
    <t>kastdoppen</t>
  </si>
  <si>
    <t>Kantinestoel (item 17) Doppen voor harde en zachte ondergrond</t>
  </si>
  <si>
    <t xml:space="preserve">Bureaustoel wieltjes (item 4) voor harde en zachte ondergrond </t>
  </si>
  <si>
    <t>losse bladen item 16</t>
  </si>
  <si>
    <t>losse bladen item 2</t>
  </si>
  <si>
    <t>losse bladen item 3</t>
  </si>
  <si>
    <t>legbordplanken lage en hoge kast (min 50KG draagvermogen) per stuk</t>
  </si>
  <si>
    <t xml:space="preserve"> plankdragers tbv legbordplanken per set van 4</t>
  </si>
  <si>
    <t>losse sloten kasten (item 5 en item 6) met 2 sleutels</t>
  </si>
  <si>
    <t>Kosten voorraad producten (per pallet per maand) conform open vraag 7.4</t>
  </si>
  <si>
    <t>Kosten levering voorraad producten (per pallet) 
conform open vraag 7.4</t>
  </si>
  <si>
    <t>item nummer</t>
  </si>
  <si>
    <t>Eis 2: voorrijdkosten service en onderhoud buiten de garantie per servicevraag</t>
  </si>
  <si>
    <t>Eis 2:  service en onderhoud buiten de garantie UURTARIEF bovenop de voorrijdkosten</t>
  </si>
  <si>
    <t>Europese aanbesteding voor het leveren van onderwijs- en kantoormeubilair Referentienummer RCHC23-M1</t>
  </si>
  <si>
    <r>
      <t>Omschrijving type - soort</t>
    </r>
    <r>
      <rPr>
        <b/>
        <sz val="9"/>
        <color rgb="FF0070C0"/>
        <rFont val="Raleway"/>
      </rPr>
      <t xml:space="preserve"> (blauwe cellen zijn een onderdeel van de proefopstelling)</t>
    </r>
  </si>
  <si>
    <t>inkoop:</t>
  </si>
  <si>
    <t>Blad; spaanplaat MFC, HPL wit, voorzien van kantelbare kabelgoot incl contactdoos (4x 230volt  en aansluitkabel 2 mtr) Poten; aluminium grijs. L-poten</t>
  </si>
  <si>
    <t xml:space="preserve">Productbeschrijving </t>
  </si>
  <si>
    <t>Jaloeziekast met rolluik / kleur grijs met zwarte deuren  /incl 4 legplanken en slot universeel. Incl. moedersleutel</t>
  </si>
  <si>
    <t>Jaloeziekast met rolluik / kleur grijs met zwarte deuren / bovenblad wit /incl 2 legplanken en slot universeel. Incl moedersleutel</t>
  </si>
  <si>
    <t>Bureautafel medewerker in hoogte verstelbaar (handbediening - slinger)</t>
  </si>
  <si>
    <t xml:space="preserve">Eis 33: Inkoop met Opslagpercentage </t>
  </si>
  <si>
    <t>Prijzenblad Regio College en Horizon College
VERSIE 31 mei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</si>
</sst>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€&quot;\ * #,##0.00_);_(&quot;€&quot;\ * \(#,##0.00\);_(&quot;€&quot;\ * &quot;-&quot;??_);_(@_)"/>
    <numFmt numFmtId="164" formatCode="_ &quot;€&quot;\ * #,##0.00_ ;_ &quot;€&quot;\ * \-#,##0.00_ ;_ &quot;€&quot;\ * &quot;-&quot;??_ ;_ @_ "/>
    <numFmt numFmtId="165" formatCode="&quot;€&quot;\ #,##0.00"/>
  </numFmts>
  <fonts count="18" x14ac:knownFonts="1">
    <font>
      <sz val="12"/>
      <color theme="1"/>
      <name val="Calibri"/>
      <family val="2"/>
      <scheme val="minor"/>
    </font>
    <font>
      <sz val="10"/>
      <color indexed="8"/>
      <name val="Arial"/>
      <family val="2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4"/>
      <name val="Raleway"/>
    </font>
    <font>
      <b/>
      <sz val="14"/>
      <color theme="1"/>
      <name val="Raleway"/>
    </font>
    <font>
      <sz val="9"/>
      <color theme="1"/>
      <name val="Raleway"/>
    </font>
    <font>
      <b/>
      <sz val="9"/>
      <name val="Raleway"/>
    </font>
    <font>
      <b/>
      <sz val="9"/>
      <color theme="1"/>
      <name val="Raleway"/>
    </font>
    <font>
      <b/>
      <sz val="12"/>
      <color theme="1"/>
      <name val="Raleway"/>
    </font>
    <font>
      <sz val="12"/>
      <color theme="1"/>
      <name val="Raleway"/>
    </font>
    <font>
      <sz val="9"/>
      <color rgb="FF000000"/>
      <name val="Raleway"/>
    </font>
    <font>
      <sz val="9"/>
      <name val="Raleway"/>
    </font>
    <font>
      <b/>
      <sz val="16"/>
      <color theme="1"/>
      <name val="Raleway"/>
    </font>
    <font>
      <b/>
      <sz val="26"/>
      <color theme="1"/>
      <name val="Raleway"/>
    </font>
    <font>
      <sz val="16"/>
      <color theme="1"/>
      <name val="Raleway"/>
    </font>
    <font>
      <b/>
      <sz val="24"/>
      <color theme="0"/>
      <name val="Raleway"/>
    </font>
    <font>
      <b/>
      <sz val="9"/>
      <color rgb="FF0070C0"/>
      <name val="Raleway"/>
    </font>
  </fonts>
  <fills count="1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0F3FA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/>
        <bgColor indexed="64"/>
      </patternFill>
    </fill>
  </fills>
  <borders count="2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indexed="64"/>
      </left>
      <right style="double">
        <color indexed="64"/>
      </right>
      <top style="thin">
        <color auto="1"/>
      </top>
      <bottom style="thin">
        <color auto="1"/>
      </bottom>
      <diagonal/>
    </border>
    <border>
      <left/>
      <right style="double">
        <color indexed="64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auto="1"/>
      </bottom>
      <diagonal/>
    </border>
    <border>
      <left style="double">
        <color auto="1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auto="1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auto="1"/>
      </right>
      <top/>
      <bottom style="double">
        <color indexed="64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1" fillId="0" borderId="0">
      <alignment vertical="top"/>
    </xf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88">
    <xf numFmtId="0" fontId="0" fillId="0" borderId="0" xfId="0"/>
    <xf numFmtId="0" fontId="4" fillId="0" borderId="0" xfId="0" applyFont="1" applyAlignment="1">
      <alignment horizontal="left" vertical="center" wrapText="1"/>
    </xf>
    <xf numFmtId="0" fontId="6" fillId="0" borderId="0" xfId="0" applyFont="1"/>
    <xf numFmtId="0" fontId="7" fillId="4" borderId="8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164" fontId="7" fillId="4" borderId="6" xfId="0" applyNumberFormat="1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/>
    </xf>
    <xf numFmtId="164" fontId="7" fillId="6" borderId="7" xfId="0" applyNumberFormat="1" applyFont="1" applyFill="1" applyBorder="1" applyAlignment="1" applyProtection="1">
      <alignment horizontal="center" vertical="center"/>
      <protection locked="0"/>
    </xf>
    <xf numFmtId="9" fontId="7" fillId="6" borderId="7" xfId="2" applyFont="1" applyFill="1" applyBorder="1" applyAlignment="1" applyProtection="1">
      <alignment horizontal="center" vertical="center"/>
      <protection locked="0"/>
    </xf>
    <xf numFmtId="164" fontId="6" fillId="5" borderId="7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164" fontId="7" fillId="6" borderId="4" xfId="0" applyNumberFormat="1" applyFont="1" applyFill="1" applyBorder="1" applyAlignment="1" applyProtection="1">
      <alignment horizontal="center" vertical="center"/>
      <protection locked="0"/>
    </xf>
    <xf numFmtId="9" fontId="7" fillId="6" borderId="4" xfId="2" applyFont="1" applyFill="1" applyBorder="1" applyAlignment="1" applyProtection="1">
      <alignment horizontal="center" vertical="center"/>
      <protection locked="0"/>
    </xf>
    <xf numFmtId="165" fontId="6" fillId="6" borderId="5" xfId="0" applyNumberFormat="1" applyFont="1" applyFill="1" applyBorder="1" applyAlignment="1" applyProtection="1">
      <alignment horizontal="left" vertical="top" wrapText="1"/>
      <protection locked="0"/>
    </xf>
    <xf numFmtId="0" fontId="6" fillId="3" borderId="0" xfId="0" applyFont="1" applyFill="1" applyAlignment="1">
      <alignment vertical="center"/>
    </xf>
    <xf numFmtId="164" fontId="6" fillId="5" borderId="4" xfId="0" applyNumberFormat="1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top"/>
    </xf>
    <xf numFmtId="0" fontId="6" fillId="2" borderId="2" xfId="0" applyFont="1" applyFill="1" applyBorder="1" applyAlignment="1">
      <alignment horizontal="center"/>
    </xf>
    <xf numFmtId="165" fontId="8" fillId="2" borderId="19" xfId="0" applyNumberFormat="1" applyFont="1" applyFill="1" applyBorder="1" applyAlignment="1">
      <alignment horizontal="center" vertical="center"/>
    </xf>
    <xf numFmtId="165" fontId="8" fillId="2" borderId="10" xfId="0" applyNumberFormat="1" applyFont="1" applyFill="1" applyBorder="1" applyAlignment="1">
      <alignment horizontal="center" vertical="center"/>
    </xf>
    <xf numFmtId="164" fontId="8" fillId="2" borderId="10" xfId="0" applyNumberFormat="1" applyFont="1" applyFill="1" applyBorder="1" applyAlignment="1">
      <alignment horizontal="center" vertical="center"/>
    </xf>
    <xf numFmtId="9" fontId="8" fillId="2" borderId="10" xfId="2" applyFont="1" applyFill="1" applyBorder="1" applyAlignment="1" applyProtection="1">
      <alignment horizontal="center" vertical="center"/>
    </xf>
    <xf numFmtId="0" fontId="6" fillId="0" borderId="0" xfId="0" applyFont="1" applyAlignment="1">
      <alignment horizontal="center"/>
    </xf>
    <xf numFmtId="165" fontId="8" fillId="3" borderId="16" xfId="0" applyNumberFormat="1" applyFont="1" applyFill="1" applyBorder="1" applyAlignment="1">
      <alignment horizontal="center" vertical="center"/>
    </xf>
    <xf numFmtId="164" fontId="8" fillId="3" borderId="16" xfId="0" applyNumberFormat="1" applyFont="1" applyFill="1" applyBorder="1" applyAlignment="1">
      <alignment horizontal="center" vertical="center"/>
    </xf>
    <xf numFmtId="9" fontId="8" fillId="3" borderId="16" xfId="2" applyFont="1" applyFill="1" applyBorder="1" applyAlignment="1" applyProtection="1">
      <alignment horizontal="center" vertical="center"/>
    </xf>
    <xf numFmtId="1" fontId="8" fillId="2" borderId="10" xfId="0" applyNumberFormat="1" applyFont="1" applyFill="1" applyBorder="1" applyAlignment="1">
      <alignment horizontal="center" vertical="center"/>
    </xf>
    <xf numFmtId="165" fontId="9" fillId="2" borderId="10" xfId="0" applyNumberFormat="1" applyFont="1" applyFill="1" applyBorder="1" applyAlignment="1">
      <alignment horizontal="center" vertical="center"/>
    </xf>
    <xf numFmtId="164" fontId="9" fillId="2" borderId="10" xfId="0" applyNumberFormat="1" applyFont="1" applyFill="1" applyBorder="1" applyAlignment="1">
      <alignment horizontal="center" vertical="center"/>
    </xf>
    <xf numFmtId="9" fontId="9" fillId="2" borderId="10" xfId="2" applyFont="1" applyFill="1" applyBorder="1" applyAlignment="1" applyProtection="1">
      <alignment horizontal="center" vertical="center"/>
    </xf>
    <xf numFmtId="164" fontId="9" fillId="4" borderId="10" xfId="0" applyNumberFormat="1" applyFont="1" applyFill="1" applyBorder="1" applyAlignment="1">
      <alignment horizontal="center" vertical="center"/>
    </xf>
    <xf numFmtId="9" fontId="9" fillId="2" borderId="19" xfId="2" applyFont="1" applyFill="1" applyBorder="1" applyAlignment="1" applyProtection="1">
      <alignment horizontal="center" vertical="center"/>
    </xf>
    <xf numFmtId="165" fontId="9" fillId="2" borderId="3" xfId="0" applyNumberFormat="1" applyFont="1" applyFill="1" applyBorder="1" applyAlignment="1">
      <alignment horizontal="center" vertical="center"/>
    </xf>
    <xf numFmtId="9" fontId="7" fillId="6" borderId="18" xfId="2" applyFont="1" applyFill="1" applyBorder="1" applyAlignment="1" applyProtection="1">
      <alignment vertical="center"/>
      <protection locked="0"/>
    </xf>
    <xf numFmtId="164" fontId="6" fillId="0" borderId="0" xfId="0" applyNumberFormat="1" applyFont="1"/>
    <xf numFmtId="0" fontId="10" fillId="0" borderId="0" xfId="0" applyFont="1"/>
    <xf numFmtId="0" fontId="10" fillId="0" borderId="0" xfId="0" applyFont="1" applyAlignment="1">
      <alignment horizontal="center"/>
    </xf>
    <xf numFmtId="164" fontId="10" fillId="0" borderId="0" xfId="0" applyNumberFormat="1" applyFont="1"/>
    <xf numFmtId="0" fontId="6" fillId="8" borderId="1" xfId="0" applyFont="1" applyFill="1" applyBorder="1" applyAlignment="1">
      <alignment horizontal="center" vertical="center"/>
    </xf>
    <xf numFmtId="165" fontId="9" fillId="2" borderId="26" xfId="0" applyNumberFormat="1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left" vertical="center" wrapText="1"/>
    </xf>
    <xf numFmtId="0" fontId="6" fillId="10" borderId="7" xfId="0" applyFont="1" applyFill="1" applyBorder="1" applyAlignment="1">
      <alignment horizontal="center" vertical="center" wrapText="1"/>
    </xf>
    <xf numFmtId="0" fontId="6" fillId="10" borderId="7" xfId="0" applyFont="1" applyFill="1" applyBorder="1" applyAlignment="1">
      <alignment horizontal="center" vertical="center"/>
    </xf>
    <xf numFmtId="0" fontId="11" fillId="10" borderId="7" xfId="0" applyFont="1" applyFill="1" applyBorder="1" applyAlignment="1">
      <alignment horizontal="center" vertical="center"/>
    </xf>
    <xf numFmtId="0" fontId="11" fillId="10" borderId="7" xfId="0" applyFont="1" applyFill="1" applyBorder="1" applyAlignment="1">
      <alignment horizontal="center" vertical="center" wrapText="1"/>
    </xf>
    <xf numFmtId="165" fontId="8" fillId="10" borderId="10" xfId="0" applyNumberFormat="1" applyFont="1" applyFill="1" applyBorder="1" applyAlignment="1">
      <alignment horizontal="center" vertical="center" wrapText="1"/>
    </xf>
    <xf numFmtId="165" fontId="8" fillId="10" borderId="16" xfId="0" applyNumberFormat="1" applyFont="1" applyFill="1" applyBorder="1" applyAlignment="1">
      <alignment horizontal="center" vertical="center" wrapText="1"/>
    </xf>
    <xf numFmtId="0" fontId="6" fillId="10" borderId="0" xfId="0" applyFont="1" applyFill="1" applyAlignment="1">
      <alignment horizontal="center" wrapText="1"/>
    </xf>
    <xf numFmtId="0" fontId="10" fillId="10" borderId="0" xfId="0" applyFont="1" applyFill="1" applyAlignment="1">
      <alignment horizontal="center" wrapText="1"/>
    </xf>
    <xf numFmtId="165" fontId="8" fillId="10" borderId="10" xfId="0" applyNumberFormat="1" applyFont="1" applyFill="1" applyBorder="1" applyAlignment="1">
      <alignment horizontal="center" vertical="center"/>
    </xf>
    <xf numFmtId="165" fontId="8" fillId="10" borderId="16" xfId="0" applyNumberFormat="1" applyFont="1" applyFill="1" applyBorder="1" applyAlignment="1">
      <alignment horizontal="center" vertical="center"/>
    </xf>
    <xf numFmtId="165" fontId="9" fillId="10" borderId="10" xfId="0" applyNumberFormat="1" applyFont="1" applyFill="1" applyBorder="1" applyAlignment="1">
      <alignment horizontal="center" vertical="center"/>
    </xf>
    <xf numFmtId="0" fontId="6" fillId="10" borderId="0" xfId="0" applyFont="1" applyFill="1" applyAlignment="1">
      <alignment horizontal="center"/>
    </xf>
    <xf numFmtId="0" fontId="10" fillId="10" borderId="0" xfId="0" applyFont="1" applyFill="1" applyAlignment="1">
      <alignment horizontal="center"/>
    </xf>
    <xf numFmtId="0" fontId="12" fillId="10" borderId="7" xfId="0" applyFont="1" applyFill="1" applyBorder="1" applyAlignment="1">
      <alignment horizontal="center" vertical="center" wrapText="1"/>
    </xf>
    <xf numFmtId="0" fontId="11" fillId="10" borderId="20" xfId="0" applyFont="1" applyFill="1" applyBorder="1" applyAlignment="1">
      <alignment horizontal="center" vertical="center" wrapText="1"/>
    </xf>
    <xf numFmtId="0" fontId="13" fillId="7" borderId="6" xfId="0" applyFont="1" applyFill="1" applyBorder="1" applyAlignment="1">
      <alignment vertical="center"/>
    </xf>
    <xf numFmtId="165" fontId="13" fillId="7" borderId="6" xfId="0" applyNumberFormat="1" applyFont="1" applyFill="1" applyBorder="1" applyAlignment="1">
      <alignment horizontal="center" vertical="center"/>
    </xf>
    <xf numFmtId="44" fontId="9" fillId="4" borderId="10" xfId="3" applyFont="1" applyFill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0" fontId="15" fillId="0" borderId="18" xfId="0" applyFont="1" applyBorder="1" applyAlignment="1">
      <alignment horizontal="left" vertical="center"/>
    </xf>
    <xf numFmtId="164" fontId="9" fillId="3" borderId="18" xfId="0" applyNumberFormat="1" applyFont="1" applyFill="1" applyBorder="1" applyAlignment="1">
      <alignment horizontal="right" vertical="center"/>
    </xf>
    <xf numFmtId="0" fontId="8" fillId="0" borderId="0" xfId="0" applyFont="1"/>
    <xf numFmtId="0" fontId="6" fillId="11" borderId="7" xfId="0" applyFont="1" applyFill="1" applyBorder="1" applyAlignment="1">
      <alignment horizontal="center" vertical="center" wrapText="1"/>
    </xf>
    <xf numFmtId="44" fontId="9" fillId="2" borderId="10" xfId="3" applyFont="1" applyFill="1" applyBorder="1" applyAlignment="1" applyProtection="1">
      <alignment horizontal="center" vertical="center"/>
    </xf>
    <xf numFmtId="165" fontId="9" fillId="2" borderId="16" xfId="0" applyNumberFormat="1" applyFont="1" applyFill="1" applyBorder="1" applyAlignment="1">
      <alignment horizontal="center" vertical="center"/>
    </xf>
    <xf numFmtId="165" fontId="9" fillId="2" borderId="17" xfId="0" applyNumberFormat="1" applyFont="1" applyFill="1" applyBorder="1" applyAlignment="1">
      <alignment horizontal="center" vertical="center"/>
    </xf>
    <xf numFmtId="165" fontId="8" fillId="3" borderId="2" xfId="0" applyNumberFormat="1" applyFont="1" applyFill="1" applyBorder="1" applyAlignment="1">
      <alignment horizontal="left" vertical="center" wrapText="1"/>
    </xf>
    <xf numFmtId="165" fontId="8" fillId="3" borderId="17" xfId="0" applyNumberFormat="1" applyFont="1" applyFill="1" applyBorder="1" applyAlignment="1">
      <alignment horizontal="left" vertical="center" wrapText="1"/>
    </xf>
    <xf numFmtId="165" fontId="8" fillId="3" borderId="2" xfId="0" applyNumberFormat="1" applyFont="1" applyFill="1" applyBorder="1" applyAlignment="1">
      <alignment horizontal="left" vertical="center"/>
    </xf>
    <xf numFmtId="165" fontId="8" fillId="3" borderId="17" xfId="0" applyNumberFormat="1" applyFont="1" applyFill="1" applyBorder="1" applyAlignment="1">
      <alignment horizontal="left" vertical="center"/>
    </xf>
    <xf numFmtId="0" fontId="16" fillId="12" borderId="11" xfId="0" applyFont="1" applyFill="1" applyBorder="1" applyAlignment="1">
      <alignment horizontal="left" vertical="center" wrapText="1"/>
    </xf>
    <xf numFmtId="0" fontId="16" fillId="12" borderId="12" xfId="0" applyFont="1" applyFill="1" applyBorder="1" applyAlignment="1">
      <alignment horizontal="left" vertical="center" wrapText="1"/>
    </xf>
    <xf numFmtId="0" fontId="16" fillId="12" borderId="13" xfId="0" applyFont="1" applyFill="1" applyBorder="1" applyAlignment="1">
      <alignment horizontal="left" vertical="center" wrapText="1"/>
    </xf>
    <xf numFmtId="0" fontId="5" fillId="9" borderId="23" xfId="0" applyFont="1" applyFill="1" applyBorder="1" applyAlignment="1">
      <alignment horizontal="left" vertical="top" wrapText="1"/>
    </xf>
    <xf numFmtId="0" fontId="5" fillId="9" borderId="24" xfId="0" applyFont="1" applyFill="1" applyBorder="1" applyAlignment="1">
      <alignment horizontal="left" vertical="top" wrapText="1"/>
    </xf>
    <xf numFmtId="0" fontId="5" fillId="9" borderId="25" xfId="0" applyFont="1" applyFill="1" applyBorder="1" applyAlignment="1">
      <alignment horizontal="left" vertical="top" wrapText="1"/>
    </xf>
    <xf numFmtId="0" fontId="8" fillId="8" borderId="15" xfId="0" applyFont="1" applyFill="1" applyBorder="1" applyAlignment="1">
      <alignment horizontal="left" vertical="center"/>
    </xf>
    <xf numFmtId="0" fontId="8" fillId="8" borderId="1" xfId="0" applyFont="1" applyFill="1" applyBorder="1" applyAlignment="1">
      <alignment horizontal="left" vertical="center"/>
    </xf>
    <xf numFmtId="0" fontId="8" fillId="8" borderId="9" xfId="0" applyFont="1" applyFill="1" applyBorder="1" applyAlignment="1">
      <alignment horizontal="left" vertical="center"/>
    </xf>
    <xf numFmtId="0" fontId="4" fillId="9" borderId="14" xfId="0" applyFont="1" applyFill="1" applyBorder="1" applyAlignment="1">
      <alignment horizontal="center" vertical="center" wrapText="1"/>
    </xf>
    <xf numFmtId="0" fontId="6" fillId="8" borderId="22" xfId="0" applyFont="1" applyFill="1" applyBorder="1" applyAlignment="1">
      <alignment horizontal="center" vertical="center"/>
    </xf>
    <xf numFmtId="0" fontId="6" fillId="8" borderId="10" xfId="0" applyFont="1" applyFill="1" applyBorder="1" applyAlignment="1">
      <alignment horizontal="center" vertical="center"/>
    </xf>
    <xf numFmtId="0" fontId="6" fillId="8" borderId="21" xfId="0" applyFont="1" applyFill="1" applyBorder="1" applyAlignment="1">
      <alignment horizontal="center" vertical="center"/>
    </xf>
    <xf numFmtId="0" fontId="6" fillId="8" borderId="18" xfId="0" applyFont="1" applyFill="1" applyBorder="1" applyAlignment="1">
      <alignment horizontal="center" vertical="center"/>
    </xf>
    <xf numFmtId="0" fontId="14" fillId="4" borderId="6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</cellXfs>
  <cellStyles count="4">
    <cellStyle name="Procent" xfId="2" builtinId="5"/>
    <cellStyle name="Standaard" xfId="0" builtinId="0"/>
    <cellStyle name="Standaard 2" xfId="1" xr:uid="{00000000-0005-0000-0000-000002000000}"/>
    <cellStyle name="Valuta" xfId="3" builtinId="4"/>
  </cellStyles>
  <dxfs count="15"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 tint="-0.24994659260841701"/>
        </patternFill>
      </fill>
    </dxf>
  </dxfs>
  <tableStyles count="0" defaultTableStyle="TableStyleMedium2" defaultPivotStyle="PivotStyleLight16"/>
  <colors>
    <mruColors>
      <color rgb="FFF0F3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46181</xdr:colOff>
      <xdr:row>1</xdr:row>
      <xdr:rowOff>98797</xdr:rowOff>
    </xdr:from>
    <xdr:ext cx="3800650" cy="718402"/>
    <xdr:sp macro="" textlink="">
      <xdr:nvSpPr>
        <xdr:cNvPr id="4" name="Tekstvak 3">
          <a:extLst>
            <a:ext uri="{FF2B5EF4-FFF2-40B4-BE49-F238E27FC236}">
              <a16:creationId xmlns:a16="http://schemas.microsoft.com/office/drawing/2014/main" id="{00E9C551-D73D-FD47-8CA7-9D6FAB7B4306}"/>
            </a:ext>
          </a:extLst>
        </xdr:cNvPr>
        <xdr:cNvSpPr txBox="1"/>
      </xdr:nvSpPr>
      <xdr:spPr>
        <a:xfrm rot="10800000" flipH="1" flipV="1">
          <a:off x="16960272" y="976252"/>
          <a:ext cx="3800650" cy="718402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nl-NL" sz="2000">
              <a:solidFill>
                <a:srgbClr val="FF0000"/>
              </a:solidFill>
            </a:rPr>
            <a:t>alle lichtgroene cellen dienen door inschrijver te worden ingevuld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6"/>
  <sheetViews>
    <sheetView showGridLines="0" tabSelected="1" zoomScale="110" zoomScaleNormal="110" workbookViewId="0">
      <pane xSplit="3" ySplit="2" topLeftCell="D27" activePane="bottomRight" state="frozen"/>
      <selection pane="topRight" activeCell="B1" sqref="B1"/>
      <selection pane="bottomLeft" activeCell="A3" sqref="A3"/>
      <selection pane="bottomRight" activeCell="K45" sqref="K45"/>
    </sheetView>
  </sheetViews>
  <sheetFormatPr baseColWidth="10" defaultColWidth="11" defaultRowHeight="18.75" customHeight="1" x14ac:dyDescent="0.2"/>
  <cols>
    <col min="1" max="1" width="22.83203125" style="36" customWidth="1"/>
    <col min="2" max="2" width="9.83203125" style="37" customWidth="1"/>
    <col min="3" max="3" width="89.1640625" style="36" customWidth="1"/>
    <col min="4" max="4" width="35.83203125" style="49" customWidth="1"/>
    <col min="5" max="5" width="21.33203125" style="54" customWidth="1"/>
    <col min="6" max="7" width="21.33203125" style="37" customWidth="1"/>
    <col min="8" max="8" width="14.1640625" style="36" customWidth="1"/>
    <col min="9" max="9" width="21.6640625" style="38" customWidth="1"/>
    <col min="10" max="10" width="14.5" style="36" customWidth="1"/>
    <col min="11" max="11" width="22.1640625" style="38" customWidth="1"/>
    <col min="12" max="12" width="54.33203125" style="36" customWidth="1"/>
    <col min="13" max="16373" width="11" style="36"/>
    <col min="16374" max="16384" width="11" style="36" bestFit="1" customWidth="1"/>
  </cols>
  <sheetData>
    <row r="1" spans="1:12" s="1" customFormat="1" ht="120" customHeight="1" thickTop="1" x14ac:dyDescent="0.2">
      <c r="A1" s="81"/>
      <c r="B1" s="72" t="s">
        <v>91</v>
      </c>
      <c r="C1" s="73"/>
      <c r="D1" s="73"/>
      <c r="E1" s="73"/>
      <c r="F1" s="73"/>
      <c r="G1" s="73"/>
      <c r="H1" s="73"/>
      <c r="I1" s="73"/>
      <c r="J1" s="73"/>
      <c r="K1" s="73"/>
      <c r="L1" s="74"/>
    </row>
    <row r="2" spans="1:12" s="1" customFormat="1" ht="73" customHeight="1" thickBot="1" x14ac:dyDescent="0.25">
      <c r="A2" s="81"/>
      <c r="B2" s="75" t="s">
        <v>82</v>
      </c>
      <c r="C2" s="76"/>
      <c r="D2" s="76"/>
      <c r="E2" s="76"/>
      <c r="F2" s="76"/>
      <c r="G2" s="76"/>
      <c r="H2" s="76"/>
      <c r="I2" s="76"/>
      <c r="J2" s="76"/>
      <c r="K2" s="76"/>
      <c r="L2" s="77"/>
    </row>
    <row r="3" spans="1:12" s="2" customFormat="1" ht="52" customHeight="1" thickTop="1" thickBot="1" x14ac:dyDescent="0.2">
      <c r="A3" s="4" t="s">
        <v>64</v>
      </c>
      <c r="B3" s="3" t="s">
        <v>79</v>
      </c>
      <c r="C3" s="41" t="s">
        <v>83</v>
      </c>
      <c r="D3" s="41" t="s">
        <v>2</v>
      </c>
      <c r="E3" s="4" t="s">
        <v>3</v>
      </c>
      <c r="F3" s="4" t="s">
        <v>4</v>
      </c>
      <c r="G3" s="4" t="s">
        <v>5</v>
      </c>
      <c r="H3" s="4" t="s">
        <v>6</v>
      </c>
      <c r="I3" s="5" t="s">
        <v>7</v>
      </c>
      <c r="J3" s="4" t="s">
        <v>8</v>
      </c>
      <c r="K3" s="5" t="s">
        <v>9</v>
      </c>
      <c r="L3" s="4" t="s">
        <v>86</v>
      </c>
    </row>
    <row r="4" spans="1:12" s="11" customFormat="1" ht="78" customHeight="1" thickTop="1" x14ac:dyDescent="0.2">
      <c r="A4" s="82" t="s">
        <v>65</v>
      </c>
      <c r="B4" s="39">
        <v>1</v>
      </c>
      <c r="C4" s="64" t="s">
        <v>89</v>
      </c>
      <c r="D4" s="45" t="s">
        <v>85</v>
      </c>
      <c r="E4" s="43" t="s">
        <v>10</v>
      </c>
      <c r="F4" s="43">
        <v>12</v>
      </c>
      <c r="G4" s="43">
        <v>10</v>
      </c>
      <c r="H4" s="43">
        <f t="shared" ref="H4:H20" si="0">F4+G4</f>
        <v>22</v>
      </c>
      <c r="I4" s="12">
        <v>0</v>
      </c>
      <c r="J4" s="13"/>
      <c r="K4" s="10">
        <f t="shared" ref="K4:K5" si="1">H4*I4-((H4*I4)*J4)</f>
        <v>0</v>
      </c>
      <c r="L4" s="14"/>
    </row>
    <row r="5" spans="1:12" s="11" customFormat="1" ht="57" customHeight="1" x14ac:dyDescent="0.2">
      <c r="A5" s="82"/>
      <c r="B5" s="39">
        <f t="shared" ref="B5:B10" si="2">B4+1</f>
        <v>2</v>
      </c>
      <c r="C5" s="6" t="s">
        <v>11</v>
      </c>
      <c r="D5" s="42" t="s">
        <v>85</v>
      </c>
      <c r="E5" s="43" t="s">
        <v>12</v>
      </c>
      <c r="F5" s="43">
        <v>37</v>
      </c>
      <c r="G5" s="43">
        <v>5</v>
      </c>
      <c r="H5" s="43">
        <f t="shared" si="0"/>
        <v>42</v>
      </c>
      <c r="I5" s="12">
        <v>0</v>
      </c>
      <c r="J5" s="13"/>
      <c r="K5" s="10">
        <f t="shared" si="1"/>
        <v>0</v>
      </c>
      <c r="L5" s="14"/>
    </row>
    <row r="6" spans="1:12" s="11" customFormat="1" ht="80.25" customHeight="1" x14ac:dyDescent="0.2">
      <c r="A6" s="82"/>
      <c r="B6" s="39">
        <f t="shared" si="2"/>
        <v>3</v>
      </c>
      <c r="C6" s="64" t="s">
        <v>11</v>
      </c>
      <c r="D6" s="42" t="s">
        <v>85</v>
      </c>
      <c r="E6" s="44" t="s">
        <v>13</v>
      </c>
      <c r="F6" s="44">
        <v>52</v>
      </c>
      <c r="G6" s="44">
        <v>40</v>
      </c>
      <c r="H6" s="43">
        <f t="shared" si="0"/>
        <v>92</v>
      </c>
      <c r="I6" s="12">
        <v>0</v>
      </c>
      <c r="J6" s="13"/>
      <c r="K6" s="10">
        <f t="shared" ref="K6:K20" si="3">H6*I6-((H6*I6)*J6)</f>
        <v>0</v>
      </c>
      <c r="L6" s="14"/>
    </row>
    <row r="7" spans="1:12" s="11" customFormat="1" ht="180.75" customHeight="1" x14ac:dyDescent="0.2">
      <c r="A7" s="82"/>
      <c r="B7" s="39">
        <f t="shared" si="2"/>
        <v>4</v>
      </c>
      <c r="C7" s="64" t="s">
        <v>14</v>
      </c>
      <c r="D7" s="42" t="s">
        <v>15</v>
      </c>
      <c r="E7" s="43" t="s">
        <v>16</v>
      </c>
      <c r="F7" s="43">
        <v>95</v>
      </c>
      <c r="G7" s="43">
        <v>20</v>
      </c>
      <c r="H7" s="43">
        <f t="shared" si="0"/>
        <v>115</v>
      </c>
      <c r="I7" s="12">
        <v>0</v>
      </c>
      <c r="J7" s="13"/>
      <c r="K7" s="10">
        <f t="shared" si="3"/>
        <v>0</v>
      </c>
      <c r="L7" s="14"/>
    </row>
    <row r="8" spans="1:12" s="11" customFormat="1" ht="105" customHeight="1" x14ac:dyDescent="0.2">
      <c r="A8" s="82"/>
      <c r="B8" s="39">
        <f t="shared" si="2"/>
        <v>5</v>
      </c>
      <c r="C8" s="6" t="s">
        <v>17</v>
      </c>
      <c r="D8" s="45" t="s">
        <v>87</v>
      </c>
      <c r="E8" s="44" t="s">
        <v>18</v>
      </c>
      <c r="F8" s="43">
        <v>27</v>
      </c>
      <c r="G8" s="43">
        <v>20</v>
      </c>
      <c r="H8" s="43">
        <f t="shared" si="0"/>
        <v>47</v>
      </c>
      <c r="I8" s="12">
        <v>0</v>
      </c>
      <c r="J8" s="13"/>
      <c r="K8" s="10">
        <f t="shared" si="3"/>
        <v>0</v>
      </c>
      <c r="L8" s="14"/>
    </row>
    <row r="9" spans="1:12" s="11" customFormat="1" ht="69" customHeight="1" x14ac:dyDescent="0.2">
      <c r="A9" s="83"/>
      <c r="B9" s="39">
        <f t="shared" si="2"/>
        <v>6</v>
      </c>
      <c r="C9" s="64" t="s">
        <v>19</v>
      </c>
      <c r="D9" s="45" t="s">
        <v>88</v>
      </c>
      <c r="E9" s="44" t="s">
        <v>20</v>
      </c>
      <c r="F9" s="43">
        <v>27</v>
      </c>
      <c r="G9" s="43">
        <v>20</v>
      </c>
      <c r="H9" s="43">
        <f t="shared" si="0"/>
        <v>47</v>
      </c>
      <c r="I9" s="12">
        <v>0</v>
      </c>
      <c r="J9" s="13"/>
      <c r="K9" s="10">
        <f t="shared" si="3"/>
        <v>0</v>
      </c>
      <c r="L9" s="14"/>
    </row>
    <row r="10" spans="1:12" s="11" customFormat="1" ht="120" customHeight="1" x14ac:dyDescent="0.2">
      <c r="A10" s="84" t="s">
        <v>21</v>
      </c>
      <c r="B10" s="39">
        <f t="shared" si="2"/>
        <v>7</v>
      </c>
      <c r="C10" s="64" t="s">
        <v>22</v>
      </c>
      <c r="D10" s="45" t="s">
        <v>23</v>
      </c>
      <c r="E10" s="55" t="s">
        <v>24</v>
      </c>
      <c r="F10" s="43">
        <v>300</v>
      </c>
      <c r="G10" s="43">
        <v>100</v>
      </c>
      <c r="H10" s="43">
        <f t="shared" si="0"/>
        <v>400</v>
      </c>
      <c r="I10" s="12">
        <v>0</v>
      </c>
      <c r="J10" s="13"/>
      <c r="K10" s="10">
        <f t="shared" si="3"/>
        <v>0</v>
      </c>
      <c r="L10" s="14"/>
    </row>
    <row r="11" spans="1:12" s="11" customFormat="1" ht="92.25" customHeight="1" x14ac:dyDescent="0.2">
      <c r="A11" s="82"/>
      <c r="B11" s="39">
        <f>B10+1</f>
        <v>8</v>
      </c>
      <c r="C11" s="64" t="s">
        <v>25</v>
      </c>
      <c r="D11" s="45" t="s">
        <v>26</v>
      </c>
      <c r="E11" s="42" t="s">
        <v>27</v>
      </c>
      <c r="F11" s="42">
        <v>180</v>
      </c>
      <c r="G11" s="42">
        <v>150</v>
      </c>
      <c r="H11" s="43">
        <f t="shared" si="0"/>
        <v>330</v>
      </c>
      <c r="I11" s="12">
        <v>0</v>
      </c>
      <c r="J11" s="13"/>
      <c r="K11" s="10">
        <f t="shared" si="3"/>
        <v>0</v>
      </c>
      <c r="L11" s="14"/>
    </row>
    <row r="12" spans="1:12" s="11" customFormat="1" ht="40" customHeight="1" x14ac:dyDescent="0.2">
      <c r="A12" s="82"/>
      <c r="B12" s="39">
        <f t="shared" ref="B12:B20" si="4">B11+1</f>
        <v>9</v>
      </c>
      <c r="C12" s="6" t="s">
        <v>28</v>
      </c>
      <c r="D12" s="42" t="s">
        <v>29</v>
      </c>
      <c r="E12" s="42" t="s">
        <v>27</v>
      </c>
      <c r="F12" s="42">
        <v>10</v>
      </c>
      <c r="G12" s="42">
        <v>0</v>
      </c>
      <c r="H12" s="43">
        <f t="shared" si="0"/>
        <v>10</v>
      </c>
      <c r="I12" s="12">
        <v>0</v>
      </c>
      <c r="J12" s="13"/>
      <c r="K12" s="10">
        <f t="shared" si="3"/>
        <v>0</v>
      </c>
      <c r="L12" s="14"/>
    </row>
    <row r="13" spans="1:12" s="11" customFormat="1" ht="46" customHeight="1" x14ac:dyDescent="0.2">
      <c r="A13" s="82"/>
      <c r="B13" s="39">
        <f t="shared" si="4"/>
        <v>10</v>
      </c>
      <c r="C13" s="6" t="s">
        <v>30</v>
      </c>
      <c r="D13" s="42" t="s">
        <v>31</v>
      </c>
      <c r="E13" s="43" t="s">
        <v>32</v>
      </c>
      <c r="F13" s="43">
        <v>10</v>
      </c>
      <c r="G13" s="43">
        <v>0</v>
      </c>
      <c r="H13" s="43">
        <f t="shared" si="0"/>
        <v>10</v>
      </c>
      <c r="I13" s="12">
        <v>0</v>
      </c>
      <c r="J13" s="13"/>
      <c r="K13" s="10">
        <f t="shared" si="3"/>
        <v>0</v>
      </c>
      <c r="L13" s="14"/>
    </row>
    <row r="14" spans="1:12" s="11" customFormat="1" ht="32" customHeight="1" x14ac:dyDescent="0.2">
      <c r="A14" s="83"/>
      <c r="B14" s="39">
        <f t="shared" si="4"/>
        <v>11</v>
      </c>
      <c r="C14" s="6" t="s">
        <v>33</v>
      </c>
      <c r="D14" s="45" t="s">
        <v>34</v>
      </c>
      <c r="E14" s="43" t="s">
        <v>35</v>
      </c>
      <c r="F14" s="43">
        <v>8</v>
      </c>
      <c r="G14" s="43">
        <v>0</v>
      </c>
      <c r="H14" s="43">
        <f t="shared" si="0"/>
        <v>8</v>
      </c>
      <c r="I14" s="12">
        <v>0</v>
      </c>
      <c r="J14" s="13"/>
      <c r="K14" s="10">
        <f t="shared" si="3"/>
        <v>0</v>
      </c>
      <c r="L14" s="14"/>
    </row>
    <row r="15" spans="1:12" s="11" customFormat="1" ht="65.25" customHeight="1" x14ac:dyDescent="0.2">
      <c r="A15" s="84" t="s">
        <v>61</v>
      </c>
      <c r="B15" s="39">
        <f t="shared" si="4"/>
        <v>12</v>
      </c>
      <c r="C15" s="64" t="s">
        <v>36</v>
      </c>
      <c r="D15" s="42" t="s">
        <v>37</v>
      </c>
      <c r="E15" s="43" t="s">
        <v>38</v>
      </c>
      <c r="F15" s="43">
        <v>7</v>
      </c>
      <c r="G15" s="43">
        <v>5</v>
      </c>
      <c r="H15" s="43">
        <f t="shared" si="0"/>
        <v>12</v>
      </c>
      <c r="I15" s="12">
        <v>0</v>
      </c>
      <c r="J15" s="13"/>
      <c r="K15" s="10">
        <f t="shared" si="3"/>
        <v>0</v>
      </c>
      <c r="L15" s="14"/>
    </row>
    <row r="16" spans="1:12" s="11" customFormat="1" ht="41.25" customHeight="1" x14ac:dyDescent="0.2">
      <c r="A16" s="82"/>
      <c r="B16" s="39">
        <f t="shared" si="4"/>
        <v>13</v>
      </c>
      <c r="C16" s="6" t="s">
        <v>39</v>
      </c>
      <c r="D16" s="42" t="s">
        <v>40</v>
      </c>
      <c r="E16" s="43" t="s">
        <v>41</v>
      </c>
      <c r="F16" s="43">
        <v>20</v>
      </c>
      <c r="G16" s="43">
        <v>0</v>
      </c>
      <c r="H16" s="43">
        <f t="shared" si="0"/>
        <v>20</v>
      </c>
      <c r="I16" s="8">
        <v>0</v>
      </c>
      <c r="J16" s="9"/>
      <c r="K16" s="10">
        <f t="shared" si="3"/>
        <v>0</v>
      </c>
      <c r="L16" s="14"/>
    </row>
    <row r="17" spans="1:12" s="11" customFormat="1" ht="32" customHeight="1" x14ac:dyDescent="0.2">
      <c r="A17" s="82"/>
      <c r="B17" s="39">
        <f t="shared" si="4"/>
        <v>14</v>
      </c>
      <c r="C17" s="6" t="s">
        <v>42</v>
      </c>
      <c r="D17" s="42" t="s">
        <v>43</v>
      </c>
      <c r="E17" s="43" t="s">
        <v>59</v>
      </c>
      <c r="F17" s="43">
        <v>120</v>
      </c>
      <c r="G17" s="43">
        <v>0</v>
      </c>
      <c r="H17" s="43">
        <f t="shared" si="0"/>
        <v>120</v>
      </c>
      <c r="I17" s="8">
        <v>0</v>
      </c>
      <c r="J17" s="9"/>
      <c r="K17" s="10">
        <f t="shared" si="3"/>
        <v>0</v>
      </c>
      <c r="L17" s="14"/>
    </row>
    <row r="18" spans="1:12" s="11" customFormat="1" ht="76.5" customHeight="1" x14ac:dyDescent="0.2">
      <c r="A18" s="82"/>
      <c r="B18" s="39">
        <f t="shared" si="4"/>
        <v>15</v>
      </c>
      <c r="C18" s="64" t="s">
        <v>45</v>
      </c>
      <c r="D18" s="45" t="s">
        <v>46</v>
      </c>
      <c r="E18" s="43" t="s">
        <v>44</v>
      </c>
      <c r="F18" s="43">
        <v>32</v>
      </c>
      <c r="G18" s="43">
        <v>15</v>
      </c>
      <c r="H18" s="43">
        <f t="shared" si="0"/>
        <v>47</v>
      </c>
      <c r="I18" s="8">
        <v>0</v>
      </c>
      <c r="J18" s="9"/>
      <c r="K18" s="10">
        <f t="shared" si="3"/>
        <v>0</v>
      </c>
      <c r="L18" s="14"/>
    </row>
    <row r="19" spans="1:12" s="11" customFormat="1" ht="58.5" customHeight="1" x14ac:dyDescent="0.2">
      <c r="A19" s="85" t="s">
        <v>62</v>
      </c>
      <c r="B19" s="39">
        <f t="shared" si="4"/>
        <v>16</v>
      </c>
      <c r="C19" s="64" t="s">
        <v>47</v>
      </c>
      <c r="D19" s="45" t="s">
        <v>48</v>
      </c>
      <c r="E19" s="43" t="s">
        <v>49</v>
      </c>
      <c r="F19" s="43">
        <v>32</v>
      </c>
      <c r="G19" s="43">
        <v>0</v>
      </c>
      <c r="H19" s="43">
        <f t="shared" si="0"/>
        <v>32</v>
      </c>
      <c r="I19" s="8">
        <v>0</v>
      </c>
      <c r="J19" s="9"/>
      <c r="K19" s="10">
        <f t="shared" si="3"/>
        <v>0</v>
      </c>
      <c r="L19" s="14"/>
    </row>
    <row r="20" spans="1:12" s="11" customFormat="1" ht="58.5" customHeight="1" x14ac:dyDescent="0.2">
      <c r="A20" s="85"/>
      <c r="B20" s="39">
        <f t="shared" si="4"/>
        <v>17</v>
      </c>
      <c r="C20" s="64" t="s">
        <v>50</v>
      </c>
      <c r="D20" s="42" t="s">
        <v>51</v>
      </c>
      <c r="E20" s="42" t="s">
        <v>60</v>
      </c>
      <c r="F20" s="43">
        <v>52</v>
      </c>
      <c r="G20" s="43">
        <v>0</v>
      </c>
      <c r="H20" s="43">
        <f t="shared" si="0"/>
        <v>52</v>
      </c>
      <c r="I20" s="8">
        <v>0</v>
      </c>
      <c r="J20" s="9"/>
      <c r="K20" s="10">
        <f t="shared" si="3"/>
        <v>0</v>
      </c>
      <c r="L20" s="14"/>
    </row>
    <row r="21" spans="1:12" s="15" customFormat="1" ht="32" customHeight="1" thickBot="1" x14ac:dyDescent="0.25">
      <c r="B21" s="78" t="s">
        <v>52</v>
      </c>
      <c r="C21" s="79"/>
      <c r="D21" s="79"/>
      <c r="E21" s="79"/>
      <c r="F21" s="79"/>
      <c r="G21" s="79"/>
      <c r="H21" s="79"/>
      <c r="I21" s="79"/>
      <c r="J21" s="79"/>
      <c r="K21" s="79"/>
      <c r="L21" s="80"/>
    </row>
    <row r="22" spans="1:12" s="11" customFormat="1" ht="32" customHeight="1" thickTop="1" thickBot="1" x14ac:dyDescent="0.25">
      <c r="B22" s="17">
        <f>B20+1</f>
        <v>18</v>
      </c>
      <c r="C22" s="56" t="s">
        <v>68</v>
      </c>
      <c r="D22" s="20"/>
      <c r="E22" s="20"/>
      <c r="F22" s="20"/>
      <c r="G22" s="20"/>
      <c r="H22" s="43">
        <v>100</v>
      </c>
      <c r="I22" s="12">
        <v>0</v>
      </c>
      <c r="J22" s="13"/>
      <c r="K22" s="16">
        <f t="shared" ref="K22" si="5">H22*I22-((H22*I22)*J22)</f>
        <v>0</v>
      </c>
      <c r="L22" s="14"/>
    </row>
    <row r="23" spans="1:12" s="11" customFormat="1" ht="32" customHeight="1" thickTop="1" thickBot="1" x14ac:dyDescent="0.25">
      <c r="B23" s="17">
        <f>B22+1</f>
        <v>19</v>
      </c>
      <c r="C23" s="56" t="s">
        <v>69</v>
      </c>
      <c r="D23" s="20"/>
      <c r="E23" s="20"/>
      <c r="F23" s="20"/>
      <c r="G23" s="20"/>
      <c r="H23" s="43">
        <v>100</v>
      </c>
      <c r="I23" s="12">
        <v>0</v>
      </c>
      <c r="J23" s="13"/>
      <c r="K23" s="16">
        <f t="shared" ref="K23:K31" si="6">H23*I23-((H23*I23)*J23)</f>
        <v>0</v>
      </c>
      <c r="L23" s="14"/>
    </row>
    <row r="24" spans="1:12" s="11" customFormat="1" ht="32" customHeight="1" thickTop="1" thickBot="1" x14ac:dyDescent="0.25">
      <c r="B24" s="17">
        <f t="shared" ref="B24:B31" si="7">B23+1</f>
        <v>20</v>
      </c>
      <c r="C24" s="56" t="s">
        <v>70</v>
      </c>
      <c r="D24" s="20"/>
      <c r="E24" s="20"/>
      <c r="F24" s="20"/>
      <c r="G24" s="20"/>
      <c r="H24" s="43">
        <v>50</v>
      </c>
      <c r="I24" s="12">
        <v>0</v>
      </c>
      <c r="J24" s="13"/>
      <c r="K24" s="16">
        <f t="shared" si="6"/>
        <v>0</v>
      </c>
      <c r="L24" s="14"/>
    </row>
    <row r="25" spans="1:12" s="11" customFormat="1" ht="32" customHeight="1" thickTop="1" thickBot="1" x14ac:dyDescent="0.25">
      <c r="B25" s="17">
        <f t="shared" si="7"/>
        <v>21</v>
      </c>
      <c r="C25" s="56" t="s">
        <v>74</v>
      </c>
      <c r="D25" s="20"/>
      <c r="E25" s="20"/>
      <c r="F25" s="20"/>
      <c r="G25" s="20"/>
      <c r="H25" s="43">
        <v>20</v>
      </c>
      <c r="I25" s="12">
        <v>0</v>
      </c>
      <c r="J25" s="13"/>
      <c r="K25" s="16">
        <f t="shared" si="6"/>
        <v>0</v>
      </c>
      <c r="L25" s="14"/>
    </row>
    <row r="26" spans="1:12" s="11" customFormat="1" ht="32" customHeight="1" thickTop="1" x14ac:dyDescent="0.2">
      <c r="B26" s="17">
        <f t="shared" si="7"/>
        <v>22</v>
      </c>
      <c r="C26" s="56" t="s">
        <v>75</v>
      </c>
      <c r="D26" s="20"/>
      <c r="E26" s="20"/>
      <c r="F26" s="20"/>
      <c r="G26" s="20"/>
      <c r="H26" s="43">
        <v>20</v>
      </c>
      <c r="I26" s="12">
        <v>0</v>
      </c>
      <c r="J26" s="13"/>
      <c r="K26" s="16">
        <f t="shared" si="6"/>
        <v>0</v>
      </c>
      <c r="L26" s="14"/>
    </row>
    <row r="27" spans="1:12" s="11" customFormat="1" ht="32" customHeight="1" x14ac:dyDescent="0.2">
      <c r="B27" s="17">
        <f t="shared" si="7"/>
        <v>23</v>
      </c>
      <c r="C27" s="45" t="s">
        <v>76</v>
      </c>
      <c r="D27" s="20"/>
      <c r="E27" s="20"/>
      <c r="F27" s="20"/>
      <c r="G27" s="20"/>
      <c r="H27" s="43">
        <v>25</v>
      </c>
      <c r="I27" s="12">
        <v>0</v>
      </c>
      <c r="J27" s="13"/>
      <c r="K27" s="16">
        <f t="shared" si="6"/>
        <v>0</v>
      </c>
      <c r="L27" s="14"/>
    </row>
    <row r="28" spans="1:12" s="11" customFormat="1" ht="32" customHeight="1" x14ac:dyDescent="0.2">
      <c r="B28" s="17">
        <f t="shared" si="7"/>
        <v>24</v>
      </c>
      <c r="C28" s="45" t="s">
        <v>72</v>
      </c>
      <c r="D28" s="20"/>
      <c r="E28" s="20"/>
      <c r="F28" s="20"/>
      <c r="G28" s="20"/>
      <c r="H28" s="43">
        <v>15</v>
      </c>
      <c r="I28" s="12">
        <v>0</v>
      </c>
      <c r="J28" s="13"/>
      <c r="K28" s="16">
        <f t="shared" si="6"/>
        <v>0</v>
      </c>
      <c r="L28" s="14"/>
    </row>
    <row r="29" spans="1:12" s="11" customFormat="1" ht="32" customHeight="1" x14ac:dyDescent="0.2">
      <c r="B29" s="17">
        <f t="shared" si="7"/>
        <v>25</v>
      </c>
      <c r="C29" s="45" t="s">
        <v>73</v>
      </c>
      <c r="D29" s="20"/>
      <c r="E29" s="20"/>
      <c r="F29" s="20"/>
      <c r="G29" s="20"/>
      <c r="H29" s="43">
        <v>15</v>
      </c>
      <c r="I29" s="12">
        <v>0</v>
      </c>
      <c r="J29" s="13"/>
      <c r="K29" s="16">
        <f t="shared" si="6"/>
        <v>0</v>
      </c>
      <c r="L29" s="14"/>
    </row>
    <row r="30" spans="1:12" s="11" customFormat="1" ht="32" customHeight="1" x14ac:dyDescent="0.2">
      <c r="B30" s="17">
        <f t="shared" si="7"/>
        <v>26</v>
      </c>
      <c r="C30" s="45" t="s">
        <v>71</v>
      </c>
      <c r="D30" s="20"/>
      <c r="E30" s="20"/>
      <c r="F30" s="20"/>
      <c r="G30" s="20"/>
      <c r="H30" s="43">
        <v>15</v>
      </c>
      <c r="I30" s="12">
        <v>0</v>
      </c>
      <c r="J30" s="13"/>
      <c r="K30" s="16">
        <f t="shared" si="6"/>
        <v>0</v>
      </c>
      <c r="L30" s="14"/>
    </row>
    <row r="31" spans="1:12" s="11" customFormat="1" ht="32" customHeight="1" x14ac:dyDescent="0.2">
      <c r="B31" s="17">
        <f t="shared" si="7"/>
        <v>27</v>
      </c>
      <c r="C31" s="45" t="s">
        <v>53</v>
      </c>
      <c r="D31" s="20"/>
      <c r="E31" s="20"/>
      <c r="F31" s="20"/>
      <c r="G31" s="20"/>
      <c r="H31" s="43">
        <v>5</v>
      </c>
      <c r="I31" s="12">
        <v>0</v>
      </c>
      <c r="J31" s="13"/>
      <c r="K31" s="16">
        <f t="shared" si="6"/>
        <v>0</v>
      </c>
      <c r="L31" s="14"/>
    </row>
    <row r="32" spans="1:12" s="2" customFormat="1" ht="25" customHeight="1" x14ac:dyDescent="0.15">
      <c r="B32" s="18"/>
      <c r="C32" s="19" t="s">
        <v>54</v>
      </c>
      <c r="D32" s="20"/>
      <c r="E32" s="20"/>
      <c r="F32" s="20"/>
      <c r="G32" s="20"/>
      <c r="H32" s="20"/>
      <c r="I32" s="21">
        <f>SUM(I4:I31)</f>
        <v>0</v>
      </c>
      <c r="J32" s="22"/>
      <c r="K32" s="21">
        <f>SUM(K4:K31)</f>
        <v>0</v>
      </c>
    </row>
    <row r="33" spans="1:12" s="2" customFormat="1" ht="5" customHeight="1" x14ac:dyDescent="0.15">
      <c r="B33" s="23"/>
      <c r="C33" s="24"/>
      <c r="D33" s="47"/>
      <c r="E33" s="51"/>
      <c r="F33" s="24"/>
      <c r="G33" s="24"/>
      <c r="H33" s="24"/>
      <c r="I33" s="25"/>
      <c r="J33" s="26"/>
      <c r="K33" s="25"/>
    </row>
    <row r="34" spans="1:12" s="2" customFormat="1" ht="25" customHeight="1" x14ac:dyDescent="0.15">
      <c r="B34" s="18"/>
      <c r="C34" s="19" t="s">
        <v>55</v>
      </c>
      <c r="D34" s="46"/>
      <c r="E34" s="50"/>
      <c r="F34" s="20"/>
      <c r="G34" s="20"/>
      <c r="H34" s="20"/>
      <c r="I34" s="21"/>
      <c r="J34" s="22"/>
      <c r="K34" s="27">
        <v>1</v>
      </c>
      <c r="L34" s="62" t="s">
        <v>66</v>
      </c>
    </row>
    <row r="35" spans="1:12" s="2" customFormat="1" ht="5" customHeight="1" x14ac:dyDescent="0.15">
      <c r="B35" s="23"/>
      <c r="C35" s="24"/>
      <c r="D35" s="47"/>
      <c r="E35" s="51"/>
      <c r="F35" s="24"/>
      <c r="G35" s="24"/>
      <c r="H35" s="24"/>
      <c r="I35" s="25"/>
      <c r="J35" s="26"/>
      <c r="K35" s="25"/>
    </row>
    <row r="36" spans="1:12" s="2" customFormat="1" ht="25" customHeight="1" x14ac:dyDescent="0.15">
      <c r="B36" s="18"/>
      <c r="C36" s="19" t="s">
        <v>54</v>
      </c>
      <c r="D36" s="46"/>
      <c r="E36" s="52"/>
      <c r="F36" s="28"/>
      <c r="G36" s="28"/>
      <c r="H36" s="28"/>
      <c r="I36" s="29"/>
      <c r="J36" s="30"/>
      <c r="K36" s="31">
        <f>K32*K34</f>
        <v>0</v>
      </c>
      <c r="L36" s="31">
        <f>K36*1.21</f>
        <v>0</v>
      </c>
    </row>
    <row r="37" spans="1:12" s="2" customFormat="1" ht="5" customHeight="1" x14ac:dyDescent="0.15">
      <c r="B37" s="23"/>
      <c r="C37" s="24"/>
      <c r="D37" s="47"/>
      <c r="E37" s="51"/>
      <c r="F37" s="24"/>
      <c r="G37" s="24"/>
      <c r="H37" s="24"/>
      <c r="I37" s="25"/>
      <c r="J37" s="26"/>
      <c r="K37" s="25"/>
    </row>
    <row r="38" spans="1:12" s="2" customFormat="1" ht="25" customHeight="1" x14ac:dyDescent="0.15">
      <c r="B38" s="68" t="s">
        <v>77</v>
      </c>
      <c r="C38" s="69"/>
      <c r="D38" s="46"/>
      <c r="E38" s="52"/>
      <c r="F38" s="40"/>
      <c r="G38" s="40"/>
      <c r="H38" s="7">
        <v>24</v>
      </c>
      <c r="I38" s="12">
        <v>0</v>
      </c>
      <c r="J38" s="32"/>
      <c r="K38" s="16">
        <f>H38*I38</f>
        <v>0</v>
      </c>
    </row>
    <row r="39" spans="1:12" s="2" customFormat="1" ht="25" customHeight="1" x14ac:dyDescent="0.15">
      <c r="B39" s="68" t="s">
        <v>78</v>
      </c>
      <c r="C39" s="69"/>
      <c r="D39" s="46"/>
      <c r="E39" s="52"/>
      <c r="F39" s="40"/>
      <c r="G39" s="40"/>
      <c r="H39" s="7">
        <v>15</v>
      </c>
      <c r="I39" s="12">
        <v>0</v>
      </c>
      <c r="J39" s="32"/>
      <c r="K39" s="16">
        <f t="shared" ref="K39:K40" si="8">H39*I39</f>
        <v>0</v>
      </c>
    </row>
    <row r="40" spans="1:12" s="2" customFormat="1" ht="25" customHeight="1" x14ac:dyDescent="0.15">
      <c r="B40" s="68" t="s">
        <v>80</v>
      </c>
      <c r="C40" s="69"/>
      <c r="D40" s="46"/>
      <c r="E40" s="52"/>
      <c r="F40" s="40"/>
      <c r="G40" s="40"/>
      <c r="H40" s="7">
        <v>75</v>
      </c>
      <c r="I40" s="12">
        <v>0</v>
      </c>
      <c r="J40" s="32"/>
      <c r="K40" s="16">
        <f t="shared" si="8"/>
        <v>0</v>
      </c>
    </row>
    <row r="41" spans="1:12" s="2" customFormat="1" ht="31" customHeight="1" x14ac:dyDescent="0.15">
      <c r="B41" s="68" t="s">
        <v>81</v>
      </c>
      <c r="C41" s="69"/>
      <c r="D41" s="46"/>
      <c r="E41" s="52"/>
      <c r="F41" s="40"/>
      <c r="G41" s="40"/>
      <c r="H41" s="7">
        <v>500</v>
      </c>
      <c r="I41" s="12">
        <v>0</v>
      </c>
      <c r="J41" s="32"/>
      <c r="K41" s="16">
        <f>H41*I41</f>
        <v>0</v>
      </c>
    </row>
    <row r="42" spans="1:12" s="2" customFormat="1" ht="25" customHeight="1" x14ac:dyDescent="0.15">
      <c r="B42" s="70" t="s">
        <v>90</v>
      </c>
      <c r="C42" s="71" t="s">
        <v>56</v>
      </c>
      <c r="D42" s="46"/>
      <c r="E42" s="52"/>
      <c r="F42" s="33"/>
      <c r="G42" s="33" t="s">
        <v>84</v>
      </c>
      <c r="H42" s="33">
        <v>20000</v>
      </c>
      <c r="I42" s="34">
        <v>0</v>
      </c>
      <c r="J42" s="32"/>
      <c r="K42" s="65">
        <f>(H42*I42)+H42</f>
        <v>20000</v>
      </c>
    </row>
    <row r="43" spans="1:12" s="2" customFormat="1" ht="5" customHeight="1" x14ac:dyDescent="0.15">
      <c r="B43" s="23"/>
      <c r="C43" s="24"/>
      <c r="D43" s="47"/>
      <c r="E43" s="51"/>
      <c r="F43" s="24"/>
      <c r="G43" s="24"/>
      <c r="H43" s="24"/>
      <c r="I43" s="25"/>
      <c r="J43" s="26"/>
      <c r="K43" s="25"/>
    </row>
    <row r="44" spans="1:12" s="2" customFormat="1" ht="25" customHeight="1" x14ac:dyDescent="0.15">
      <c r="B44" s="18"/>
      <c r="C44" s="66" t="s">
        <v>57</v>
      </c>
      <c r="D44" s="67"/>
      <c r="E44" s="52"/>
      <c r="F44" s="28"/>
      <c r="G44" s="28"/>
      <c r="H44" s="28"/>
      <c r="I44" s="29"/>
      <c r="J44" s="30"/>
      <c r="K44" s="59">
        <f>K36+K38+K41+K39+K40+K42</f>
        <v>20000</v>
      </c>
      <c r="L44" s="63" t="s">
        <v>67</v>
      </c>
    </row>
    <row r="45" spans="1:12" s="2" customFormat="1" ht="15.75" customHeight="1" x14ac:dyDescent="0.15">
      <c r="B45" s="23"/>
      <c r="D45" s="48"/>
      <c r="E45" s="53"/>
      <c r="F45" s="23"/>
      <c r="G45" s="23"/>
      <c r="I45" s="35"/>
      <c r="K45" s="35"/>
    </row>
    <row r="46" spans="1:12" s="2" customFormat="1" ht="15.75" customHeight="1" x14ac:dyDescent="0.15">
      <c r="B46" s="23"/>
      <c r="D46" s="48"/>
      <c r="E46" s="53"/>
      <c r="F46" s="23"/>
      <c r="G46" s="23"/>
      <c r="I46" s="35"/>
      <c r="K46" s="35"/>
    </row>
    <row r="47" spans="1:12" s="2" customFormat="1" ht="15.75" customHeight="1" x14ac:dyDescent="0.15">
      <c r="B47" s="23"/>
      <c r="D47" s="48"/>
      <c r="E47" s="53"/>
      <c r="F47" s="23"/>
      <c r="G47" s="23"/>
      <c r="I47" s="35"/>
      <c r="K47" s="35"/>
    </row>
    <row r="48" spans="1:12" s="2" customFormat="1" ht="40" customHeight="1" x14ac:dyDescent="0.15">
      <c r="A48" s="61" t="s">
        <v>63</v>
      </c>
      <c r="B48" s="60"/>
      <c r="C48" s="60"/>
      <c r="D48" s="48"/>
      <c r="E48" s="53"/>
      <c r="F48" s="23"/>
      <c r="G48" s="23"/>
      <c r="I48" s="35"/>
      <c r="K48" s="35"/>
    </row>
    <row r="49" spans="2:11" s="2" customFormat="1" ht="15.75" customHeight="1" x14ac:dyDescent="0.15">
      <c r="B49" s="23"/>
      <c r="D49" s="48"/>
      <c r="E49" s="53"/>
      <c r="F49" s="23"/>
      <c r="G49" s="23"/>
      <c r="I49" s="35"/>
      <c r="K49" s="35"/>
    </row>
    <row r="50" spans="2:11" s="2" customFormat="1" ht="15.75" customHeight="1" x14ac:dyDescent="0.15">
      <c r="B50" s="23"/>
      <c r="D50" s="48"/>
      <c r="E50" s="53"/>
      <c r="F50" s="23"/>
      <c r="G50" s="23"/>
      <c r="I50" s="35"/>
      <c r="K50" s="35"/>
    </row>
    <row r="51" spans="2:11" s="2" customFormat="1" ht="15.75" customHeight="1" x14ac:dyDescent="0.15">
      <c r="B51" s="23"/>
      <c r="D51" s="48"/>
      <c r="E51" s="53"/>
      <c r="F51" s="23"/>
      <c r="G51" s="23"/>
      <c r="I51" s="35"/>
      <c r="K51" s="35"/>
    </row>
    <row r="52" spans="2:11" s="2" customFormat="1" ht="15.75" customHeight="1" x14ac:dyDescent="0.15">
      <c r="B52" s="23"/>
      <c r="D52" s="48"/>
      <c r="E52" s="53"/>
      <c r="F52" s="23"/>
      <c r="G52" s="23"/>
      <c r="I52" s="35"/>
      <c r="K52" s="35"/>
    </row>
    <row r="53" spans="2:11" s="2" customFormat="1" ht="15.75" customHeight="1" x14ac:dyDescent="0.15">
      <c r="B53" s="23"/>
      <c r="D53" s="48"/>
      <c r="E53" s="53"/>
      <c r="F53" s="23"/>
      <c r="G53" s="23"/>
      <c r="I53" s="35"/>
      <c r="K53" s="35"/>
    </row>
    <row r="54" spans="2:11" s="2" customFormat="1" ht="15.75" customHeight="1" x14ac:dyDescent="0.15">
      <c r="B54" s="23"/>
      <c r="D54" s="48"/>
      <c r="E54" s="53"/>
      <c r="F54" s="23"/>
      <c r="G54" s="23"/>
      <c r="I54" s="35"/>
      <c r="K54" s="35"/>
    </row>
    <row r="55" spans="2:11" s="2" customFormat="1" ht="15.75" customHeight="1" x14ac:dyDescent="0.15">
      <c r="B55" s="23"/>
      <c r="D55" s="48"/>
      <c r="E55" s="53"/>
      <c r="F55" s="23"/>
      <c r="G55" s="23"/>
      <c r="I55" s="35"/>
      <c r="K55" s="35"/>
    </row>
    <row r="56" spans="2:11" s="2" customFormat="1" ht="15.75" customHeight="1" x14ac:dyDescent="0.15">
      <c r="B56" s="23"/>
      <c r="D56" s="48"/>
      <c r="E56" s="53"/>
      <c r="F56" s="23"/>
      <c r="G56" s="23"/>
      <c r="I56" s="35"/>
      <c r="K56" s="35"/>
    </row>
    <row r="57" spans="2:11" s="2" customFormat="1" ht="15.75" customHeight="1" x14ac:dyDescent="0.15">
      <c r="B57" s="23"/>
      <c r="D57" s="48"/>
      <c r="E57" s="53"/>
      <c r="F57" s="23"/>
      <c r="G57" s="23"/>
      <c r="I57" s="35"/>
      <c r="K57" s="35"/>
    </row>
    <row r="58" spans="2:11" s="2" customFormat="1" ht="15.75" customHeight="1" x14ac:dyDescent="0.15">
      <c r="B58" s="23"/>
      <c r="D58" s="48"/>
      <c r="E58" s="53"/>
      <c r="F58" s="23"/>
      <c r="G58" s="23"/>
      <c r="I58" s="35"/>
      <c r="K58" s="35"/>
    </row>
    <row r="59" spans="2:11" s="2" customFormat="1" ht="15.75" customHeight="1" x14ac:dyDescent="0.15">
      <c r="B59" s="23"/>
      <c r="D59" s="48"/>
      <c r="E59" s="53"/>
      <c r="F59" s="23"/>
      <c r="G59" s="23"/>
      <c r="I59" s="35"/>
      <c r="K59" s="35"/>
    </row>
    <row r="60" spans="2:11" s="2" customFormat="1" ht="15.75" customHeight="1" x14ac:dyDescent="0.15">
      <c r="B60" s="23"/>
      <c r="D60" s="48"/>
      <c r="E60" s="53"/>
      <c r="F60" s="23"/>
      <c r="G60" s="23"/>
      <c r="I60" s="35"/>
      <c r="K60" s="35"/>
    </row>
    <row r="61" spans="2:11" s="2" customFormat="1" ht="15.75" customHeight="1" x14ac:dyDescent="0.15">
      <c r="B61" s="23"/>
      <c r="D61" s="48"/>
      <c r="E61" s="53"/>
      <c r="F61" s="23"/>
      <c r="G61" s="23"/>
      <c r="I61" s="35"/>
      <c r="K61" s="35"/>
    </row>
    <row r="62" spans="2:11" s="2" customFormat="1" ht="15.75" customHeight="1" x14ac:dyDescent="0.15">
      <c r="B62" s="23"/>
      <c r="D62" s="48"/>
      <c r="E62" s="53"/>
      <c r="F62" s="23"/>
      <c r="G62" s="23"/>
      <c r="I62" s="35"/>
      <c r="K62" s="35"/>
    </row>
    <row r="63" spans="2:11" s="2" customFormat="1" ht="15.75" customHeight="1" x14ac:dyDescent="0.15">
      <c r="B63" s="23"/>
      <c r="D63" s="48"/>
      <c r="E63" s="53"/>
      <c r="F63" s="23"/>
      <c r="G63" s="23"/>
      <c r="I63" s="35"/>
      <c r="K63" s="35"/>
    </row>
    <row r="64" spans="2:11" s="2" customFormat="1" ht="15.75" customHeight="1" x14ac:dyDescent="0.15">
      <c r="B64" s="23"/>
      <c r="D64" s="48"/>
      <c r="E64" s="53"/>
      <c r="F64" s="23"/>
      <c r="G64" s="23"/>
      <c r="I64" s="35"/>
      <c r="K64" s="35"/>
    </row>
    <row r="65" spans="2:11" s="2" customFormat="1" ht="15.75" customHeight="1" x14ac:dyDescent="0.15">
      <c r="B65" s="23"/>
      <c r="D65" s="48"/>
      <c r="E65" s="53"/>
      <c r="F65" s="23"/>
      <c r="G65" s="23"/>
      <c r="I65" s="35"/>
      <c r="K65" s="35"/>
    </row>
    <row r="66" spans="2:11" s="2" customFormat="1" ht="15.75" customHeight="1" x14ac:dyDescent="0.15">
      <c r="B66" s="23"/>
      <c r="D66" s="48"/>
      <c r="E66" s="53"/>
      <c r="F66" s="23"/>
      <c r="G66" s="23"/>
      <c r="I66" s="35"/>
      <c r="K66" s="35"/>
    </row>
    <row r="67" spans="2:11" s="2" customFormat="1" ht="15.75" customHeight="1" x14ac:dyDescent="0.15">
      <c r="B67" s="23"/>
      <c r="D67" s="48"/>
      <c r="E67" s="53"/>
      <c r="F67" s="23"/>
      <c r="G67" s="23"/>
      <c r="I67" s="35"/>
      <c r="K67" s="35"/>
    </row>
    <row r="68" spans="2:11" s="2" customFormat="1" ht="15.75" customHeight="1" x14ac:dyDescent="0.15">
      <c r="B68" s="23"/>
      <c r="D68" s="48"/>
      <c r="E68" s="53"/>
      <c r="F68" s="23"/>
      <c r="G68" s="23"/>
      <c r="I68" s="35"/>
      <c r="K68" s="35"/>
    </row>
    <row r="69" spans="2:11" s="2" customFormat="1" ht="15.75" customHeight="1" x14ac:dyDescent="0.15">
      <c r="B69" s="23"/>
      <c r="D69" s="48"/>
      <c r="E69" s="53"/>
      <c r="F69" s="23"/>
      <c r="G69" s="23"/>
      <c r="I69" s="35"/>
      <c r="K69" s="35"/>
    </row>
    <row r="70" spans="2:11" s="2" customFormat="1" ht="15.75" customHeight="1" x14ac:dyDescent="0.15">
      <c r="B70" s="23"/>
      <c r="D70" s="48"/>
      <c r="E70" s="53"/>
      <c r="F70" s="23"/>
      <c r="G70" s="23"/>
      <c r="I70" s="35"/>
      <c r="K70" s="35"/>
    </row>
    <row r="71" spans="2:11" s="2" customFormat="1" ht="15.75" customHeight="1" x14ac:dyDescent="0.15">
      <c r="B71" s="23"/>
      <c r="D71" s="48"/>
      <c r="E71" s="53"/>
      <c r="F71" s="23"/>
      <c r="G71" s="23"/>
      <c r="I71" s="35"/>
      <c r="K71" s="35"/>
    </row>
    <row r="72" spans="2:11" s="2" customFormat="1" ht="15.75" customHeight="1" x14ac:dyDescent="0.15">
      <c r="B72" s="23"/>
      <c r="D72" s="48"/>
      <c r="E72" s="53"/>
      <c r="F72" s="23"/>
      <c r="G72" s="23"/>
      <c r="I72" s="35"/>
      <c r="K72" s="35"/>
    </row>
    <row r="73" spans="2:11" s="2" customFormat="1" ht="15.75" customHeight="1" x14ac:dyDescent="0.15">
      <c r="B73" s="23"/>
      <c r="D73" s="48"/>
      <c r="E73" s="53"/>
      <c r="F73" s="23"/>
      <c r="G73" s="23"/>
      <c r="I73" s="35"/>
      <c r="K73" s="35"/>
    </row>
    <row r="74" spans="2:11" s="2" customFormat="1" ht="15.75" customHeight="1" x14ac:dyDescent="0.15">
      <c r="B74" s="23"/>
      <c r="D74" s="48"/>
      <c r="E74" s="53"/>
      <c r="F74" s="23"/>
      <c r="G74" s="23"/>
      <c r="I74" s="35"/>
      <c r="K74" s="35"/>
    </row>
    <row r="75" spans="2:11" s="2" customFormat="1" ht="15.75" customHeight="1" x14ac:dyDescent="0.15">
      <c r="B75" s="23"/>
      <c r="D75" s="48"/>
      <c r="E75" s="53"/>
      <c r="F75" s="23"/>
      <c r="G75" s="23"/>
      <c r="I75" s="35"/>
      <c r="K75" s="35"/>
    </row>
    <row r="76" spans="2:11" s="2" customFormat="1" ht="15.75" customHeight="1" x14ac:dyDescent="0.15">
      <c r="B76" s="23"/>
      <c r="D76" s="48"/>
      <c r="E76" s="53"/>
      <c r="F76" s="23"/>
      <c r="G76" s="23"/>
      <c r="I76" s="35"/>
      <c r="K76" s="35"/>
    </row>
    <row r="77" spans="2:11" s="2" customFormat="1" ht="15.75" customHeight="1" x14ac:dyDescent="0.15">
      <c r="B77" s="23"/>
      <c r="D77" s="48"/>
      <c r="E77" s="53"/>
      <c r="F77" s="23"/>
      <c r="G77" s="23"/>
      <c r="I77" s="35"/>
      <c r="K77" s="35"/>
    </row>
    <row r="78" spans="2:11" s="2" customFormat="1" ht="15.75" customHeight="1" x14ac:dyDescent="0.15">
      <c r="B78" s="23"/>
      <c r="D78" s="48"/>
      <c r="E78" s="53"/>
      <c r="F78" s="23"/>
      <c r="G78" s="23"/>
      <c r="I78" s="35"/>
      <c r="K78" s="35"/>
    </row>
    <row r="79" spans="2:11" s="2" customFormat="1" ht="15.75" customHeight="1" x14ac:dyDescent="0.15">
      <c r="B79" s="23"/>
      <c r="D79" s="48"/>
      <c r="E79" s="53"/>
      <c r="F79" s="23"/>
      <c r="G79" s="23"/>
      <c r="I79" s="35"/>
      <c r="K79" s="35"/>
    </row>
    <row r="80" spans="2:11" s="2" customFormat="1" ht="15.75" customHeight="1" x14ac:dyDescent="0.15">
      <c r="B80" s="23"/>
      <c r="D80" s="48"/>
      <c r="E80" s="53"/>
      <c r="F80" s="23"/>
      <c r="G80" s="23"/>
      <c r="I80" s="35"/>
      <c r="K80" s="35"/>
    </row>
    <row r="81" spans="2:11" s="2" customFormat="1" ht="15.75" customHeight="1" x14ac:dyDescent="0.15">
      <c r="B81" s="23"/>
      <c r="D81" s="48"/>
      <c r="E81" s="53"/>
      <c r="F81" s="23"/>
      <c r="G81" s="23"/>
      <c r="I81" s="35"/>
      <c r="K81" s="35"/>
    </row>
    <row r="82" spans="2:11" s="2" customFormat="1" ht="15.75" customHeight="1" x14ac:dyDescent="0.15">
      <c r="B82" s="23"/>
      <c r="D82" s="48"/>
      <c r="E82" s="53"/>
      <c r="F82" s="23"/>
      <c r="G82" s="23"/>
      <c r="I82" s="35"/>
      <c r="K82" s="35"/>
    </row>
    <row r="83" spans="2:11" s="2" customFormat="1" ht="15.75" customHeight="1" x14ac:dyDescent="0.15">
      <c r="B83" s="23"/>
      <c r="D83" s="48"/>
      <c r="E83" s="53"/>
      <c r="F83" s="23"/>
      <c r="G83" s="23"/>
      <c r="I83" s="35"/>
      <c r="K83" s="35"/>
    </row>
    <row r="84" spans="2:11" s="2" customFormat="1" ht="15.75" customHeight="1" x14ac:dyDescent="0.15">
      <c r="B84" s="23"/>
      <c r="D84" s="48"/>
      <c r="E84" s="53"/>
      <c r="F84" s="23"/>
      <c r="G84" s="23"/>
      <c r="I84" s="35"/>
      <c r="K84" s="35"/>
    </row>
    <row r="85" spans="2:11" s="2" customFormat="1" ht="15.75" customHeight="1" x14ac:dyDescent="0.15">
      <c r="B85" s="23"/>
      <c r="D85" s="48"/>
      <c r="E85" s="53"/>
      <c r="F85" s="23"/>
      <c r="G85" s="23"/>
      <c r="I85" s="35"/>
      <c r="K85" s="35"/>
    </row>
    <row r="86" spans="2:11" s="2" customFormat="1" ht="15.75" customHeight="1" x14ac:dyDescent="0.15">
      <c r="B86" s="23"/>
      <c r="D86" s="48"/>
      <c r="E86" s="53"/>
      <c r="F86" s="23"/>
      <c r="G86" s="23"/>
      <c r="I86" s="35"/>
      <c r="K86" s="35"/>
    </row>
    <row r="87" spans="2:11" s="2" customFormat="1" ht="15.75" customHeight="1" x14ac:dyDescent="0.15">
      <c r="B87" s="23"/>
      <c r="D87" s="48"/>
      <c r="E87" s="53"/>
      <c r="F87" s="23"/>
      <c r="G87" s="23"/>
      <c r="I87" s="35"/>
      <c r="K87" s="35"/>
    </row>
    <row r="88" spans="2:11" s="2" customFormat="1" ht="15.75" customHeight="1" x14ac:dyDescent="0.15">
      <c r="B88" s="23"/>
      <c r="D88" s="48"/>
      <c r="E88" s="53"/>
      <c r="F88" s="23"/>
      <c r="G88" s="23"/>
      <c r="I88" s="35"/>
      <c r="K88" s="35"/>
    </row>
    <row r="89" spans="2:11" s="2" customFormat="1" ht="15.75" customHeight="1" x14ac:dyDescent="0.15">
      <c r="B89" s="23"/>
      <c r="D89" s="48"/>
      <c r="E89" s="53"/>
      <c r="F89" s="23"/>
      <c r="G89" s="23"/>
      <c r="I89" s="35"/>
      <c r="K89" s="35"/>
    </row>
    <row r="90" spans="2:11" s="2" customFormat="1" ht="15.75" customHeight="1" x14ac:dyDescent="0.15">
      <c r="B90" s="23"/>
      <c r="D90" s="48"/>
      <c r="E90" s="53"/>
      <c r="F90" s="23"/>
      <c r="G90" s="23"/>
      <c r="I90" s="35"/>
      <c r="K90" s="35"/>
    </row>
    <row r="91" spans="2:11" s="2" customFormat="1" ht="15.75" customHeight="1" x14ac:dyDescent="0.15">
      <c r="B91" s="23"/>
      <c r="D91" s="48"/>
      <c r="E91" s="53"/>
      <c r="F91" s="23"/>
      <c r="G91" s="23"/>
      <c r="I91" s="35"/>
      <c r="K91" s="35"/>
    </row>
    <row r="92" spans="2:11" s="2" customFormat="1" ht="15.75" customHeight="1" x14ac:dyDescent="0.15">
      <c r="B92" s="23"/>
      <c r="D92" s="48"/>
      <c r="E92" s="53"/>
      <c r="F92" s="23"/>
      <c r="G92" s="23"/>
      <c r="I92" s="35"/>
      <c r="K92" s="35"/>
    </row>
    <row r="93" spans="2:11" s="2" customFormat="1" ht="15.75" customHeight="1" x14ac:dyDescent="0.15">
      <c r="B93" s="23"/>
      <c r="D93" s="48"/>
      <c r="E93" s="53"/>
      <c r="F93" s="23"/>
      <c r="G93" s="23"/>
      <c r="I93" s="35"/>
      <c r="K93" s="35"/>
    </row>
    <row r="94" spans="2:11" s="2" customFormat="1" ht="15.75" customHeight="1" x14ac:dyDescent="0.15">
      <c r="B94" s="23"/>
      <c r="D94" s="48"/>
      <c r="E94" s="53"/>
      <c r="F94" s="23"/>
      <c r="G94" s="23"/>
      <c r="I94" s="35"/>
      <c r="K94" s="35"/>
    </row>
    <row r="95" spans="2:11" s="2" customFormat="1" ht="15.75" customHeight="1" x14ac:dyDescent="0.15">
      <c r="B95" s="23"/>
      <c r="D95" s="48"/>
      <c r="E95" s="53"/>
      <c r="F95" s="23"/>
      <c r="G95" s="23"/>
      <c r="I95" s="35"/>
      <c r="K95" s="35"/>
    </row>
    <row r="96" spans="2:11" s="2" customFormat="1" ht="15.75" customHeight="1" x14ac:dyDescent="0.15">
      <c r="B96" s="23"/>
      <c r="D96" s="48"/>
      <c r="E96" s="53"/>
      <c r="F96" s="23"/>
      <c r="G96" s="23"/>
      <c r="I96" s="35"/>
      <c r="K96" s="35"/>
    </row>
    <row r="97" spans="2:11" s="2" customFormat="1" ht="15.75" customHeight="1" x14ac:dyDescent="0.15">
      <c r="B97" s="23"/>
      <c r="D97" s="48"/>
      <c r="E97" s="53"/>
      <c r="F97" s="23"/>
      <c r="G97" s="23"/>
      <c r="I97" s="35"/>
      <c r="K97" s="35"/>
    </row>
    <row r="98" spans="2:11" s="2" customFormat="1" ht="15.75" customHeight="1" x14ac:dyDescent="0.15">
      <c r="B98" s="23"/>
      <c r="D98" s="48"/>
      <c r="E98" s="53"/>
      <c r="F98" s="23"/>
      <c r="G98" s="23"/>
      <c r="I98" s="35"/>
      <c r="K98" s="35"/>
    </row>
    <row r="99" spans="2:11" s="2" customFormat="1" ht="15.75" customHeight="1" x14ac:dyDescent="0.15">
      <c r="B99" s="23"/>
      <c r="D99" s="48"/>
      <c r="E99" s="53"/>
      <c r="F99" s="23"/>
      <c r="G99" s="23"/>
      <c r="I99" s="35"/>
      <c r="K99" s="35"/>
    </row>
    <row r="100" spans="2:11" s="2" customFormat="1" ht="15.75" customHeight="1" x14ac:dyDescent="0.15">
      <c r="B100" s="23"/>
      <c r="D100" s="48"/>
      <c r="E100" s="53"/>
      <c r="F100" s="23"/>
      <c r="G100" s="23"/>
      <c r="I100" s="35"/>
      <c r="K100" s="35"/>
    </row>
    <row r="101" spans="2:11" s="2" customFormat="1" ht="15.75" customHeight="1" x14ac:dyDescent="0.15">
      <c r="B101" s="23"/>
      <c r="D101" s="48"/>
      <c r="E101" s="53"/>
      <c r="F101" s="23"/>
      <c r="G101" s="23"/>
      <c r="I101" s="35"/>
      <c r="K101" s="35"/>
    </row>
    <row r="102" spans="2:11" s="2" customFormat="1" ht="15.75" customHeight="1" x14ac:dyDescent="0.15">
      <c r="B102" s="23"/>
      <c r="D102" s="48"/>
      <c r="E102" s="53"/>
      <c r="F102" s="23"/>
      <c r="G102" s="23"/>
      <c r="I102" s="35"/>
      <c r="K102" s="35"/>
    </row>
    <row r="103" spans="2:11" s="2" customFormat="1" ht="15.75" customHeight="1" x14ac:dyDescent="0.15">
      <c r="B103" s="23"/>
      <c r="D103" s="48"/>
      <c r="E103" s="53"/>
      <c r="F103" s="23"/>
      <c r="G103" s="23"/>
      <c r="I103" s="35"/>
      <c r="K103" s="35"/>
    </row>
    <row r="104" spans="2:11" s="2" customFormat="1" ht="15.75" customHeight="1" x14ac:dyDescent="0.15">
      <c r="B104" s="23"/>
      <c r="D104" s="48"/>
      <c r="E104" s="53"/>
      <c r="F104" s="23"/>
      <c r="G104" s="23"/>
      <c r="I104" s="35"/>
      <c r="K104" s="35"/>
    </row>
    <row r="105" spans="2:11" s="2" customFormat="1" ht="15.75" customHeight="1" x14ac:dyDescent="0.15">
      <c r="B105" s="23"/>
      <c r="D105" s="48"/>
      <c r="E105" s="53"/>
      <c r="F105" s="23"/>
      <c r="G105" s="23"/>
      <c r="I105" s="35"/>
      <c r="K105" s="35"/>
    </row>
    <row r="106" spans="2:11" s="2" customFormat="1" ht="15.75" customHeight="1" x14ac:dyDescent="0.15">
      <c r="B106" s="23"/>
      <c r="D106" s="48"/>
      <c r="E106" s="53"/>
      <c r="F106" s="23"/>
      <c r="G106" s="23"/>
      <c r="I106" s="35"/>
      <c r="K106" s="35"/>
    </row>
    <row r="107" spans="2:11" s="2" customFormat="1" ht="15.75" customHeight="1" x14ac:dyDescent="0.15">
      <c r="B107" s="23"/>
      <c r="D107" s="48"/>
      <c r="E107" s="53"/>
      <c r="F107" s="23"/>
      <c r="G107" s="23"/>
      <c r="I107" s="35"/>
      <c r="K107" s="35"/>
    </row>
    <row r="108" spans="2:11" s="2" customFormat="1" ht="15.75" customHeight="1" x14ac:dyDescent="0.15">
      <c r="B108" s="23"/>
      <c r="D108" s="48"/>
      <c r="E108" s="53"/>
      <c r="F108" s="23"/>
      <c r="G108" s="23"/>
      <c r="I108" s="35"/>
      <c r="K108" s="35"/>
    </row>
    <row r="109" spans="2:11" s="2" customFormat="1" ht="15.75" customHeight="1" x14ac:dyDescent="0.15">
      <c r="B109" s="23"/>
      <c r="D109" s="48"/>
      <c r="E109" s="53"/>
      <c r="F109" s="23"/>
      <c r="G109" s="23"/>
      <c r="I109" s="35"/>
      <c r="K109" s="35"/>
    </row>
    <row r="110" spans="2:11" s="2" customFormat="1" ht="15.75" customHeight="1" x14ac:dyDescent="0.15">
      <c r="B110" s="23"/>
      <c r="D110" s="48"/>
      <c r="E110" s="53"/>
      <c r="F110" s="23"/>
      <c r="G110" s="23"/>
      <c r="I110" s="35"/>
      <c r="K110" s="35"/>
    </row>
    <row r="111" spans="2:11" s="2" customFormat="1" ht="15.75" customHeight="1" x14ac:dyDescent="0.15">
      <c r="B111" s="23"/>
      <c r="D111" s="48"/>
      <c r="E111" s="53"/>
      <c r="F111" s="23"/>
      <c r="G111" s="23"/>
      <c r="I111" s="35"/>
      <c r="K111" s="35"/>
    </row>
    <row r="112" spans="2:11" s="2" customFormat="1" ht="15.75" customHeight="1" x14ac:dyDescent="0.15">
      <c r="B112" s="23"/>
      <c r="D112" s="48"/>
      <c r="E112" s="53"/>
      <c r="F112" s="23"/>
      <c r="G112" s="23"/>
      <c r="I112" s="35"/>
      <c r="K112" s="35"/>
    </row>
    <row r="113" spans="2:11" s="2" customFormat="1" ht="15.75" customHeight="1" x14ac:dyDescent="0.15">
      <c r="B113" s="23"/>
      <c r="D113" s="48"/>
      <c r="E113" s="53"/>
      <c r="F113" s="23"/>
      <c r="G113" s="23"/>
      <c r="I113" s="35"/>
      <c r="K113" s="35"/>
    </row>
    <row r="114" spans="2:11" s="2" customFormat="1" ht="15.75" customHeight="1" x14ac:dyDescent="0.15">
      <c r="B114" s="23"/>
      <c r="D114" s="48"/>
      <c r="E114" s="53"/>
      <c r="F114" s="23"/>
      <c r="G114" s="23"/>
      <c r="I114" s="35"/>
      <c r="K114" s="35"/>
    </row>
    <row r="115" spans="2:11" s="2" customFormat="1" ht="15.75" customHeight="1" x14ac:dyDescent="0.15">
      <c r="B115" s="23"/>
      <c r="D115" s="48"/>
      <c r="E115" s="53"/>
      <c r="F115" s="23"/>
      <c r="G115" s="23"/>
      <c r="I115" s="35"/>
      <c r="K115" s="35"/>
    </row>
    <row r="116" spans="2:11" s="2" customFormat="1" ht="15.75" customHeight="1" x14ac:dyDescent="0.15">
      <c r="B116" s="23"/>
      <c r="D116" s="48"/>
      <c r="E116" s="53"/>
      <c r="F116" s="23"/>
      <c r="G116" s="23"/>
      <c r="I116" s="35"/>
      <c r="K116" s="35"/>
    </row>
    <row r="117" spans="2:11" s="2" customFormat="1" ht="15.75" customHeight="1" x14ac:dyDescent="0.15">
      <c r="B117" s="23"/>
      <c r="D117" s="48"/>
      <c r="E117" s="53"/>
      <c r="F117" s="23"/>
      <c r="G117" s="23"/>
      <c r="I117" s="35"/>
      <c r="K117" s="35"/>
    </row>
    <row r="118" spans="2:11" s="2" customFormat="1" ht="15.75" customHeight="1" x14ac:dyDescent="0.15">
      <c r="B118" s="23"/>
      <c r="D118" s="48"/>
      <c r="E118" s="53"/>
      <c r="F118" s="23"/>
      <c r="G118" s="23"/>
      <c r="I118" s="35"/>
      <c r="K118" s="35"/>
    </row>
    <row r="119" spans="2:11" s="2" customFormat="1" ht="15.75" customHeight="1" x14ac:dyDescent="0.15">
      <c r="B119" s="23"/>
      <c r="D119" s="48"/>
      <c r="E119" s="53"/>
      <c r="F119" s="23"/>
      <c r="G119" s="23"/>
      <c r="I119" s="35"/>
      <c r="K119" s="35"/>
    </row>
    <row r="120" spans="2:11" s="2" customFormat="1" ht="15.75" customHeight="1" x14ac:dyDescent="0.15">
      <c r="B120" s="23"/>
      <c r="D120" s="48"/>
      <c r="E120" s="53"/>
      <c r="F120" s="23"/>
      <c r="G120" s="23"/>
      <c r="I120" s="35"/>
      <c r="K120" s="35"/>
    </row>
    <row r="121" spans="2:11" s="2" customFormat="1" ht="11" x14ac:dyDescent="0.15">
      <c r="B121" s="23"/>
      <c r="D121" s="48"/>
      <c r="E121" s="53"/>
      <c r="F121" s="23"/>
      <c r="G121" s="23"/>
      <c r="I121" s="35"/>
      <c r="K121" s="35"/>
    </row>
    <row r="122" spans="2:11" s="2" customFormat="1" ht="11" x14ac:dyDescent="0.15">
      <c r="B122" s="23"/>
      <c r="D122" s="48"/>
      <c r="E122" s="53"/>
      <c r="F122" s="23"/>
      <c r="G122" s="23"/>
      <c r="I122" s="35"/>
      <c r="K122" s="35"/>
    </row>
    <row r="123" spans="2:11" s="2" customFormat="1" ht="11" x14ac:dyDescent="0.15">
      <c r="B123" s="23"/>
      <c r="D123" s="48"/>
      <c r="E123" s="53"/>
      <c r="F123" s="23"/>
      <c r="G123" s="23"/>
      <c r="I123" s="35"/>
      <c r="K123" s="35"/>
    </row>
    <row r="124" spans="2:11" s="2" customFormat="1" ht="11" x14ac:dyDescent="0.15">
      <c r="B124" s="23"/>
      <c r="D124" s="48"/>
      <c r="E124" s="53"/>
      <c r="F124" s="23"/>
      <c r="G124" s="23"/>
      <c r="I124" s="35"/>
      <c r="K124" s="35"/>
    </row>
    <row r="125" spans="2:11" s="2" customFormat="1" ht="11" x14ac:dyDescent="0.15">
      <c r="B125" s="23"/>
      <c r="D125" s="48"/>
      <c r="E125" s="53"/>
      <c r="F125" s="23"/>
      <c r="G125" s="23"/>
      <c r="I125" s="35"/>
      <c r="K125" s="35"/>
    </row>
    <row r="126" spans="2:11" s="2" customFormat="1" ht="11" x14ac:dyDescent="0.15">
      <c r="B126" s="23"/>
      <c r="D126" s="48"/>
      <c r="E126" s="53"/>
      <c r="F126" s="23"/>
      <c r="G126" s="23"/>
      <c r="I126" s="35"/>
      <c r="K126" s="35"/>
    </row>
  </sheetData>
  <sheetProtection algorithmName="SHA-512" hashValue="CdqwD5vswyCtL9q2XO1J8gdw5bOeqeP/+RgKM/HQlAkgnk4dXq8rS/4taEpxFPYw5oJIe89HkuBR/bcJn0XuFQ==" saltValue="Zzv7ATiWeeVs63dWDtjHZQ==" spinCount="100000" sheet="1" objects="1" scenarios="1"/>
  <mergeCells count="14">
    <mergeCell ref="A1:A2"/>
    <mergeCell ref="A4:A9"/>
    <mergeCell ref="A10:A14"/>
    <mergeCell ref="A15:A18"/>
    <mergeCell ref="A19:A20"/>
    <mergeCell ref="C44:D44"/>
    <mergeCell ref="B38:C38"/>
    <mergeCell ref="B42:C42"/>
    <mergeCell ref="B1:L1"/>
    <mergeCell ref="B2:L2"/>
    <mergeCell ref="B41:C41"/>
    <mergeCell ref="B21:L21"/>
    <mergeCell ref="B39:C39"/>
    <mergeCell ref="B40:C40"/>
  </mergeCells>
  <phoneticPr fontId="3" type="noConversion"/>
  <conditionalFormatting sqref="I38:I42">
    <cfRule type="containsText" dxfId="14" priority="8" operator="containsText" text="2020">
      <formula>NOT(ISERROR(SEARCH("2020",I38)))</formula>
    </cfRule>
    <cfRule type="containsText" dxfId="13" priority="10" operator="containsText" text="JA">
      <formula>NOT(ISERROR(SEARCH("JA",I38)))</formula>
    </cfRule>
    <cfRule type="containsText" dxfId="12" priority="9" operator="containsText" text="2019">
      <formula>NOT(ISERROR(SEARCH("2019",I38)))</formula>
    </cfRule>
    <cfRule type="containsText" dxfId="11" priority="7" operator="containsText" text="2021">
      <formula>NOT(ISERROR(SEARCH("2021",I38)))</formula>
    </cfRule>
    <cfRule type="containsText" dxfId="10" priority="6" operator="containsText" text="2022">
      <formula>NOT(ISERROR(SEARCH("2022",I38)))</formula>
    </cfRule>
  </conditionalFormatting>
  <conditionalFormatting sqref="I4:L20 I22:L31">
    <cfRule type="containsText" dxfId="9" priority="766" operator="containsText" text="JA">
      <formula>NOT(ISERROR(SEARCH("JA",I4)))</formula>
    </cfRule>
    <cfRule type="containsText" dxfId="8" priority="735" operator="containsText" text="2022">
      <formula>NOT(ISERROR(SEARCH("2022",I4)))</formula>
    </cfRule>
    <cfRule type="containsText" dxfId="7" priority="738" operator="containsText" text="2019">
      <formula>NOT(ISERROR(SEARCH("2019",I4)))</formula>
    </cfRule>
    <cfRule type="containsText" dxfId="6" priority="737" operator="containsText" text="2020">
      <formula>NOT(ISERROR(SEARCH("2020",I4)))</formula>
    </cfRule>
    <cfRule type="containsText" dxfId="5" priority="736" operator="containsText" text="2021">
      <formula>NOT(ISERROR(SEARCH("2021",I4)))</formula>
    </cfRule>
  </conditionalFormatting>
  <conditionalFormatting sqref="K38:K41">
    <cfRule type="containsText" dxfId="4" priority="4" operator="containsText" text="2019">
      <formula>NOT(ISERROR(SEARCH("2019",K38)))</formula>
    </cfRule>
    <cfRule type="containsText" dxfId="3" priority="2" operator="containsText" text="2021">
      <formula>NOT(ISERROR(SEARCH("2021",K38)))</formula>
    </cfRule>
    <cfRule type="containsText" dxfId="2" priority="3" operator="containsText" text="2020">
      <formula>NOT(ISERROR(SEARCH("2020",K38)))</formula>
    </cfRule>
    <cfRule type="containsText" dxfId="1" priority="5" operator="containsText" text="JA">
      <formula>NOT(ISERROR(SEARCH("JA",K38)))</formula>
    </cfRule>
    <cfRule type="containsText" dxfId="0" priority="1" operator="containsText" text="2022">
      <formula>NOT(ISERROR(SEARCH("2022",K38)))</formula>
    </cfRule>
  </conditionalFormatting>
  <pageMargins left="0.51181102362204722" right="0" top="0.55118110236220474" bottom="0.11811023622047245" header="0.31496062992125984" footer="0.31496062992125984"/>
  <pageSetup paperSize="9" scale="8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3D7F5-F249-D847-926B-F73EA4FE8520}">
  <dimension ref="A1:E4"/>
  <sheetViews>
    <sheetView showGridLines="0" workbookViewId="0">
      <selection activeCell="B3" sqref="B3"/>
    </sheetView>
  </sheetViews>
  <sheetFormatPr baseColWidth="10" defaultColWidth="10.6640625" defaultRowHeight="15" x14ac:dyDescent="0.2"/>
  <cols>
    <col min="1" max="1" width="80.83203125" style="2" customWidth="1"/>
    <col min="2" max="2" width="30.83203125" style="2" customWidth="1"/>
    <col min="3" max="5" width="10.83203125" style="2"/>
    <col min="6" max="16384" width="10.6640625" style="36"/>
  </cols>
  <sheetData>
    <row r="1" spans="1:2" s="1" customFormat="1" ht="136" customHeight="1" thickTop="1" thickBot="1" x14ac:dyDescent="0.25">
      <c r="A1" s="86" t="s">
        <v>0</v>
      </c>
      <c r="B1" s="86"/>
    </row>
    <row r="2" spans="1:2" s="1" customFormat="1" ht="41" customHeight="1" thickTop="1" thickBot="1" x14ac:dyDescent="0.25">
      <c r="A2" s="87" t="s">
        <v>1</v>
      </c>
      <c r="B2" s="87"/>
    </row>
    <row r="3" spans="1:2" ht="75" customHeight="1" thickTop="1" thickBot="1" x14ac:dyDescent="0.25">
      <c r="A3" s="57" t="s">
        <v>58</v>
      </c>
      <c r="B3" s="58">
        <f>Leveringen!K44</f>
        <v>20000</v>
      </c>
    </row>
    <row r="4" spans="1:2" ht="17" thickTop="1" x14ac:dyDescent="0.2"/>
  </sheetData>
  <sheetProtection algorithmName="SHA-512" hashValue="PM3P0wwJsOTEyRGNbTRDLYC2t+70frbHnigfWiyRW3OWaupN1GePTTiOFBEcQ7DJJLdT+MLcJ9lmBjyUyk7QPQ==" saltValue="LutnG5KiiD7uHYLGWhWXzw==" spinCount="100000" sheet="1" objects="1" scenarios="1"/>
  <mergeCells count="2">
    <mergeCell ref="A1:B1"/>
    <mergeCell ref="A2:B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711F6A735ECE042B8E414D52B79C516" ma:contentTypeVersion="11" ma:contentTypeDescription="Een nieuw document maken." ma:contentTypeScope="" ma:versionID="5640d7bdfbdad77505f54ff46f89bb3e">
  <xsd:schema xmlns:xsd="http://www.w3.org/2001/XMLSchema" xmlns:xs="http://www.w3.org/2001/XMLSchema" xmlns:p="http://schemas.microsoft.com/office/2006/metadata/properties" xmlns:ns2="6865358f-0b44-46ff-8df4-b0a1b0b30186" xmlns:ns3="10c7b296-e691-4220-a3b0-2c44fa286288" targetNamespace="http://schemas.microsoft.com/office/2006/metadata/properties" ma:root="true" ma:fieldsID="c1fe030a4f0aee027e237316a9746d16" ns2:_="" ns3:_="">
    <xsd:import namespace="6865358f-0b44-46ff-8df4-b0a1b0b30186"/>
    <xsd:import namespace="10c7b296-e691-4220-a3b0-2c44fa2862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65358f-0b44-46ff-8df4-b0a1b0b301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731f1e09-01cd-4e61-9b53-1578628b587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c7b296-e691-4220-a3b0-2c44fa286288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43bac32-9ed9-498c-8c58-1c6ee49f2e79}" ma:internalName="TaxCatchAll" ma:showField="CatchAllData" ma:web="10c7b296-e691-4220-a3b0-2c44fa28628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0c7b296-e691-4220-a3b0-2c44fa286288" xsi:nil="true"/>
    <lcf76f155ced4ddcb4097134ff3c332f xmlns="6865358f-0b44-46ff-8df4-b0a1b0b3018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B6C49CF-73A8-467C-8561-DED50E0107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65358f-0b44-46ff-8df4-b0a1b0b30186"/>
    <ds:schemaRef ds:uri="10c7b296-e691-4220-a3b0-2c44fa2862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E73FC53-7C97-4E77-BA28-83DCEEEC661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D45AC42-94A2-4F8B-9559-133569DB609D}">
  <ds:schemaRefs>
    <ds:schemaRef ds:uri="http://schemas.microsoft.com/office/2006/metadata/properties"/>
    <ds:schemaRef ds:uri="http://schemas.microsoft.com/office/infopath/2007/PartnerControls"/>
    <ds:schemaRef ds:uri="10c7b296-e691-4220-a3b0-2c44fa286288"/>
    <ds:schemaRef ds:uri="6865358f-0b44-46ff-8df4-b0a1b0b3018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Leveringen</vt:lpstr>
      <vt:lpstr>Totaal prijsbeoordeling</vt:lpstr>
      <vt:lpstr>Leveringen!Afdrukbereik</vt:lpstr>
      <vt:lpstr>Leveringen!Afdruktitels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Copyright BiC</dc:title>
  <dc:subject/>
  <dc:creator>Saskia Roos</dc:creator>
  <cp:keywords/>
  <dc:description>Copyright BiC</dc:description>
  <cp:lastModifiedBy>Saskia Roos</cp:lastModifiedBy>
  <cp:revision/>
  <dcterms:created xsi:type="dcterms:W3CDTF">2018-12-03T10:17:04Z</dcterms:created>
  <dcterms:modified xsi:type="dcterms:W3CDTF">2023-06-15T07:10:00Z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0x010100F711F6A735ECE042B8E414D52B79C516</vt:lpwstr>
  </property>
  <property fmtid="{D5CDD505-2E9C-101B-9397-08002B2CF9AE}" pid="3" name="MediaServiceImageTags">
    <vt:lpwstr/>
  </property>
</Properties>
</file>