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egio college en Horizon college/EA Onderwijs- kantoormeubilair 2023/aanbestedingsdocument en bijlagen/concept/"/>
    </mc:Choice>
  </mc:AlternateContent>
  <xr:revisionPtr revIDLastSave="0" documentId="13_ncr:1_{FF8D3A67-C5C5-584D-AD81-906335D3CDE9}" xr6:coauthVersionLast="47" xr6:coauthVersionMax="47" xr10:uidLastSave="{00000000-0000-0000-0000-000000000000}"/>
  <bookViews>
    <workbookView xWindow="30280" yWindow="500" windowWidth="42980" windowHeight="20000" xr2:uid="{26A0E56A-9CA4-EB40-BF12-5B4691CBE874}"/>
  </bookViews>
  <sheets>
    <sheet name="Waardes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7" i="3" l="1"/>
  <c r="C44" i="3"/>
  <c r="C42" i="3"/>
  <c r="C43" i="3"/>
  <c r="B7" i="3"/>
  <c r="B9" i="3"/>
  <c r="E9" i="3"/>
  <c r="G9" i="3"/>
  <c r="BF45" i="3"/>
  <c r="D9" i="3"/>
  <c r="D10" i="3"/>
  <c r="G6" i="3"/>
  <c r="B5" i="3"/>
  <c r="D39" i="3"/>
  <c r="J39" i="3"/>
  <c r="P39" i="3"/>
  <c r="V39" i="3"/>
  <c r="AB36" i="3"/>
  <c r="AH39" i="3"/>
  <c r="AN39" i="3"/>
  <c r="AT39" i="3"/>
  <c r="AZ39" i="3"/>
  <c r="E35" i="3"/>
  <c r="E32" i="3"/>
  <c r="K35" i="3"/>
  <c r="K32" i="3"/>
  <c r="Q38" i="3"/>
  <c r="Q35" i="3"/>
  <c r="Q29" i="3"/>
  <c r="Q26" i="3"/>
  <c r="W38" i="3"/>
  <c r="W35" i="3"/>
  <c r="W29" i="3"/>
  <c r="W26" i="3"/>
  <c r="AC26" i="3"/>
  <c r="AC29" i="3"/>
  <c r="AC32" i="3"/>
  <c r="AI38" i="3"/>
  <c r="AI32" i="3"/>
  <c r="AI29" i="3"/>
  <c r="AI26" i="3"/>
  <c r="AO38" i="3"/>
  <c r="AO35" i="3"/>
  <c r="AO32" i="3"/>
  <c r="AO26" i="3"/>
  <c r="AU38" i="3"/>
  <c r="AU35" i="3"/>
  <c r="AU32" i="3"/>
  <c r="AU29" i="3"/>
  <c r="AU26" i="3"/>
  <c r="BA35" i="3"/>
  <c r="BA32" i="3"/>
  <c r="BA26" i="3"/>
  <c r="BG44" i="3"/>
  <c r="BG38" i="3"/>
  <c r="BG35" i="3"/>
  <c r="BG32" i="3"/>
  <c r="C9" i="3"/>
  <c r="F9" i="3"/>
  <c r="D7" i="3"/>
  <c r="C7" i="3"/>
  <c r="F7" i="3"/>
  <c r="E7" i="3"/>
  <c r="G7" i="3"/>
  <c r="E5" i="3"/>
  <c r="D5" i="3"/>
  <c r="F5" i="3"/>
  <c r="C5" i="3"/>
  <c r="G5" i="3"/>
</calcChain>
</file>

<file path=xl/sharedStrings.xml><?xml version="1.0" encoding="utf-8"?>
<sst xmlns="http://schemas.openxmlformats.org/spreadsheetml/2006/main" count="331" uniqueCount="83">
  <si>
    <t>4 goed</t>
  </si>
  <si>
    <t>3 voldoende</t>
  </si>
  <si>
    <t>2 matig</t>
  </si>
  <si>
    <t>1 onvoldoende</t>
  </si>
  <si>
    <t>5 uitmuntend</t>
  </si>
  <si>
    <t>SCORE</t>
  </si>
  <si>
    <t>Totaal:</t>
  </si>
  <si>
    <t>Percentage</t>
  </si>
  <si>
    <t>Beantwoording open vragen</t>
  </si>
  <si>
    <t>Knock out</t>
  </si>
  <si>
    <t>Maximaal te behalen waarde:</t>
  </si>
  <si>
    <t xml:space="preserve"> </t>
  </si>
  <si>
    <t>Vraag 2
Inrichting service organisatie</t>
  </si>
  <si>
    <t>Vraag 3
Borgen kennis medewerkers</t>
  </si>
  <si>
    <t>Beter dan het huidige meubilair</t>
  </si>
  <si>
    <t>Vergelijkbaar met het huidige meubilair</t>
  </si>
  <si>
    <t>Minder dan het huidige meubilair</t>
  </si>
  <si>
    <r>
      <t xml:space="preserve">Te behalen punten </t>
    </r>
    <r>
      <rPr>
        <b/>
        <sz val="8"/>
        <color theme="1"/>
        <rFont val="Verdana"/>
        <family val="2"/>
      </rPr>
      <t>(op basis van consensus)</t>
    </r>
  </si>
  <si>
    <t>1. Stabiliteit op alle hoogtes</t>
  </si>
  <si>
    <t>2. Mate van geluid bij verstellen hoogte</t>
  </si>
  <si>
    <t>Beter dan het huidige meubilair (minder geluid)</t>
  </si>
  <si>
    <t>Minder dan het huidige meubilair (teveel geluid)</t>
  </si>
  <si>
    <t>3. Constructie onderstel, afwerking</t>
  </si>
  <si>
    <t>4. Uitstraling/ vormgeving</t>
  </si>
  <si>
    <t>5. Gemak schoonmaken</t>
  </si>
  <si>
    <t>1. Zitcomfort</t>
  </si>
  <si>
    <t>2. Mate van instelbaarheid armliggers</t>
  </si>
  <si>
    <t>3. Rugleuning en zitting</t>
  </si>
  <si>
    <t>4. Constructie inclusief bevestiging tussen frame en zitting</t>
  </si>
  <si>
    <t>5. Uitstraling/ vormgeving</t>
  </si>
  <si>
    <t>6. Gemak schoonmaken</t>
  </si>
  <si>
    <t>2. Mate van instelbaarheid legborden</t>
  </si>
  <si>
    <t>1.Mate geluid sluiten deuren</t>
  </si>
  <si>
    <t>3. Kwaliteit slot</t>
  </si>
  <si>
    <t>4. Constructie / stabiliteit frame en deuren</t>
  </si>
  <si>
    <t xml:space="preserve">1. Stabiliteit </t>
  </si>
  <si>
    <t>2. Constructie tussen frame en zitting</t>
  </si>
  <si>
    <t>3. Uitstraling/ vormgeving</t>
  </si>
  <si>
    <t>4. Gemak schoonmaken</t>
  </si>
  <si>
    <t>5. Mate veiligheid (scherpe randen en hoeken)</t>
  </si>
  <si>
    <t>2. Constructie tussen frame en blad</t>
  </si>
  <si>
    <t>2. Mate van comfort armliggers</t>
  </si>
  <si>
    <t>6. Mate veiligheid (scherpe randen en hoeken)</t>
  </si>
  <si>
    <t>5. Dikte blad</t>
  </si>
  <si>
    <t>2. Stapelbaarheid</t>
  </si>
  <si>
    <t>3. Stabiliteit bij het zitten</t>
  </si>
  <si>
    <t>7. Mate van leerling-proof</t>
  </si>
  <si>
    <t>8. Mate van koppelbaarheid</t>
  </si>
  <si>
    <t>max</t>
  </si>
  <si>
    <t>volgende werkdag</t>
  </si>
  <si>
    <t>binnen 5 werkdagen</t>
  </si>
  <si>
    <t>binnen 10 werkdagen</t>
  </si>
  <si>
    <t>10 werkdagen of langer</t>
  </si>
  <si>
    <t>kwaliteitsvraag 4 (formulier D)</t>
  </si>
  <si>
    <t>Bijlage 11 waardetabel alle gunningcriteria kwaliteit</t>
  </si>
  <si>
    <t>Vraag 1 A
Duurzaam en circulair inkopen
(studentensets)</t>
  </si>
  <si>
    <t>Vraag 1 B
Duurzaam en circulair inkopen
(advies keuzes)</t>
  </si>
  <si>
    <t>Vraag 1 C
Duurzaam en circulair inkopen
(Fysieke distributie)</t>
  </si>
  <si>
    <t>Referentienummer RCHC23-M1</t>
  </si>
  <si>
    <r>
      <t xml:space="preserve">Productdemonstratie
</t>
    </r>
    <r>
      <rPr>
        <b/>
        <i/>
        <sz val="9"/>
        <color theme="1"/>
        <rFont val="Verdana"/>
        <family val="2"/>
      </rPr>
      <t>1. Beoordelingscriteria Zit-sta bureau - Item 1</t>
    </r>
  </si>
  <si>
    <t>6. Mate van stapelbaarheid</t>
  </si>
  <si>
    <r>
      <t>als inschrijver</t>
    </r>
    <r>
      <rPr>
        <b/>
        <sz val="12"/>
        <color rgb="FFFF0000"/>
        <rFont val="Raleway"/>
      </rPr>
      <t xml:space="preserve"> driemaal </t>
    </r>
    <r>
      <rPr>
        <sz val="12"/>
        <color rgb="FFFF0000"/>
        <rFont val="Raleway"/>
      </rPr>
      <t>of meer matig scoort volgt uitsluiting. Een onvoldoende met een negatieve waarde geldt in deze ook als een matig.</t>
    </r>
  </si>
  <si>
    <t>Ofwel: 2x matig en 1x onvoldoende = KO / uitsluiting.</t>
  </si>
  <si>
    <t>2 maal negatief</t>
  </si>
  <si>
    <r>
      <t>Productdemonstratie
2</t>
    </r>
    <r>
      <rPr>
        <b/>
        <i/>
        <sz val="9"/>
        <color theme="1"/>
        <rFont val="Verdana"/>
        <family val="2"/>
      </rPr>
      <t>. Beoordelingscriteria Zit-sta bureau - Item 3</t>
    </r>
  </si>
  <si>
    <r>
      <t>Productdemonstratie
5</t>
    </r>
    <r>
      <rPr>
        <b/>
        <i/>
        <sz val="9"/>
        <color theme="1"/>
        <rFont val="Verdana"/>
        <family val="2"/>
      </rPr>
      <t>. Beoordelingscriteria -	 Studenten tafel - item 7</t>
    </r>
  </si>
  <si>
    <r>
      <t xml:space="preserve">Indien inschrijver over </t>
    </r>
    <r>
      <rPr>
        <b/>
        <sz val="10"/>
        <color rgb="FFFF0000"/>
        <rFont val="Raleway"/>
      </rPr>
      <t>PER item</t>
    </r>
    <r>
      <rPr>
        <sz val="10"/>
        <color rgb="FFFF0000"/>
        <rFont val="Raleway"/>
      </rPr>
      <t xml:space="preserve"> in de productdemonstratie</t>
    </r>
    <r>
      <rPr>
        <b/>
        <sz val="10"/>
        <color rgb="FFFF0000"/>
        <rFont val="Raleway"/>
      </rPr>
      <t xml:space="preserve"> totaal DRIEMAAL  of meer</t>
    </r>
    <r>
      <rPr>
        <sz val="10"/>
        <color rgb="FFFF0000"/>
        <rFont val="Raleway"/>
      </rPr>
      <t xml:space="preserve"> 'minder dan de huidige kwaliteit' scoort zal deze inschrijver worden </t>
    </r>
    <r>
      <rPr>
        <b/>
        <sz val="10"/>
        <color rgb="FFFF0000"/>
        <rFont val="Raleway"/>
      </rPr>
      <t>uitgesloten van verdere deelname (knock out).</t>
    </r>
    <r>
      <rPr>
        <sz val="10"/>
        <color rgb="FFFF0000"/>
        <rFont val="Raleway"/>
      </rPr>
      <t xml:space="preserve"> Ofwel: maximaal 2 waarden negatief per item zoals hieronder beschreven.</t>
    </r>
  </si>
  <si>
    <t>maximaal te behalen waarde productdemo</t>
  </si>
  <si>
    <t>maximaal te behalen waarde open vragen</t>
  </si>
  <si>
    <t>maximaal te behalen waaarde kwaliteit</t>
  </si>
  <si>
    <t>Raming per jaar</t>
  </si>
  <si>
    <t xml:space="preserve">te verwachten prijsverschil </t>
  </si>
  <si>
    <t>kwaliteit is daarmee dominant aanwezig.</t>
  </si>
  <si>
    <t>Negatieve waarden kunnen dit verschil groter maken.</t>
  </si>
  <si>
    <t>6. Kwaliteit/ gebruiksvriendelijkheid van elektrisch meganisme</t>
  </si>
  <si>
    <t>6. Kwaliteit/ gebruiksvriendelijkheid van de slinger</t>
  </si>
  <si>
    <r>
      <t>Productdemonstratie
6</t>
    </r>
    <r>
      <rPr>
        <b/>
        <i/>
        <sz val="9"/>
        <color theme="1"/>
        <rFont val="Verdana"/>
        <family val="2"/>
      </rPr>
      <t>. Beoordelingscriteria -	Studenten stoel houten kuip, 4 poots aluminium – item 8</t>
    </r>
  </si>
  <si>
    <r>
      <t>Productdemonstratie
7</t>
    </r>
    <r>
      <rPr>
        <b/>
        <i/>
        <sz val="9"/>
        <color theme="1"/>
        <rFont val="Verdana"/>
        <family val="2"/>
      </rPr>
      <t>. Beoordelingscriteria vergadertafel - item 12</t>
    </r>
  </si>
  <si>
    <r>
      <t xml:space="preserve">Productdemonstratie
</t>
    </r>
    <r>
      <rPr>
        <b/>
        <i/>
        <sz val="9"/>
        <color theme="1"/>
        <rFont val="Verdana"/>
        <family val="2"/>
      </rPr>
      <t>8. Beoordelingscriteria vergaderstoel stoffen zitting, aluminium(slede)frame - item 15</t>
    </r>
  </si>
  <si>
    <r>
      <t xml:space="preserve">Productdemonstratie
</t>
    </r>
    <r>
      <rPr>
        <b/>
        <i/>
        <sz val="9"/>
        <color theme="1"/>
        <rFont val="Verdana"/>
        <family val="2"/>
      </rPr>
      <t>10. Beoordelingscriteria Kantine stoel houten zitting, aluminium frame - Item 17</t>
    </r>
  </si>
  <si>
    <r>
      <t xml:space="preserve">Productdemonstratie
</t>
    </r>
    <r>
      <rPr>
        <b/>
        <i/>
        <sz val="9"/>
        <color theme="1"/>
        <rFont val="Verdana"/>
        <family val="2"/>
      </rPr>
      <t>9. Beoordelingscriteria kantinetafel - item 16</t>
    </r>
  </si>
  <si>
    <r>
      <t>Productdemonstratie
4</t>
    </r>
    <r>
      <rPr>
        <b/>
        <i/>
        <sz val="9"/>
        <color theme="1"/>
        <rFont val="Verdana"/>
        <family val="2"/>
      </rPr>
      <t>. Beoordelingscriteria jaloeziekast - item 6</t>
    </r>
  </si>
  <si>
    <r>
      <t>Productdemonstratie
3</t>
    </r>
    <r>
      <rPr>
        <b/>
        <i/>
        <sz val="9"/>
        <color theme="1"/>
        <rFont val="Verdana"/>
        <family val="2"/>
      </rPr>
      <t>. Beoordelingscriteria bureaustoel gestoffeerd - item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</si>
</sst>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00%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Raleway"/>
    </font>
    <font>
      <sz val="12"/>
      <color rgb="FFFF0000"/>
      <name val="Raleway"/>
    </font>
    <font>
      <b/>
      <sz val="10"/>
      <color theme="1"/>
      <name val="Raleway"/>
    </font>
    <font>
      <sz val="10"/>
      <color theme="1"/>
      <name val="Raleway"/>
    </font>
    <font>
      <b/>
      <sz val="8"/>
      <color rgb="FF000000"/>
      <name val="Raleway"/>
    </font>
    <font>
      <b/>
      <sz val="10"/>
      <color rgb="FF000000"/>
      <name val="Raleway"/>
    </font>
    <font>
      <sz val="10"/>
      <color rgb="FF000000"/>
      <name val="Raleway"/>
    </font>
    <font>
      <b/>
      <sz val="10"/>
      <color rgb="FFFF0000"/>
      <name val="Raleway"/>
    </font>
    <font>
      <b/>
      <sz val="26"/>
      <color theme="1"/>
      <name val="Raleway"/>
    </font>
    <font>
      <b/>
      <sz val="12"/>
      <color rgb="FFFF0000"/>
      <name val="Raleway"/>
    </font>
    <font>
      <b/>
      <sz val="10"/>
      <color theme="1"/>
      <name val="Verdana"/>
      <family val="2"/>
    </font>
    <font>
      <b/>
      <sz val="16"/>
      <color theme="1"/>
      <name val="Raleway"/>
    </font>
    <font>
      <b/>
      <sz val="9"/>
      <color rgb="FFFF0000"/>
      <name val="Verdana"/>
      <family val="2"/>
    </font>
    <font>
      <b/>
      <i/>
      <sz val="9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sz val="10"/>
      <color rgb="FFFF0000"/>
      <name val="Raleway"/>
    </font>
    <font>
      <sz val="10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7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9" fontId="6" fillId="0" borderId="1" xfId="1" applyFont="1" applyBorder="1"/>
    <xf numFmtId="0" fontId="7" fillId="3" borderId="1" xfId="0" applyFont="1" applyFill="1" applyBorder="1" applyAlignment="1">
      <alignment horizontal="justify" vertical="center" wrapText="1"/>
    </xf>
    <xf numFmtId="164" fontId="9" fillId="2" borderId="2" xfId="0" applyNumberFormat="1" applyFont="1" applyFill="1" applyBorder="1" applyAlignment="1">
      <alignment horizontal="justify" vertical="center" wrapText="1"/>
    </xf>
    <xf numFmtId="164" fontId="5" fillId="8" borderId="1" xfId="0" applyNumberFormat="1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justify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64" fontId="15" fillId="5" borderId="1" xfId="1" applyNumberFormat="1" applyFont="1" applyFill="1" applyBorder="1" applyAlignment="1">
      <alignment horizontal="right" vertical="center" wrapText="1"/>
    </xf>
    <xf numFmtId="0" fontId="13" fillId="9" borderId="5" xfId="0" applyFont="1" applyFill="1" applyBorder="1" applyAlignment="1">
      <alignment vertical="center" wrapText="1"/>
    </xf>
    <xf numFmtId="164" fontId="18" fillId="5" borderId="1" xfId="1" applyNumberFormat="1" applyFont="1" applyFill="1" applyBorder="1" applyAlignment="1">
      <alignment horizontal="right" vertical="center" wrapText="1"/>
    </xf>
    <xf numFmtId="164" fontId="18" fillId="7" borderId="1" xfId="1" applyNumberFormat="1" applyFont="1" applyFill="1" applyBorder="1" applyAlignment="1">
      <alignment horizontal="right" vertical="center" wrapText="1"/>
    </xf>
    <xf numFmtId="164" fontId="15" fillId="7" borderId="1" xfId="1" applyNumberFormat="1" applyFont="1" applyFill="1" applyBorder="1" applyAlignment="1">
      <alignment horizontal="right" vertical="center" wrapText="1"/>
    </xf>
    <xf numFmtId="164" fontId="10" fillId="0" borderId="0" xfId="0" applyNumberFormat="1" applyFont="1"/>
    <xf numFmtId="0" fontId="6" fillId="0" borderId="3" xfId="0" applyFont="1" applyBorder="1"/>
    <xf numFmtId="44" fontId="6" fillId="0" borderId="3" xfId="2" applyFont="1" applyBorder="1"/>
    <xf numFmtId="0" fontId="5" fillId="0" borderId="0" xfId="0" applyFont="1"/>
    <xf numFmtId="0" fontId="19" fillId="0" borderId="0" xfId="0" applyFont="1"/>
    <xf numFmtId="164" fontId="5" fillId="8" borderId="1" xfId="0" applyNumberFormat="1" applyFont="1" applyFill="1" applyBorder="1" applyAlignment="1">
      <alignment horizontal="right" vertical="center"/>
    </xf>
    <xf numFmtId="44" fontId="19" fillId="0" borderId="3" xfId="2" applyFont="1" applyBorder="1"/>
    <xf numFmtId="44" fontId="19" fillId="0" borderId="0" xfId="2" applyFont="1" applyBorder="1"/>
    <xf numFmtId="0" fontId="4" fillId="0" borderId="0" xfId="0" applyFont="1"/>
    <xf numFmtId="165" fontId="8" fillId="5" borderId="1" xfId="1" applyNumberFormat="1" applyFont="1" applyFill="1" applyBorder="1" applyAlignment="1">
      <alignment horizontal="center" vertical="center" wrapText="1"/>
    </xf>
    <xf numFmtId="164" fontId="19" fillId="6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4" fontId="3" fillId="0" borderId="0" xfId="0" applyNumberFormat="1" applyFont="1"/>
    <xf numFmtId="164" fontId="3" fillId="0" borderId="13" xfId="0" applyNumberFormat="1" applyFont="1" applyBorder="1"/>
    <xf numFmtId="164" fontId="3" fillId="8" borderId="3" xfId="0" applyNumberFormat="1" applyFont="1" applyFill="1" applyBorder="1"/>
    <xf numFmtId="44" fontId="3" fillId="0" borderId="0" xfId="2" applyFont="1"/>
    <xf numFmtId="44" fontId="3" fillId="8" borderId="3" xfId="2" applyFont="1" applyFill="1" applyBorder="1"/>
    <xf numFmtId="0" fontId="20" fillId="11" borderId="0" xfId="0" applyFont="1" applyFill="1" applyAlignment="1">
      <alignment horizontal="center" vertical="center"/>
    </xf>
    <xf numFmtId="0" fontId="17" fillId="5" borderId="6" xfId="0" applyFont="1" applyFill="1" applyBorder="1" applyAlignment="1">
      <alignment horizontal="left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9" fontId="18" fillId="5" borderId="4" xfId="1" applyFont="1" applyFill="1" applyBorder="1" applyAlignment="1">
      <alignment horizontal="left" vertical="center" wrapText="1"/>
    </xf>
    <xf numFmtId="9" fontId="18" fillId="5" borderId="9" xfId="1" applyFont="1" applyFill="1" applyBorder="1" applyAlignment="1">
      <alignment horizontal="left" vertical="center" wrapText="1"/>
    </xf>
    <xf numFmtId="9" fontId="18" fillId="5" borderId="5" xfId="1" applyFont="1" applyFill="1" applyBorder="1" applyAlignment="1">
      <alignment horizontal="left" vertical="center" wrapText="1"/>
    </xf>
    <xf numFmtId="9" fontId="18" fillId="7" borderId="4" xfId="1" applyFont="1" applyFill="1" applyBorder="1" applyAlignment="1">
      <alignment horizontal="left" vertical="center" wrapText="1"/>
    </xf>
    <xf numFmtId="9" fontId="18" fillId="7" borderId="9" xfId="1" applyFont="1" applyFill="1" applyBorder="1" applyAlignment="1">
      <alignment horizontal="left" vertical="center" wrapText="1"/>
    </xf>
    <xf numFmtId="9" fontId="18" fillId="7" borderId="5" xfId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164" fontId="13" fillId="8" borderId="1" xfId="0" applyNumberFormat="1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9" borderId="3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BG55"/>
  <sheetViews>
    <sheetView showGridLines="0" tabSelected="1" zoomScale="140" zoomScaleNormal="210" workbookViewId="0">
      <selection activeCell="G36" sqref="G36:G38"/>
    </sheetView>
  </sheetViews>
  <sheetFormatPr baseColWidth="10" defaultRowHeight="15" x14ac:dyDescent="0.2"/>
  <cols>
    <col min="1" max="1" width="30.83203125" style="1" customWidth="1"/>
    <col min="2" max="3" width="18.83203125" style="1" customWidth="1"/>
    <col min="4" max="4" width="19" style="1" customWidth="1"/>
    <col min="5" max="6" width="18.6640625" style="1" customWidth="1"/>
    <col min="7" max="7" width="19.5" style="1" customWidth="1"/>
    <col min="8" max="10" width="19.1640625" style="1" customWidth="1"/>
    <col min="11" max="11" width="18.5" style="1" customWidth="1"/>
    <col min="12" max="12" width="11.83203125" style="1" bestFit="1" customWidth="1"/>
    <col min="13" max="16" width="19.1640625" style="1" customWidth="1"/>
    <col min="17" max="17" width="18.33203125" style="1" customWidth="1"/>
    <col min="18" max="18" width="10.83203125" style="1"/>
    <col min="19" max="22" width="19.1640625" style="1" customWidth="1"/>
    <col min="23" max="23" width="18.33203125" style="1" customWidth="1"/>
    <col min="24" max="24" width="10.83203125" style="1"/>
    <col min="25" max="28" width="19.5" style="1" customWidth="1"/>
    <col min="29" max="29" width="18.33203125" style="1" customWidth="1"/>
    <col min="30" max="30" width="10.83203125" style="1"/>
    <col min="31" max="31" width="19.1640625" style="1" customWidth="1"/>
    <col min="32" max="33" width="10.83203125" style="1"/>
    <col min="34" max="34" width="32.83203125" style="1" customWidth="1"/>
    <col min="35" max="35" width="24.1640625" style="1" customWidth="1"/>
    <col min="36" max="36" width="10.83203125" style="1"/>
    <col min="37" max="37" width="19.5" style="1" customWidth="1"/>
    <col min="38" max="39" width="10.83203125" style="1"/>
    <col min="40" max="40" width="29.83203125" style="1" customWidth="1"/>
    <col min="41" max="41" width="26.1640625" style="1" customWidth="1"/>
    <col min="42" max="42" width="10.83203125" style="1"/>
    <col min="43" max="43" width="22.1640625" style="1" customWidth="1"/>
    <col min="44" max="44" width="23.1640625" style="1" customWidth="1"/>
    <col min="45" max="45" width="14.83203125" style="1" customWidth="1"/>
    <col min="46" max="46" width="16.1640625" style="1" customWidth="1"/>
    <col min="47" max="47" width="24.33203125" style="1" customWidth="1"/>
    <col min="48" max="48" width="10.83203125" style="1"/>
    <col min="49" max="49" width="18.5" style="1" customWidth="1"/>
    <col min="50" max="51" width="10.83203125" style="1"/>
    <col min="52" max="52" width="25" style="1" customWidth="1"/>
    <col min="53" max="53" width="26.6640625" style="1" customWidth="1"/>
    <col min="54" max="54" width="10.83203125" style="1"/>
    <col min="55" max="55" width="16.1640625" style="1" customWidth="1"/>
    <col min="56" max="57" width="10.83203125" style="1"/>
    <col min="58" max="58" width="40.5" style="1" customWidth="1"/>
    <col min="59" max="59" width="25.33203125" style="1" customWidth="1"/>
    <col min="60" max="60" width="10.83203125" style="1"/>
    <col min="61" max="61" width="23.33203125" style="1" customWidth="1"/>
    <col min="62" max="63" width="10.83203125" style="1"/>
    <col min="64" max="64" width="32.5" style="1" customWidth="1"/>
    <col min="65" max="65" width="24.5" style="1" customWidth="1"/>
    <col min="66" max="16384" width="10.83203125" style="1"/>
  </cols>
  <sheetData>
    <row r="1" spans="1:8" ht="28" customHeight="1" x14ac:dyDescent="0.2">
      <c r="A1" s="35" t="s">
        <v>58</v>
      </c>
      <c r="B1" s="35"/>
      <c r="C1" s="35"/>
      <c r="D1" s="35"/>
      <c r="E1" s="35"/>
      <c r="F1" s="35"/>
      <c r="G1" s="35"/>
    </row>
    <row r="2" spans="1:8" ht="118" customHeight="1" x14ac:dyDescent="0.2">
      <c r="A2" s="53" t="s">
        <v>54</v>
      </c>
      <c r="B2" s="53"/>
      <c r="C2" s="53"/>
      <c r="D2" s="53"/>
      <c r="E2" s="53"/>
      <c r="F2" s="53"/>
      <c r="G2" s="53"/>
      <c r="H2" s="53"/>
    </row>
    <row r="3" spans="1:8" ht="42" customHeight="1" x14ac:dyDescent="0.2">
      <c r="A3" s="55" t="s">
        <v>8</v>
      </c>
      <c r="B3" s="56"/>
      <c r="C3" s="56"/>
      <c r="D3" s="56"/>
      <c r="E3" s="56"/>
      <c r="F3" s="56"/>
      <c r="G3" s="57"/>
      <c r="H3" s="2"/>
    </row>
    <row r="4" spans="1:8" ht="68" customHeight="1" thickBot="1" x14ac:dyDescent="0.25">
      <c r="A4" s="3" t="s">
        <v>5</v>
      </c>
      <c r="B4" s="11" t="s">
        <v>55</v>
      </c>
      <c r="C4" s="11" t="s">
        <v>56</v>
      </c>
      <c r="D4" s="11" t="s">
        <v>57</v>
      </c>
      <c r="E4" s="11" t="s">
        <v>12</v>
      </c>
      <c r="F4" s="11" t="s">
        <v>13</v>
      </c>
      <c r="G4" s="12" t="s">
        <v>6</v>
      </c>
    </row>
    <row r="5" spans="1:8" ht="22" customHeight="1" thickBot="1" x14ac:dyDescent="0.25">
      <c r="A5" s="4" t="s">
        <v>7</v>
      </c>
      <c r="B5" s="27">
        <f>B6/G6</f>
        <v>0.36363636363636365</v>
      </c>
      <c r="C5" s="27">
        <f>C6/G6</f>
        <v>0.18181818181818182</v>
      </c>
      <c r="D5" s="27">
        <f>D6/G6</f>
        <v>9.0909090909090912E-2</v>
      </c>
      <c r="E5" s="27">
        <f>E6/G6</f>
        <v>0.18181818181818182</v>
      </c>
      <c r="F5" s="27">
        <f>F6/G6</f>
        <v>0.18181818181818182</v>
      </c>
      <c r="G5" s="5">
        <f>SUM(B5:F5)</f>
        <v>1</v>
      </c>
    </row>
    <row r="6" spans="1:8" ht="22" customHeight="1" thickBot="1" x14ac:dyDescent="0.25">
      <c r="A6" s="6" t="s">
        <v>4</v>
      </c>
      <c r="B6" s="7">
        <v>20000</v>
      </c>
      <c r="C6" s="7">
        <v>10000</v>
      </c>
      <c r="D6" s="7">
        <v>5000</v>
      </c>
      <c r="E6" s="7">
        <v>10000</v>
      </c>
      <c r="F6" s="7">
        <v>10000</v>
      </c>
      <c r="G6" s="8">
        <f>SUM(B6:F6)</f>
        <v>55000</v>
      </c>
    </row>
    <row r="7" spans="1:8" ht="22" customHeight="1" thickBot="1" x14ac:dyDescent="0.25">
      <c r="A7" s="6" t="s">
        <v>0</v>
      </c>
      <c r="B7" s="7">
        <f>B6*0.5</f>
        <v>10000</v>
      </c>
      <c r="C7" s="7">
        <f t="shared" ref="C7:D7" si="0">C6*0.5</f>
        <v>5000</v>
      </c>
      <c r="D7" s="7">
        <f t="shared" si="0"/>
        <v>2500</v>
      </c>
      <c r="E7" s="7">
        <f>E6*0.5</f>
        <v>5000</v>
      </c>
      <c r="F7" s="7">
        <f>F6*0.5</f>
        <v>5000</v>
      </c>
      <c r="G7" s="9">
        <f>SUM(B7:F7)</f>
        <v>27500</v>
      </c>
    </row>
    <row r="8" spans="1:8" ht="22" customHeight="1" thickBot="1" x14ac:dyDescent="0.25">
      <c r="A8" s="6" t="s">
        <v>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9"/>
    </row>
    <row r="9" spans="1:8" ht="22" customHeight="1" thickBot="1" x14ac:dyDescent="0.25">
      <c r="A9" s="6" t="s">
        <v>2</v>
      </c>
      <c r="B9" s="10">
        <f>0-B6</f>
        <v>-20000</v>
      </c>
      <c r="C9" s="10">
        <f t="shared" ref="C9:D9" si="1">0-C6</f>
        <v>-10000</v>
      </c>
      <c r="D9" s="10">
        <f t="shared" si="1"/>
        <v>-5000</v>
      </c>
      <c r="E9" s="10">
        <f>(0-E6)*2</f>
        <v>-20000</v>
      </c>
      <c r="F9" s="10">
        <f>0-F6</f>
        <v>-10000</v>
      </c>
      <c r="G9" s="28">
        <f>B9+E9</f>
        <v>-40000</v>
      </c>
      <c r="H9" s="26" t="s">
        <v>61</v>
      </c>
    </row>
    <row r="10" spans="1:8" ht="22" customHeight="1" thickBot="1" x14ac:dyDescent="0.25">
      <c r="A10" s="6" t="s">
        <v>3</v>
      </c>
      <c r="B10" s="10" t="s">
        <v>9</v>
      </c>
      <c r="C10" s="10" t="s">
        <v>9</v>
      </c>
      <c r="D10" s="10">
        <f>D9*2</f>
        <v>-10000</v>
      </c>
      <c r="E10" s="10" t="s">
        <v>9</v>
      </c>
      <c r="F10" s="10" t="s">
        <v>9</v>
      </c>
      <c r="G10" s="9"/>
      <c r="H10" s="1" t="s">
        <v>62</v>
      </c>
    </row>
    <row r="11" spans="1:8" ht="22" customHeight="1" x14ac:dyDescent="0.2">
      <c r="A11" s="2"/>
      <c r="B11" s="2"/>
      <c r="C11" s="2"/>
      <c r="D11" s="2"/>
      <c r="E11" s="2"/>
    </row>
    <row r="12" spans="1:8" ht="28" customHeight="1" x14ac:dyDescent="0.2">
      <c r="D12" s="2"/>
      <c r="E12" s="2"/>
    </row>
    <row r="13" spans="1:8" ht="28" customHeight="1" thickBot="1" x14ac:dyDescent="0.25">
      <c r="A13" s="54" t="s">
        <v>53</v>
      </c>
      <c r="B13" s="54"/>
      <c r="C13" s="2"/>
      <c r="D13" s="2"/>
      <c r="E13" s="2"/>
    </row>
    <row r="14" spans="1:8" ht="28" customHeight="1" thickBot="1" x14ac:dyDescent="0.25">
      <c r="A14" s="19" t="s">
        <v>49</v>
      </c>
      <c r="B14" s="23">
        <v>10000</v>
      </c>
      <c r="C14" s="2"/>
      <c r="D14" s="2"/>
      <c r="E14" s="2"/>
    </row>
    <row r="15" spans="1:8" ht="28" customHeight="1" x14ac:dyDescent="0.2">
      <c r="A15" s="19" t="s">
        <v>50</v>
      </c>
      <c r="B15" s="20">
        <v>5000</v>
      </c>
      <c r="C15" s="2"/>
      <c r="D15" s="2"/>
      <c r="E15" s="2"/>
    </row>
    <row r="16" spans="1:8" ht="28" customHeight="1" x14ac:dyDescent="0.2">
      <c r="A16" s="19" t="s">
        <v>51</v>
      </c>
      <c r="B16" s="20">
        <v>0</v>
      </c>
      <c r="C16" s="2"/>
      <c r="D16" s="2"/>
      <c r="E16" s="2"/>
    </row>
    <row r="17" spans="1:59" ht="28" customHeight="1" x14ac:dyDescent="0.2">
      <c r="A17" s="19" t="s">
        <v>52</v>
      </c>
      <c r="B17" s="24">
        <v>-20000</v>
      </c>
      <c r="C17" s="2"/>
      <c r="E17" s="2"/>
    </row>
    <row r="18" spans="1:59" ht="28" customHeight="1" x14ac:dyDescent="0.2">
      <c r="A18" s="2"/>
      <c r="B18" s="25"/>
      <c r="C18" s="2"/>
      <c r="D18" s="22"/>
      <c r="E18" s="2"/>
    </row>
    <row r="19" spans="1:59" ht="28" customHeight="1" thickBot="1" x14ac:dyDescent="0.25">
      <c r="A19" s="22" t="s">
        <v>66</v>
      </c>
      <c r="C19" s="2"/>
      <c r="D19" s="2"/>
      <c r="E19" s="2"/>
    </row>
    <row r="20" spans="1:59" ht="52" customHeight="1" thickBot="1" x14ac:dyDescent="0.25">
      <c r="A20" s="50" t="s">
        <v>59</v>
      </c>
      <c r="B20" s="51"/>
      <c r="C20" s="51"/>
      <c r="D20" s="52"/>
      <c r="E20" s="14" t="s">
        <v>17</v>
      </c>
      <c r="G20" s="50" t="s">
        <v>64</v>
      </c>
      <c r="H20" s="51"/>
      <c r="I20" s="51"/>
      <c r="J20" s="52"/>
      <c r="K20" s="14" t="s">
        <v>17</v>
      </c>
      <c r="M20" s="50" t="s">
        <v>82</v>
      </c>
      <c r="N20" s="51"/>
      <c r="O20" s="51"/>
      <c r="P20" s="52"/>
      <c r="Q20" s="14" t="s">
        <v>17</v>
      </c>
      <c r="S20" s="50" t="s">
        <v>81</v>
      </c>
      <c r="T20" s="51"/>
      <c r="U20" s="51"/>
      <c r="V20" s="52"/>
      <c r="W20" s="14" t="s">
        <v>17</v>
      </c>
      <c r="Y20" s="50" t="s">
        <v>65</v>
      </c>
      <c r="Z20" s="51"/>
      <c r="AA20" s="51"/>
      <c r="AB20" s="52"/>
      <c r="AC20" s="14" t="s">
        <v>17</v>
      </c>
      <c r="AE20" s="50" t="s">
        <v>76</v>
      </c>
      <c r="AF20" s="51"/>
      <c r="AG20" s="51"/>
      <c r="AH20" s="52"/>
      <c r="AI20" s="14" t="s">
        <v>17</v>
      </c>
      <c r="AK20" s="50" t="s">
        <v>77</v>
      </c>
      <c r="AL20" s="51"/>
      <c r="AM20" s="51"/>
      <c r="AN20" s="52"/>
      <c r="AO20" s="14" t="s">
        <v>17</v>
      </c>
      <c r="AQ20" s="50" t="s">
        <v>78</v>
      </c>
      <c r="AR20" s="51"/>
      <c r="AS20" s="51"/>
      <c r="AT20" s="52"/>
      <c r="AU20" s="14" t="s">
        <v>17</v>
      </c>
      <c r="AW20" s="50" t="s">
        <v>80</v>
      </c>
      <c r="AX20" s="51"/>
      <c r="AY20" s="51"/>
      <c r="AZ20" s="52"/>
      <c r="BA20" s="14" t="s">
        <v>17</v>
      </c>
      <c r="BC20" s="50" t="s">
        <v>79</v>
      </c>
      <c r="BD20" s="51"/>
      <c r="BE20" s="51"/>
      <c r="BF20" s="52"/>
      <c r="BG20" s="14" t="s">
        <v>17</v>
      </c>
    </row>
    <row r="21" spans="1:59" ht="29" customHeight="1" thickBot="1" x14ac:dyDescent="0.25">
      <c r="A21" s="36" t="s">
        <v>18</v>
      </c>
      <c r="B21" s="39" t="s">
        <v>14</v>
      </c>
      <c r="C21" s="40"/>
      <c r="D21" s="41"/>
      <c r="E21" s="15">
        <v>750</v>
      </c>
      <c r="F21" s="2"/>
      <c r="G21" s="36" t="s">
        <v>18</v>
      </c>
      <c r="H21" s="39" t="s">
        <v>14</v>
      </c>
      <c r="I21" s="40"/>
      <c r="J21" s="41"/>
      <c r="K21" s="15">
        <v>750</v>
      </c>
      <c r="L21" s="2"/>
      <c r="M21" s="36" t="s">
        <v>25</v>
      </c>
      <c r="N21" s="39" t="s">
        <v>14</v>
      </c>
      <c r="O21" s="40"/>
      <c r="P21" s="41"/>
      <c r="Q21" s="15">
        <v>750</v>
      </c>
      <c r="R21" s="2"/>
      <c r="S21" s="36" t="s">
        <v>32</v>
      </c>
      <c r="T21" s="39" t="s">
        <v>14</v>
      </c>
      <c r="U21" s="40"/>
      <c r="V21" s="41"/>
      <c r="W21" s="15">
        <v>750</v>
      </c>
      <c r="Y21" s="36" t="s">
        <v>35</v>
      </c>
      <c r="Z21" s="39" t="s">
        <v>14</v>
      </c>
      <c r="AA21" s="40"/>
      <c r="AB21" s="41"/>
      <c r="AC21" s="15">
        <v>750</v>
      </c>
      <c r="AE21" s="36" t="s">
        <v>35</v>
      </c>
      <c r="AF21" s="39" t="s">
        <v>14</v>
      </c>
      <c r="AG21" s="40"/>
      <c r="AH21" s="41"/>
      <c r="AI21" s="15">
        <v>750</v>
      </c>
      <c r="AK21" s="36" t="s">
        <v>35</v>
      </c>
      <c r="AL21" s="39" t="s">
        <v>14</v>
      </c>
      <c r="AM21" s="40"/>
      <c r="AN21" s="41"/>
      <c r="AO21" s="15">
        <v>750</v>
      </c>
      <c r="AQ21" s="36" t="s">
        <v>25</v>
      </c>
      <c r="AR21" s="39" t="s">
        <v>14</v>
      </c>
      <c r="AS21" s="40"/>
      <c r="AT21" s="41"/>
      <c r="AU21" s="15">
        <v>750</v>
      </c>
      <c r="AW21" s="36" t="s">
        <v>35</v>
      </c>
      <c r="AX21" s="39" t="s">
        <v>14</v>
      </c>
      <c r="AY21" s="40"/>
      <c r="AZ21" s="41"/>
      <c r="BA21" s="15">
        <v>750</v>
      </c>
      <c r="BC21" s="36" t="s">
        <v>25</v>
      </c>
      <c r="BD21" s="39" t="s">
        <v>14</v>
      </c>
      <c r="BE21" s="40"/>
      <c r="BF21" s="41"/>
      <c r="BG21" s="15">
        <v>750</v>
      </c>
    </row>
    <row r="22" spans="1:59" ht="22" customHeight="1" thickBot="1" x14ac:dyDescent="0.25">
      <c r="A22" s="37"/>
      <c r="B22" s="39" t="s">
        <v>15</v>
      </c>
      <c r="C22" s="40"/>
      <c r="D22" s="41"/>
      <c r="E22" s="15">
        <v>0</v>
      </c>
      <c r="F22" s="2"/>
      <c r="G22" s="37"/>
      <c r="H22" s="39" t="s">
        <v>15</v>
      </c>
      <c r="I22" s="40"/>
      <c r="J22" s="41"/>
      <c r="K22" s="15">
        <v>0</v>
      </c>
      <c r="L22" s="2"/>
      <c r="M22" s="37"/>
      <c r="N22" s="39" t="s">
        <v>15</v>
      </c>
      <c r="O22" s="40"/>
      <c r="P22" s="41"/>
      <c r="Q22" s="15">
        <v>0</v>
      </c>
      <c r="R22" s="2"/>
      <c r="S22" s="37"/>
      <c r="T22" s="39" t="s">
        <v>15</v>
      </c>
      <c r="U22" s="40"/>
      <c r="V22" s="41"/>
      <c r="W22" s="15">
        <v>0</v>
      </c>
      <c r="Y22" s="37"/>
      <c r="Z22" s="39" t="s">
        <v>15</v>
      </c>
      <c r="AA22" s="40"/>
      <c r="AB22" s="41"/>
      <c r="AC22" s="15">
        <v>0</v>
      </c>
      <c r="AE22" s="37"/>
      <c r="AF22" s="39" t="s">
        <v>15</v>
      </c>
      <c r="AG22" s="40"/>
      <c r="AH22" s="41"/>
      <c r="AI22" s="15">
        <v>0</v>
      </c>
      <c r="AK22" s="37"/>
      <c r="AL22" s="39" t="s">
        <v>15</v>
      </c>
      <c r="AM22" s="40"/>
      <c r="AN22" s="41"/>
      <c r="AO22" s="15">
        <v>0</v>
      </c>
      <c r="AQ22" s="37"/>
      <c r="AR22" s="39" t="s">
        <v>15</v>
      </c>
      <c r="AS22" s="40"/>
      <c r="AT22" s="41"/>
      <c r="AU22" s="15">
        <v>0</v>
      </c>
      <c r="AW22" s="37"/>
      <c r="AX22" s="39" t="s">
        <v>15</v>
      </c>
      <c r="AY22" s="40"/>
      <c r="AZ22" s="41"/>
      <c r="BA22" s="15">
        <v>0</v>
      </c>
      <c r="BC22" s="37"/>
      <c r="BD22" s="39" t="s">
        <v>15</v>
      </c>
      <c r="BE22" s="40"/>
      <c r="BF22" s="41"/>
      <c r="BG22" s="15">
        <v>0</v>
      </c>
    </row>
    <row r="23" spans="1:59" ht="22" customHeight="1" thickBot="1" x14ac:dyDescent="0.25">
      <c r="A23" s="38"/>
      <c r="B23" s="39" t="s">
        <v>16</v>
      </c>
      <c r="C23" s="40"/>
      <c r="D23" s="41"/>
      <c r="E23" s="13">
        <v>-3000</v>
      </c>
      <c r="F23" s="2"/>
      <c r="G23" s="38"/>
      <c r="H23" s="39" t="s">
        <v>16</v>
      </c>
      <c r="I23" s="40"/>
      <c r="J23" s="41"/>
      <c r="K23" s="13">
        <v>-3000</v>
      </c>
      <c r="L23" s="2"/>
      <c r="M23" s="38"/>
      <c r="N23" s="39" t="s">
        <v>16</v>
      </c>
      <c r="O23" s="40"/>
      <c r="P23" s="41"/>
      <c r="Q23" s="13">
        <v>-3000</v>
      </c>
      <c r="R23" s="2"/>
      <c r="S23" s="38"/>
      <c r="T23" s="39" t="s">
        <v>16</v>
      </c>
      <c r="U23" s="40"/>
      <c r="V23" s="41"/>
      <c r="W23" s="13">
        <v>-3000</v>
      </c>
      <c r="Y23" s="37"/>
      <c r="Z23" s="39" t="s">
        <v>16</v>
      </c>
      <c r="AA23" s="40"/>
      <c r="AB23" s="41"/>
      <c r="AC23" s="13">
        <v>-3000</v>
      </c>
      <c r="AE23" s="37"/>
      <c r="AF23" s="39" t="s">
        <v>16</v>
      </c>
      <c r="AG23" s="40"/>
      <c r="AH23" s="41"/>
      <c r="AI23" s="13">
        <v>-3000</v>
      </c>
      <c r="AK23" s="37"/>
      <c r="AL23" s="39" t="s">
        <v>16</v>
      </c>
      <c r="AM23" s="40"/>
      <c r="AN23" s="41"/>
      <c r="AO23" s="13">
        <v>-2500</v>
      </c>
      <c r="AQ23" s="38"/>
      <c r="AR23" s="39" t="s">
        <v>16</v>
      </c>
      <c r="AS23" s="40"/>
      <c r="AT23" s="41"/>
      <c r="AU23" s="13">
        <v>-3000</v>
      </c>
      <c r="AW23" s="37"/>
      <c r="AX23" s="39" t="s">
        <v>16</v>
      </c>
      <c r="AY23" s="40"/>
      <c r="AZ23" s="41"/>
      <c r="BA23" s="13">
        <v>-2500</v>
      </c>
      <c r="BC23" s="38"/>
      <c r="BD23" s="39" t="s">
        <v>16</v>
      </c>
      <c r="BE23" s="40"/>
      <c r="BF23" s="41"/>
      <c r="BG23" s="13">
        <v>-2500</v>
      </c>
    </row>
    <row r="24" spans="1:59" ht="22" customHeight="1" thickBot="1" x14ac:dyDescent="0.25">
      <c r="A24" s="47" t="s">
        <v>19</v>
      </c>
      <c r="B24" s="42" t="s">
        <v>20</v>
      </c>
      <c r="C24" s="43"/>
      <c r="D24" s="44"/>
      <c r="E24" s="16">
        <v>750</v>
      </c>
      <c r="F24" s="2" t="s">
        <v>11</v>
      </c>
      <c r="G24" s="47" t="s">
        <v>19</v>
      </c>
      <c r="H24" s="42" t="s">
        <v>20</v>
      </c>
      <c r="I24" s="43"/>
      <c r="J24" s="44"/>
      <c r="K24" s="16">
        <v>750</v>
      </c>
      <c r="L24" s="2"/>
      <c r="M24" s="47" t="s">
        <v>26</v>
      </c>
      <c r="N24" s="42" t="s">
        <v>14</v>
      </c>
      <c r="O24" s="43"/>
      <c r="P24" s="44"/>
      <c r="Q24" s="16">
        <v>750</v>
      </c>
      <c r="R24" s="2"/>
      <c r="S24" s="47" t="s">
        <v>31</v>
      </c>
      <c r="T24" s="42" t="s">
        <v>14</v>
      </c>
      <c r="U24" s="43"/>
      <c r="V24" s="44"/>
      <c r="W24" s="16">
        <v>750</v>
      </c>
      <c r="Y24" s="47" t="s">
        <v>40</v>
      </c>
      <c r="Z24" s="42" t="s">
        <v>14</v>
      </c>
      <c r="AA24" s="43"/>
      <c r="AB24" s="44"/>
      <c r="AC24" s="16">
        <v>750</v>
      </c>
      <c r="AE24" s="47" t="s">
        <v>36</v>
      </c>
      <c r="AF24" s="42" t="s">
        <v>14</v>
      </c>
      <c r="AG24" s="43"/>
      <c r="AH24" s="44"/>
      <c r="AI24" s="16">
        <v>750</v>
      </c>
      <c r="AK24" s="47" t="s">
        <v>40</v>
      </c>
      <c r="AL24" s="42" t="s">
        <v>14</v>
      </c>
      <c r="AM24" s="43"/>
      <c r="AN24" s="44"/>
      <c r="AO24" s="16">
        <v>750</v>
      </c>
      <c r="AQ24" s="47" t="s">
        <v>41</v>
      </c>
      <c r="AR24" s="42" t="s">
        <v>14</v>
      </c>
      <c r="AS24" s="43"/>
      <c r="AT24" s="44"/>
      <c r="AU24" s="16">
        <v>750</v>
      </c>
      <c r="AW24" s="47" t="s">
        <v>40</v>
      </c>
      <c r="AX24" s="42" t="s">
        <v>14</v>
      </c>
      <c r="AY24" s="43"/>
      <c r="AZ24" s="44"/>
      <c r="BA24" s="16">
        <v>750</v>
      </c>
      <c r="BC24" s="47" t="s">
        <v>44</v>
      </c>
      <c r="BD24" s="42" t="s">
        <v>14</v>
      </c>
      <c r="BE24" s="43"/>
      <c r="BF24" s="44"/>
      <c r="BG24" s="16">
        <v>750</v>
      </c>
    </row>
    <row r="25" spans="1:59" ht="22" customHeight="1" thickBot="1" x14ac:dyDescent="0.25">
      <c r="A25" s="48"/>
      <c r="B25" s="42" t="s">
        <v>15</v>
      </c>
      <c r="C25" s="43"/>
      <c r="D25" s="44"/>
      <c r="E25" s="16">
        <v>0</v>
      </c>
      <c r="F25" s="2" t="s">
        <v>11</v>
      </c>
      <c r="G25" s="48"/>
      <c r="H25" s="42" t="s">
        <v>15</v>
      </c>
      <c r="I25" s="43"/>
      <c r="J25" s="44"/>
      <c r="K25" s="16">
        <v>0</v>
      </c>
      <c r="L25" s="2"/>
      <c r="M25" s="48"/>
      <c r="N25" s="42" t="s">
        <v>15</v>
      </c>
      <c r="O25" s="43"/>
      <c r="P25" s="44"/>
      <c r="Q25" s="16">
        <v>0</v>
      </c>
      <c r="R25" s="2"/>
      <c r="S25" s="48"/>
      <c r="T25" s="42" t="s">
        <v>15</v>
      </c>
      <c r="U25" s="43"/>
      <c r="V25" s="44"/>
      <c r="W25" s="16">
        <v>0</v>
      </c>
      <c r="Y25" s="48"/>
      <c r="Z25" s="42" t="s">
        <v>15</v>
      </c>
      <c r="AA25" s="43"/>
      <c r="AB25" s="44"/>
      <c r="AC25" s="16">
        <v>0</v>
      </c>
      <c r="AE25" s="48"/>
      <c r="AF25" s="42" t="s">
        <v>15</v>
      </c>
      <c r="AG25" s="43"/>
      <c r="AH25" s="44"/>
      <c r="AI25" s="16">
        <v>0</v>
      </c>
      <c r="AK25" s="48"/>
      <c r="AL25" s="42" t="s">
        <v>15</v>
      </c>
      <c r="AM25" s="43"/>
      <c r="AN25" s="44"/>
      <c r="AO25" s="16">
        <v>0</v>
      </c>
      <c r="AQ25" s="48"/>
      <c r="AR25" s="42" t="s">
        <v>15</v>
      </c>
      <c r="AS25" s="43"/>
      <c r="AT25" s="44"/>
      <c r="AU25" s="16">
        <v>0</v>
      </c>
      <c r="AW25" s="48"/>
      <c r="AX25" s="42" t="s">
        <v>15</v>
      </c>
      <c r="AY25" s="43"/>
      <c r="AZ25" s="44"/>
      <c r="BA25" s="16">
        <v>0</v>
      </c>
      <c r="BC25" s="48"/>
      <c r="BD25" s="42" t="s">
        <v>15</v>
      </c>
      <c r="BE25" s="43"/>
      <c r="BF25" s="44"/>
      <c r="BG25" s="16">
        <v>0</v>
      </c>
    </row>
    <row r="26" spans="1:59" ht="22" customHeight="1" thickBot="1" x14ac:dyDescent="0.25">
      <c r="A26" s="48"/>
      <c r="B26" s="42" t="s">
        <v>21</v>
      </c>
      <c r="C26" s="43"/>
      <c r="D26" s="44"/>
      <c r="E26" s="17">
        <v>-3000</v>
      </c>
      <c r="F26" s="2"/>
      <c r="G26" s="48"/>
      <c r="H26" s="42" t="s">
        <v>21</v>
      </c>
      <c r="I26" s="43"/>
      <c r="J26" s="44"/>
      <c r="K26" s="17">
        <v>-3000</v>
      </c>
      <c r="L26" s="2"/>
      <c r="M26" s="49"/>
      <c r="N26" s="42" t="s">
        <v>16</v>
      </c>
      <c r="O26" s="43"/>
      <c r="P26" s="44"/>
      <c r="Q26" s="17">
        <f>0-Q24</f>
        <v>-750</v>
      </c>
      <c r="R26" s="2"/>
      <c r="S26" s="49"/>
      <c r="T26" s="42" t="s">
        <v>16</v>
      </c>
      <c r="U26" s="43"/>
      <c r="V26" s="44"/>
      <c r="W26" s="17">
        <f>0-W24</f>
        <v>-750</v>
      </c>
      <c r="Y26" s="49"/>
      <c r="Z26" s="42" t="s">
        <v>16</v>
      </c>
      <c r="AA26" s="43"/>
      <c r="AB26" s="44"/>
      <c r="AC26" s="17">
        <f>0-AC24</f>
        <v>-750</v>
      </c>
      <c r="AE26" s="49"/>
      <c r="AF26" s="42" t="s">
        <v>16</v>
      </c>
      <c r="AG26" s="43"/>
      <c r="AH26" s="44"/>
      <c r="AI26" s="17">
        <f>0-AI24</f>
        <v>-750</v>
      </c>
      <c r="AK26" s="49"/>
      <c r="AL26" s="42" t="s">
        <v>16</v>
      </c>
      <c r="AM26" s="43"/>
      <c r="AN26" s="44"/>
      <c r="AO26" s="17">
        <f>0-AO24</f>
        <v>-750</v>
      </c>
      <c r="AQ26" s="49"/>
      <c r="AR26" s="42" t="s">
        <v>16</v>
      </c>
      <c r="AS26" s="43"/>
      <c r="AT26" s="44"/>
      <c r="AU26" s="17">
        <f>0-AU24</f>
        <v>-750</v>
      </c>
      <c r="AW26" s="49"/>
      <c r="AX26" s="42" t="s">
        <v>16</v>
      </c>
      <c r="AY26" s="43"/>
      <c r="AZ26" s="44"/>
      <c r="BA26" s="17">
        <f>0-BA24</f>
        <v>-750</v>
      </c>
      <c r="BC26" s="49"/>
      <c r="BD26" s="42" t="s">
        <v>16</v>
      </c>
      <c r="BE26" s="43"/>
      <c r="BF26" s="44"/>
      <c r="BG26" s="17">
        <v>-5000</v>
      </c>
    </row>
    <row r="27" spans="1:59" ht="22" customHeight="1" thickBot="1" x14ac:dyDescent="0.25">
      <c r="A27" s="36" t="s">
        <v>22</v>
      </c>
      <c r="B27" s="39" t="s">
        <v>14</v>
      </c>
      <c r="C27" s="40"/>
      <c r="D27" s="41"/>
      <c r="E27" s="15">
        <v>750</v>
      </c>
      <c r="F27" s="2"/>
      <c r="G27" s="36" t="s">
        <v>22</v>
      </c>
      <c r="H27" s="39" t="s">
        <v>14</v>
      </c>
      <c r="I27" s="40"/>
      <c r="J27" s="41"/>
      <c r="K27" s="15">
        <v>750</v>
      </c>
      <c r="L27" s="2"/>
      <c r="M27" s="36" t="s">
        <v>27</v>
      </c>
      <c r="N27" s="39" t="s">
        <v>14</v>
      </c>
      <c r="O27" s="40"/>
      <c r="P27" s="41"/>
      <c r="Q27" s="15">
        <v>1250</v>
      </c>
      <c r="R27" s="2"/>
      <c r="S27" s="36" t="s">
        <v>33</v>
      </c>
      <c r="T27" s="39" t="s">
        <v>14</v>
      </c>
      <c r="U27" s="40"/>
      <c r="V27" s="41"/>
      <c r="W27" s="15">
        <v>750</v>
      </c>
      <c r="Y27" s="36" t="s">
        <v>37</v>
      </c>
      <c r="Z27" s="39" t="s">
        <v>14</v>
      </c>
      <c r="AA27" s="40"/>
      <c r="AB27" s="41"/>
      <c r="AC27" s="15">
        <v>750</v>
      </c>
      <c r="AE27" s="36" t="s">
        <v>37</v>
      </c>
      <c r="AF27" s="39" t="s">
        <v>14</v>
      </c>
      <c r="AG27" s="40"/>
      <c r="AH27" s="41"/>
      <c r="AI27" s="15">
        <v>750</v>
      </c>
      <c r="AK27" s="36" t="s">
        <v>37</v>
      </c>
      <c r="AL27" s="39" t="s">
        <v>14</v>
      </c>
      <c r="AM27" s="40"/>
      <c r="AN27" s="41"/>
      <c r="AO27" s="15">
        <v>750</v>
      </c>
      <c r="AQ27" s="36" t="s">
        <v>27</v>
      </c>
      <c r="AR27" s="39" t="s">
        <v>14</v>
      </c>
      <c r="AS27" s="40"/>
      <c r="AT27" s="41"/>
      <c r="AU27" s="15">
        <v>750</v>
      </c>
      <c r="AW27" s="36" t="s">
        <v>37</v>
      </c>
      <c r="AX27" s="39" t="s">
        <v>14</v>
      </c>
      <c r="AY27" s="40"/>
      <c r="AZ27" s="41"/>
      <c r="BA27" s="15">
        <v>750</v>
      </c>
      <c r="BC27" s="36" t="s">
        <v>45</v>
      </c>
      <c r="BD27" s="39" t="s">
        <v>14</v>
      </c>
      <c r="BE27" s="40"/>
      <c r="BF27" s="41"/>
      <c r="BG27" s="15">
        <v>750</v>
      </c>
    </row>
    <row r="28" spans="1:59" ht="22" customHeight="1" thickBot="1" x14ac:dyDescent="0.25">
      <c r="A28" s="37"/>
      <c r="B28" s="39" t="s">
        <v>15</v>
      </c>
      <c r="C28" s="40"/>
      <c r="D28" s="41"/>
      <c r="E28" s="15">
        <v>0</v>
      </c>
      <c r="F28" s="2"/>
      <c r="G28" s="37"/>
      <c r="H28" s="39" t="s">
        <v>15</v>
      </c>
      <c r="I28" s="40"/>
      <c r="J28" s="41"/>
      <c r="K28" s="15">
        <v>0</v>
      </c>
      <c r="L28" s="2"/>
      <c r="M28" s="37"/>
      <c r="N28" s="39" t="s">
        <v>15</v>
      </c>
      <c r="O28" s="40"/>
      <c r="P28" s="41"/>
      <c r="Q28" s="15">
        <v>0</v>
      </c>
      <c r="R28" s="2"/>
      <c r="S28" s="37"/>
      <c r="T28" s="39" t="s">
        <v>15</v>
      </c>
      <c r="U28" s="40"/>
      <c r="V28" s="41"/>
      <c r="W28" s="15">
        <v>0</v>
      </c>
      <c r="Y28" s="37"/>
      <c r="Z28" s="39" t="s">
        <v>15</v>
      </c>
      <c r="AA28" s="40"/>
      <c r="AB28" s="41"/>
      <c r="AC28" s="15">
        <v>0</v>
      </c>
      <c r="AE28" s="37"/>
      <c r="AF28" s="39" t="s">
        <v>15</v>
      </c>
      <c r="AG28" s="40"/>
      <c r="AH28" s="41"/>
      <c r="AI28" s="15">
        <v>0</v>
      </c>
      <c r="AK28" s="37"/>
      <c r="AL28" s="39" t="s">
        <v>15</v>
      </c>
      <c r="AM28" s="40"/>
      <c r="AN28" s="41"/>
      <c r="AO28" s="15">
        <v>0</v>
      </c>
      <c r="AQ28" s="37"/>
      <c r="AR28" s="39" t="s">
        <v>15</v>
      </c>
      <c r="AS28" s="40"/>
      <c r="AT28" s="41"/>
      <c r="AU28" s="15">
        <v>0</v>
      </c>
      <c r="AW28" s="37"/>
      <c r="AX28" s="39" t="s">
        <v>15</v>
      </c>
      <c r="AY28" s="40"/>
      <c r="AZ28" s="41"/>
      <c r="BA28" s="15">
        <v>0</v>
      </c>
      <c r="BC28" s="37"/>
      <c r="BD28" s="39" t="s">
        <v>15</v>
      </c>
      <c r="BE28" s="40"/>
      <c r="BF28" s="41"/>
      <c r="BG28" s="15">
        <v>0</v>
      </c>
    </row>
    <row r="29" spans="1:59" ht="22" customHeight="1" thickBot="1" x14ac:dyDescent="0.25">
      <c r="A29" s="38"/>
      <c r="B29" s="39" t="s">
        <v>16</v>
      </c>
      <c r="C29" s="40"/>
      <c r="D29" s="41"/>
      <c r="E29" s="13">
        <v>-3000</v>
      </c>
      <c r="F29" s="2"/>
      <c r="G29" s="38"/>
      <c r="H29" s="39" t="s">
        <v>16</v>
      </c>
      <c r="I29" s="40"/>
      <c r="J29" s="41"/>
      <c r="K29" s="13">
        <v>-3000</v>
      </c>
      <c r="L29" s="2"/>
      <c r="M29" s="37"/>
      <c r="N29" s="39" t="s">
        <v>16</v>
      </c>
      <c r="O29" s="40"/>
      <c r="P29" s="41"/>
      <c r="Q29" s="13">
        <f>0-Q27</f>
        <v>-1250</v>
      </c>
      <c r="R29" s="2"/>
      <c r="S29" s="37"/>
      <c r="T29" s="39" t="s">
        <v>16</v>
      </c>
      <c r="U29" s="40"/>
      <c r="V29" s="41"/>
      <c r="W29" s="13">
        <f>0-W27</f>
        <v>-750</v>
      </c>
      <c r="Y29" s="37"/>
      <c r="Z29" s="39" t="s">
        <v>16</v>
      </c>
      <c r="AA29" s="40"/>
      <c r="AB29" s="41"/>
      <c r="AC29" s="13">
        <f>0-AC27</f>
        <v>-750</v>
      </c>
      <c r="AE29" s="37"/>
      <c r="AF29" s="39" t="s">
        <v>16</v>
      </c>
      <c r="AG29" s="40"/>
      <c r="AH29" s="41"/>
      <c r="AI29" s="13">
        <f>0-AI27</f>
        <v>-750</v>
      </c>
      <c r="AK29" s="37"/>
      <c r="AL29" s="39" t="s">
        <v>16</v>
      </c>
      <c r="AM29" s="40"/>
      <c r="AN29" s="41"/>
      <c r="AO29" s="13">
        <v>-2500</v>
      </c>
      <c r="AQ29" s="37"/>
      <c r="AR29" s="39" t="s">
        <v>16</v>
      </c>
      <c r="AS29" s="40"/>
      <c r="AT29" s="41"/>
      <c r="AU29" s="13">
        <f>0-AU27</f>
        <v>-750</v>
      </c>
      <c r="AW29" s="37"/>
      <c r="AX29" s="39" t="s">
        <v>16</v>
      </c>
      <c r="AY29" s="40"/>
      <c r="AZ29" s="41"/>
      <c r="BA29" s="13">
        <v>-2500</v>
      </c>
      <c r="BC29" s="37"/>
      <c r="BD29" s="39" t="s">
        <v>16</v>
      </c>
      <c r="BE29" s="40"/>
      <c r="BF29" s="41"/>
      <c r="BG29" s="13">
        <v>-3000</v>
      </c>
    </row>
    <row r="30" spans="1:59" ht="22" customHeight="1" thickBot="1" x14ac:dyDescent="0.25">
      <c r="A30" s="47" t="s">
        <v>23</v>
      </c>
      <c r="B30" s="42" t="s">
        <v>14</v>
      </c>
      <c r="C30" s="43"/>
      <c r="D30" s="44"/>
      <c r="E30" s="16">
        <v>750</v>
      </c>
      <c r="F30" s="2"/>
      <c r="G30" s="47" t="s">
        <v>23</v>
      </c>
      <c r="H30" s="42" t="s">
        <v>14</v>
      </c>
      <c r="I30" s="43"/>
      <c r="J30" s="44"/>
      <c r="K30" s="16">
        <v>750</v>
      </c>
      <c r="L30" s="2"/>
      <c r="M30" s="47" t="s">
        <v>28</v>
      </c>
      <c r="N30" s="42" t="s">
        <v>14</v>
      </c>
      <c r="O30" s="43"/>
      <c r="P30" s="44"/>
      <c r="Q30" s="16">
        <v>750</v>
      </c>
      <c r="R30" s="2"/>
      <c r="S30" s="47" t="s">
        <v>34</v>
      </c>
      <c r="T30" s="42" t="s">
        <v>14</v>
      </c>
      <c r="U30" s="43"/>
      <c r="V30" s="44"/>
      <c r="W30" s="16">
        <v>750</v>
      </c>
      <c r="Y30" s="47" t="s">
        <v>38</v>
      </c>
      <c r="Z30" s="42" t="s">
        <v>14</v>
      </c>
      <c r="AA30" s="43"/>
      <c r="AB30" s="44"/>
      <c r="AC30" s="16">
        <v>750</v>
      </c>
      <c r="AE30" s="47" t="s">
        <v>38</v>
      </c>
      <c r="AF30" s="42" t="s">
        <v>14</v>
      </c>
      <c r="AG30" s="43"/>
      <c r="AH30" s="44"/>
      <c r="AI30" s="16">
        <v>750</v>
      </c>
      <c r="AK30" s="47" t="s">
        <v>38</v>
      </c>
      <c r="AL30" s="42" t="s">
        <v>14</v>
      </c>
      <c r="AM30" s="43"/>
      <c r="AN30" s="44"/>
      <c r="AO30" s="16">
        <v>750</v>
      </c>
      <c r="AQ30" s="47" t="s">
        <v>28</v>
      </c>
      <c r="AR30" s="42" t="s">
        <v>14</v>
      </c>
      <c r="AS30" s="43"/>
      <c r="AT30" s="44"/>
      <c r="AU30" s="16">
        <v>750</v>
      </c>
      <c r="AW30" s="47" t="s">
        <v>38</v>
      </c>
      <c r="AX30" s="42" t="s">
        <v>14</v>
      </c>
      <c r="AY30" s="43"/>
      <c r="AZ30" s="44"/>
      <c r="BA30" s="16">
        <v>750</v>
      </c>
      <c r="BC30" s="47" t="s">
        <v>28</v>
      </c>
      <c r="BD30" s="42" t="s">
        <v>14</v>
      </c>
      <c r="BE30" s="43"/>
      <c r="BF30" s="44"/>
      <c r="BG30" s="16">
        <v>750</v>
      </c>
    </row>
    <row r="31" spans="1:59" ht="22" customHeight="1" thickBot="1" x14ac:dyDescent="0.25">
      <c r="A31" s="48"/>
      <c r="B31" s="42" t="s">
        <v>15</v>
      </c>
      <c r="C31" s="43"/>
      <c r="D31" s="44"/>
      <c r="E31" s="16">
        <v>0</v>
      </c>
      <c r="F31" s="2"/>
      <c r="G31" s="48"/>
      <c r="H31" s="42" t="s">
        <v>15</v>
      </c>
      <c r="I31" s="43"/>
      <c r="J31" s="44"/>
      <c r="K31" s="16">
        <v>0</v>
      </c>
      <c r="L31" s="2"/>
      <c r="M31" s="48"/>
      <c r="N31" s="42" t="s">
        <v>15</v>
      </c>
      <c r="O31" s="43"/>
      <c r="P31" s="44"/>
      <c r="Q31" s="16">
        <v>0</v>
      </c>
      <c r="R31" s="2"/>
      <c r="S31" s="48"/>
      <c r="T31" s="42" t="s">
        <v>15</v>
      </c>
      <c r="U31" s="43"/>
      <c r="V31" s="44"/>
      <c r="W31" s="16">
        <v>0</v>
      </c>
      <c r="Y31" s="48"/>
      <c r="Z31" s="42" t="s">
        <v>15</v>
      </c>
      <c r="AA31" s="43"/>
      <c r="AB31" s="44"/>
      <c r="AC31" s="16">
        <v>0</v>
      </c>
      <c r="AE31" s="48"/>
      <c r="AF31" s="42" t="s">
        <v>15</v>
      </c>
      <c r="AG31" s="43"/>
      <c r="AH31" s="44"/>
      <c r="AI31" s="16">
        <v>0</v>
      </c>
      <c r="AK31" s="48"/>
      <c r="AL31" s="42" t="s">
        <v>15</v>
      </c>
      <c r="AM31" s="43"/>
      <c r="AN31" s="44"/>
      <c r="AO31" s="16">
        <v>0</v>
      </c>
      <c r="AQ31" s="48"/>
      <c r="AR31" s="42" t="s">
        <v>15</v>
      </c>
      <c r="AS31" s="43"/>
      <c r="AT31" s="44"/>
      <c r="AU31" s="16">
        <v>0</v>
      </c>
      <c r="AW31" s="48"/>
      <c r="AX31" s="42" t="s">
        <v>15</v>
      </c>
      <c r="AY31" s="43"/>
      <c r="AZ31" s="44"/>
      <c r="BA31" s="16">
        <v>0</v>
      </c>
      <c r="BC31" s="48"/>
      <c r="BD31" s="42" t="s">
        <v>15</v>
      </c>
      <c r="BE31" s="43"/>
      <c r="BF31" s="44"/>
      <c r="BG31" s="16">
        <v>0</v>
      </c>
    </row>
    <row r="32" spans="1:59" ht="22" customHeight="1" thickBot="1" x14ac:dyDescent="0.25">
      <c r="A32" s="48"/>
      <c r="B32" s="42" t="s">
        <v>16</v>
      </c>
      <c r="C32" s="43"/>
      <c r="D32" s="44"/>
      <c r="E32" s="17">
        <f>0-E30</f>
        <v>-750</v>
      </c>
      <c r="F32" s="2"/>
      <c r="G32" s="48"/>
      <c r="H32" s="42" t="s">
        <v>16</v>
      </c>
      <c r="I32" s="43"/>
      <c r="J32" s="44"/>
      <c r="K32" s="17">
        <f>0-K30</f>
        <v>-750</v>
      </c>
      <c r="L32" s="2"/>
      <c r="M32" s="49"/>
      <c r="N32" s="42" t="s">
        <v>16</v>
      </c>
      <c r="O32" s="43"/>
      <c r="P32" s="44"/>
      <c r="Q32" s="17">
        <v>-3000</v>
      </c>
      <c r="R32" s="2"/>
      <c r="S32" s="49"/>
      <c r="T32" s="42" t="s">
        <v>16</v>
      </c>
      <c r="U32" s="43"/>
      <c r="V32" s="44"/>
      <c r="W32" s="17">
        <v>-3000</v>
      </c>
      <c r="Y32" s="49"/>
      <c r="Z32" s="42" t="s">
        <v>16</v>
      </c>
      <c r="AA32" s="43"/>
      <c r="AB32" s="44"/>
      <c r="AC32" s="17">
        <f>0-AC30</f>
        <v>-750</v>
      </c>
      <c r="AE32" s="49"/>
      <c r="AF32" s="42" t="s">
        <v>16</v>
      </c>
      <c r="AG32" s="43"/>
      <c r="AH32" s="44"/>
      <c r="AI32" s="17">
        <f>0-AI30</f>
        <v>-750</v>
      </c>
      <c r="AK32" s="49"/>
      <c r="AL32" s="42" t="s">
        <v>16</v>
      </c>
      <c r="AM32" s="43"/>
      <c r="AN32" s="44"/>
      <c r="AO32" s="17">
        <f>0-AO30</f>
        <v>-750</v>
      </c>
      <c r="AQ32" s="49"/>
      <c r="AR32" s="42" t="s">
        <v>16</v>
      </c>
      <c r="AS32" s="43"/>
      <c r="AT32" s="44"/>
      <c r="AU32" s="17">
        <f>0-AU30</f>
        <v>-750</v>
      </c>
      <c r="AW32" s="49"/>
      <c r="AX32" s="42" t="s">
        <v>16</v>
      </c>
      <c r="AY32" s="43"/>
      <c r="AZ32" s="44"/>
      <c r="BA32" s="17">
        <f>0-BA30</f>
        <v>-750</v>
      </c>
      <c r="BC32" s="49"/>
      <c r="BD32" s="42" t="s">
        <v>16</v>
      </c>
      <c r="BE32" s="43"/>
      <c r="BF32" s="44"/>
      <c r="BG32" s="17">
        <f>0-BG30</f>
        <v>-750</v>
      </c>
    </row>
    <row r="33" spans="1:59" ht="22" customHeight="1" thickBot="1" x14ac:dyDescent="0.25">
      <c r="A33" s="36" t="s">
        <v>24</v>
      </c>
      <c r="B33" s="39" t="s">
        <v>14</v>
      </c>
      <c r="C33" s="40"/>
      <c r="D33" s="41"/>
      <c r="E33" s="15">
        <v>750</v>
      </c>
      <c r="F33" s="2"/>
      <c r="G33" s="36" t="s">
        <v>24</v>
      </c>
      <c r="H33" s="39" t="s">
        <v>14</v>
      </c>
      <c r="I33" s="40"/>
      <c r="J33" s="41"/>
      <c r="K33" s="15">
        <v>750</v>
      </c>
      <c r="L33" s="2"/>
      <c r="M33" s="36" t="s">
        <v>29</v>
      </c>
      <c r="N33" s="39" t="s">
        <v>14</v>
      </c>
      <c r="O33" s="40"/>
      <c r="P33" s="41"/>
      <c r="Q33" s="15">
        <v>750</v>
      </c>
      <c r="R33" s="2"/>
      <c r="S33" s="36" t="s">
        <v>29</v>
      </c>
      <c r="T33" s="39" t="s">
        <v>14</v>
      </c>
      <c r="U33" s="40"/>
      <c r="V33" s="41"/>
      <c r="W33" s="15">
        <v>750</v>
      </c>
      <c r="Y33" s="36" t="s">
        <v>39</v>
      </c>
      <c r="Z33" s="39" t="s">
        <v>14</v>
      </c>
      <c r="AA33" s="40"/>
      <c r="AB33" s="41"/>
      <c r="AC33" s="15">
        <v>750</v>
      </c>
      <c r="AE33" s="36" t="s">
        <v>39</v>
      </c>
      <c r="AF33" s="39" t="s">
        <v>14</v>
      </c>
      <c r="AG33" s="40"/>
      <c r="AH33" s="41"/>
      <c r="AI33" s="15">
        <v>750</v>
      </c>
      <c r="AK33" s="36" t="s">
        <v>43</v>
      </c>
      <c r="AL33" s="39" t="s">
        <v>14</v>
      </c>
      <c r="AM33" s="40"/>
      <c r="AN33" s="41"/>
      <c r="AO33" s="15">
        <v>750</v>
      </c>
      <c r="AQ33" s="36" t="s">
        <v>29</v>
      </c>
      <c r="AR33" s="39" t="s">
        <v>14</v>
      </c>
      <c r="AS33" s="40"/>
      <c r="AT33" s="41"/>
      <c r="AU33" s="15">
        <v>750</v>
      </c>
      <c r="AW33" s="36" t="s">
        <v>43</v>
      </c>
      <c r="AX33" s="39" t="s">
        <v>14</v>
      </c>
      <c r="AY33" s="40"/>
      <c r="AZ33" s="41"/>
      <c r="BA33" s="15">
        <v>750</v>
      </c>
      <c r="BC33" s="36" t="s">
        <v>29</v>
      </c>
      <c r="BD33" s="39" t="s">
        <v>14</v>
      </c>
      <c r="BE33" s="40"/>
      <c r="BF33" s="41"/>
      <c r="BG33" s="15">
        <v>750</v>
      </c>
    </row>
    <row r="34" spans="1:59" ht="22" customHeight="1" thickBot="1" x14ac:dyDescent="0.25">
      <c r="A34" s="37"/>
      <c r="B34" s="39" t="s">
        <v>15</v>
      </c>
      <c r="C34" s="40"/>
      <c r="D34" s="41"/>
      <c r="E34" s="15">
        <v>0</v>
      </c>
      <c r="F34" s="2"/>
      <c r="G34" s="37"/>
      <c r="H34" s="39" t="s">
        <v>15</v>
      </c>
      <c r="I34" s="40"/>
      <c r="J34" s="41"/>
      <c r="K34" s="15">
        <v>0</v>
      </c>
      <c r="L34" s="2"/>
      <c r="M34" s="37"/>
      <c r="N34" s="39" t="s">
        <v>15</v>
      </c>
      <c r="O34" s="40"/>
      <c r="P34" s="41"/>
      <c r="Q34" s="15">
        <v>0</v>
      </c>
      <c r="R34" s="2"/>
      <c r="S34" s="37"/>
      <c r="T34" s="39" t="s">
        <v>15</v>
      </c>
      <c r="U34" s="40"/>
      <c r="V34" s="41"/>
      <c r="W34" s="15">
        <v>0</v>
      </c>
      <c r="Y34" s="37"/>
      <c r="Z34" s="39" t="s">
        <v>15</v>
      </c>
      <c r="AA34" s="40"/>
      <c r="AB34" s="41"/>
      <c r="AC34" s="15">
        <v>0</v>
      </c>
      <c r="AE34" s="37"/>
      <c r="AF34" s="39" t="s">
        <v>15</v>
      </c>
      <c r="AG34" s="40"/>
      <c r="AH34" s="41"/>
      <c r="AI34" s="15">
        <v>0</v>
      </c>
      <c r="AK34" s="37"/>
      <c r="AL34" s="39" t="s">
        <v>15</v>
      </c>
      <c r="AM34" s="40"/>
      <c r="AN34" s="41"/>
      <c r="AO34" s="15">
        <v>0</v>
      </c>
      <c r="AQ34" s="37"/>
      <c r="AR34" s="39" t="s">
        <v>15</v>
      </c>
      <c r="AS34" s="40"/>
      <c r="AT34" s="41"/>
      <c r="AU34" s="15">
        <v>0</v>
      </c>
      <c r="AW34" s="37"/>
      <c r="AX34" s="39" t="s">
        <v>15</v>
      </c>
      <c r="AY34" s="40"/>
      <c r="AZ34" s="41"/>
      <c r="BA34" s="15">
        <v>0</v>
      </c>
      <c r="BC34" s="37"/>
      <c r="BD34" s="39" t="s">
        <v>15</v>
      </c>
      <c r="BE34" s="40"/>
      <c r="BF34" s="41"/>
      <c r="BG34" s="15">
        <v>0</v>
      </c>
    </row>
    <row r="35" spans="1:59" ht="22" customHeight="1" thickBot="1" x14ac:dyDescent="0.25">
      <c r="A35" s="38"/>
      <c r="B35" s="39" t="s">
        <v>16</v>
      </c>
      <c r="C35" s="40"/>
      <c r="D35" s="41"/>
      <c r="E35" s="13">
        <f>0-E33</f>
        <v>-750</v>
      </c>
      <c r="F35" s="2"/>
      <c r="G35" s="38"/>
      <c r="H35" s="39" t="s">
        <v>16</v>
      </c>
      <c r="I35" s="40"/>
      <c r="J35" s="41"/>
      <c r="K35" s="13">
        <f>0-K33</f>
        <v>-750</v>
      </c>
      <c r="L35" s="2"/>
      <c r="M35" s="38"/>
      <c r="N35" s="39" t="s">
        <v>16</v>
      </c>
      <c r="O35" s="40"/>
      <c r="P35" s="41"/>
      <c r="Q35" s="13">
        <f>0-Q33</f>
        <v>-750</v>
      </c>
      <c r="R35" s="2"/>
      <c r="S35" s="38"/>
      <c r="T35" s="39" t="s">
        <v>16</v>
      </c>
      <c r="U35" s="40"/>
      <c r="V35" s="41"/>
      <c r="W35" s="13">
        <f>0-W33</f>
        <v>-750</v>
      </c>
      <c r="Y35" s="38"/>
      <c r="Z35" s="39" t="s">
        <v>16</v>
      </c>
      <c r="AA35" s="40"/>
      <c r="AB35" s="41"/>
      <c r="AC35" s="13">
        <v>-3000</v>
      </c>
      <c r="AE35" s="38"/>
      <c r="AF35" s="39" t="s">
        <v>16</v>
      </c>
      <c r="AG35" s="40"/>
      <c r="AH35" s="41"/>
      <c r="AI35" s="13">
        <v>-3000</v>
      </c>
      <c r="AK35" s="38"/>
      <c r="AL35" s="39" t="s">
        <v>16</v>
      </c>
      <c r="AM35" s="40"/>
      <c r="AN35" s="41"/>
      <c r="AO35" s="13">
        <f>0-AO33</f>
        <v>-750</v>
      </c>
      <c r="AQ35" s="38"/>
      <c r="AR35" s="39" t="s">
        <v>16</v>
      </c>
      <c r="AS35" s="40"/>
      <c r="AT35" s="41"/>
      <c r="AU35" s="13">
        <f>0-AU33</f>
        <v>-750</v>
      </c>
      <c r="AW35" s="38"/>
      <c r="AX35" s="39" t="s">
        <v>16</v>
      </c>
      <c r="AY35" s="40"/>
      <c r="AZ35" s="41"/>
      <c r="BA35" s="13">
        <f>0-BA33</f>
        <v>-750</v>
      </c>
      <c r="BC35" s="38"/>
      <c r="BD35" s="39" t="s">
        <v>16</v>
      </c>
      <c r="BE35" s="40"/>
      <c r="BF35" s="41"/>
      <c r="BG35" s="13">
        <f>0-BG33</f>
        <v>-750</v>
      </c>
    </row>
    <row r="36" spans="1:59" ht="22" customHeight="1" thickBot="1" x14ac:dyDescent="0.25">
      <c r="A36" s="47" t="s">
        <v>75</v>
      </c>
      <c r="B36" s="42" t="s">
        <v>14</v>
      </c>
      <c r="C36" s="43"/>
      <c r="D36" s="44"/>
      <c r="E36" s="16">
        <v>750</v>
      </c>
      <c r="F36" s="2"/>
      <c r="G36" s="47" t="s">
        <v>74</v>
      </c>
      <c r="H36" s="42" t="s">
        <v>14</v>
      </c>
      <c r="I36" s="43"/>
      <c r="J36" s="44"/>
      <c r="K36" s="16">
        <v>750</v>
      </c>
      <c r="L36" s="2"/>
      <c r="M36" s="47" t="s">
        <v>30</v>
      </c>
      <c r="N36" s="42" t="s">
        <v>14</v>
      </c>
      <c r="O36" s="43"/>
      <c r="P36" s="44"/>
      <c r="Q36" s="16">
        <v>750</v>
      </c>
      <c r="R36" s="2"/>
      <c r="S36" s="47" t="s">
        <v>30</v>
      </c>
      <c r="T36" s="42" t="s">
        <v>14</v>
      </c>
      <c r="U36" s="43"/>
      <c r="V36" s="44"/>
      <c r="W36" s="16">
        <v>750</v>
      </c>
      <c r="Y36" s="45" t="s">
        <v>10</v>
      </c>
      <c r="Z36" s="45"/>
      <c r="AA36" s="45"/>
      <c r="AB36" s="46">
        <f>AC21+AC24+AC27+AC30+AC33</f>
        <v>3750</v>
      </c>
      <c r="AC36" s="46"/>
      <c r="AE36" s="47" t="s">
        <v>60</v>
      </c>
      <c r="AF36" s="42" t="s">
        <v>14</v>
      </c>
      <c r="AG36" s="43"/>
      <c r="AH36" s="44"/>
      <c r="AI36" s="16">
        <v>750</v>
      </c>
      <c r="AK36" s="47" t="s">
        <v>42</v>
      </c>
      <c r="AL36" s="42" t="s">
        <v>14</v>
      </c>
      <c r="AM36" s="43"/>
      <c r="AN36" s="44"/>
      <c r="AO36" s="16">
        <v>750</v>
      </c>
      <c r="AQ36" s="47" t="s">
        <v>30</v>
      </c>
      <c r="AR36" s="42" t="s">
        <v>14</v>
      </c>
      <c r="AS36" s="43"/>
      <c r="AT36" s="44"/>
      <c r="AU36" s="16">
        <v>750</v>
      </c>
      <c r="AW36" s="47" t="s">
        <v>42</v>
      </c>
      <c r="AX36" s="42" t="s">
        <v>14</v>
      </c>
      <c r="AY36" s="43"/>
      <c r="AZ36" s="44"/>
      <c r="BA36" s="16">
        <v>750</v>
      </c>
      <c r="BC36" s="47" t="s">
        <v>30</v>
      </c>
      <c r="BD36" s="42" t="s">
        <v>14</v>
      </c>
      <c r="BE36" s="43"/>
      <c r="BF36" s="44"/>
      <c r="BG36" s="16">
        <v>750</v>
      </c>
    </row>
    <row r="37" spans="1:59" ht="22" customHeight="1" thickBot="1" x14ac:dyDescent="0.25">
      <c r="A37" s="48"/>
      <c r="B37" s="42" t="s">
        <v>15</v>
      </c>
      <c r="C37" s="43"/>
      <c r="D37" s="44"/>
      <c r="E37" s="16">
        <v>0</v>
      </c>
      <c r="F37" s="2"/>
      <c r="G37" s="48"/>
      <c r="H37" s="42" t="s">
        <v>15</v>
      </c>
      <c r="I37" s="43"/>
      <c r="J37" s="44"/>
      <c r="K37" s="16">
        <v>0</v>
      </c>
      <c r="L37" s="2"/>
      <c r="M37" s="48"/>
      <c r="N37" s="42" t="s">
        <v>15</v>
      </c>
      <c r="O37" s="43"/>
      <c r="P37" s="44"/>
      <c r="Q37" s="16">
        <v>0</v>
      </c>
      <c r="R37" s="2"/>
      <c r="S37" s="48"/>
      <c r="T37" s="42" t="s">
        <v>15</v>
      </c>
      <c r="U37" s="43"/>
      <c r="V37" s="44"/>
      <c r="W37" s="16">
        <v>0</v>
      </c>
      <c r="AB37" s="2" t="s">
        <v>48</v>
      </c>
      <c r="AC37" s="29" t="s">
        <v>63</v>
      </c>
      <c r="AE37" s="48"/>
      <c r="AF37" s="42" t="s">
        <v>15</v>
      </c>
      <c r="AG37" s="43"/>
      <c r="AH37" s="44"/>
      <c r="AI37" s="16">
        <v>0</v>
      </c>
      <c r="AK37" s="48"/>
      <c r="AL37" s="42" t="s">
        <v>15</v>
      </c>
      <c r="AM37" s="43"/>
      <c r="AN37" s="44"/>
      <c r="AO37" s="16">
        <v>0</v>
      </c>
      <c r="AQ37" s="48"/>
      <c r="AR37" s="42" t="s">
        <v>15</v>
      </c>
      <c r="AS37" s="43"/>
      <c r="AT37" s="44"/>
      <c r="AU37" s="16">
        <v>0</v>
      </c>
      <c r="AW37" s="48"/>
      <c r="AX37" s="42" t="s">
        <v>15</v>
      </c>
      <c r="AY37" s="43"/>
      <c r="AZ37" s="44"/>
      <c r="BA37" s="16">
        <v>0</v>
      </c>
      <c r="BC37" s="48"/>
      <c r="BD37" s="42" t="s">
        <v>15</v>
      </c>
      <c r="BE37" s="43"/>
      <c r="BF37" s="44"/>
      <c r="BG37" s="16">
        <v>0</v>
      </c>
    </row>
    <row r="38" spans="1:59" ht="22" customHeight="1" thickBot="1" x14ac:dyDescent="0.25">
      <c r="A38" s="48"/>
      <c r="B38" s="42" t="s">
        <v>16</v>
      </c>
      <c r="C38" s="43"/>
      <c r="D38" s="44"/>
      <c r="E38" s="17">
        <v>-3000</v>
      </c>
      <c r="F38" s="2"/>
      <c r="G38" s="48"/>
      <c r="H38" s="42" t="s">
        <v>16</v>
      </c>
      <c r="I38" s="43"/>
      <c r="J38" s="44"/>
      <c r="K38" s="17">
        <v>-3000</v>
      </c>
      <c r="L38" s="2"/>
      <c r="M38" s="49"/>
      <c r="N38" s="42" t="s">
        <v>16</v>
      </c>
      <c r="O38" s="43"/>
      <c r="P38" s="44"/>
      <c r="Q38" s="17">
        <f>0-Q36</f>
        <v>-750</v>
      </c>
      <c r="R38" s="2"/>
      <c r="S38" s="49"/>
      <c r="T38" s="42" t="s">
        <v>16</v>
      </c>
      <c r="U38" s="43"/>
      <c r="V38" s="44"/>
      <c r="W38" s="17">
        <f>0-W36</f>
        <v>-750</v>
      </c>
      <c r="AE38" s="49"/>
      <c r="AF38" s="42" t="s">
        <v>16</v>
      </c>
      <c r="AG38" s="43"/>
      <c r="AH38" s="44"/>
      <c r="AI38" s="17">
        <f>0-AI36</f>
        <v>-750</v>
      </c>
      <c r="AK38" s="49"/>
      <c r="AL38" s="42" t="s">
        <v>16</v>
      </c>
      <c r="AM38" s="43"/>
      <c r="AN38" s="44"/>
      <c r="AO38" s="17">
        <f>0-AO36</f>
        <v>-750</v>
      </c>
      <c r="AQ38" s="49"/>
      <c r="AR38" s="42" t="s">
        <v>16</v>
      </c>
      <c r="AS38" s="43"/>
      <c r="AT38" s="44"/>
      <c r="AU38" s="17">
        <f>0-AU36</f>
        <v>-750</v>
      </c>
      <c r="AW38" s="49"/>
      <c r="AX38" s="42" t="s">
        <v>16</v>
      </c>
      <c r="AY38" s="43"/>
      <c r="AZ38" s="44"/>
      <c r="BA38" s="17">
        <v>-3000</v>
      </c>
      <c r="BC38" s="49"/>
      <c r="BD38" s="42" t="s">
        <v>16</v>
      </c>
      <c r="BE38" s="43"/>
      <c r="BF38" s="44"/>
      <c r="BG38" s="17">
        <f>0-BG36</f>
        <v>-750</v>
      </c>
    </row>
    <row r="39" spans="1:59" ht="22" customHeight="1" thickBot="1" x14ac:dyDescent="0.25">
      <c r="A39" s="45" t="s">
        <v>10</v>
      </c>
      <c r="B39" s="45"/>
      <c r="C39" s="45"/>
      <c r="D39" s="46">
        <f>E24+E27+E30+E33+E36+E21</f>
        <v>4500</v>
      </c>
      <c r="E39" s="46"/>
      <c r="F39" s="2"/>
      <c r="G39" s="45" t="s">
        <v>10</v>
      </c>
      <c r="H39" s="45"/>
      <c r="I39" s="45"/>
      <c r="J39" s="46">
        <f>K24+K27+K30+K33+K36+K21</f>
        <v>4500</v>
      </c>
      <c r="K39" s="46"/>
      <c r="L39" s="2"/>
      <c r="M39" s="45" t="s">
        <v>10</v>
      </c>
      <c r="N39" s="45"/>
      <c r="O39" s="45"/>
      <c r="P39" s="46">
        <f>Q21+Q27+Q30+Q33+Q36+Q24</f>
        <v>5000</v>
      </c>
      <c r="Q39" s="46"/>
      <c r="R39" s="2"/>
      <c r="S39" s="45" t="s">
        <v>10</v>
      </c>
      <c r="T39" s="45"/>
      <c r="U39" s="45"/>
      <c r="V39" s="46">
        <f>W21+W27+W30+W33+W36+W24</f>
        <v>4500</v>
      </c>
      <c r="W39" s="46"/>
      <c r="AE39" s="45" t="s">
        <v>10</v>
      </c>
      <c r="AF39" s="45"/>
      <c r="AG39" s="45"/>
      <c r="AH39" s="46">
        <f>AI21+AI24+AI27+AI30+AI33+AI36</f>
        <v>4500</v>
      </c>
      <c r="AI39" s="46"/>
      <c r="AK39" s="45" t="s">
        <v>10</v>
      </c>
      <c r="AL39" s="45"/>
      <c r="AM39" s="45"/>
      <c r="AN39" s="46">
        <f>AO21+AO27+AO30+AO33+AO36+AO24</f>
        <v>4500</v>
      </c>
      <c r="AO39" s="46"/>
      <c r="AQ39" s="45" t="s">
        <v>10</v>
      </c>
      <c r="AR39" s="45"/>
      <c r="AS39" s="45"/>
      <c r="AT39" s="46">
        <f>AU21+AU27+AU30+AU33+AU36+AU24</f>
        <v>4500</v>
      </c>
      <c r="AU39" s="46"/>
      <c r="AW39" s="45" t="s">
        <v>10</v>
      </c>
      <c r="AX39" s="45"/>
      <c r="AY39" s="45"/>
      <c r="AZ39" s="46">
        <f>BA21+BA27+BA30+BA33+BA36+BA24</f>
        <v>4500</v>
      </c>
      <c r="BA39" s="46"/>
      <c r="BC39" s="36" t="s">
        <v>46</v>
      </c>
      <c r="BD39" s="39" t="s">
        <v>14</v>
      </c>
      <c r="BE39" s="40"/>
      <c r="BF39" s="41"/>
      <c r="BG39" s="15">
        <v>750</v>
      </c>
    </row>
    <row r="40" spans="1:59" ht="22" customHeight="1" thickBot="1" x14ac:dyDescent="0.25">
      <c r="A40" s="2"/>
      <c r="B40" s="2"/>
      <c r="C40" s="2"/>
      <c r="D40" s="21" t="s">
        <v>48</v>
      </c>
      <c r="E40" s="29" t="s">
        <v>63</v>
      </c>
      <c r="F40" s="2"/>
      <c r="G40" s="2"/>
      <c r="H40" s="2"/>
      <c r="I40" s="2"/>
      <c r="J40" s="21" t="s">
        <v>48</v>
      </c>
      <c r="K40" s="29" t="s">
        <v>63</v>
      </c>
      <c r="L40" s="2"/>
      <c r="M40" s="2"/>
      <c r="N40" s="2"/>
      <c r="O40" s="2"/>
      <c r="P40" s="21" t="s">
        <v>48</v>
      </c>
      <c r="Q40" s="29" t="s">
        <v>63</v>
      </c>
      <c r="R40" s="2"/>
      <c r="S40" s="2"/>
      <c r="T40" s="2"/>
      <c r="U40" s="2"/>
      <c r="V40" s="21" t="s">
        <v>48</v>
      </c>
      <c r="W40" s="29" t="s">
        <v>63</v>
      </c>
      <c r="AH40" s="2" t="s">
        <v>48</v>
      </c>
      <c r="AI40" s="29" t="s">
        <v>63</v>
      </c>
      <c r="AN40" s="2" t="s">
        <v>48</v>
      </c>
      <c r="AO40" s="29" t="s">
        <v>63</v>
      </c>
      <c r="AT40" s="2" t="s">
        <v>48</v>
      </c>
      <c r="AU40" s="29" t="s">
        <v>63</v>
      </c>
      <c r="AZ40" s="2" t="s">
        <v>48</v>
      </c>
      <c r="BA40" s="29" t="s">
        <v>63</v>
      </c>
      <c r="BC40" s="37"/>
      <c r="BD40" s="39" t="s">
        <v>15</v>
      </c>
      <c r="BE40" s="40"/>
      <c r="BF40" s="41"/>
      <c r="BG40" s="15">
        <v>0</v>
      </c>
    </row>
    <row r="41" spans="1:59" ht="42" customHeight="1" thickBot="1" x14ac:dyDescent="0.25"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BC41" s="38"/>
      <c r="BD41" s="39" t="s">
        <v>16</v>
      </c>
      <c r="BE41" s="40"/>
      <c r="BF41" s="41"/>
      <c r="BG41" s="13">
        <v>-5000</v>
      </c>
    </row>
    <row r="42" spans="1:59" ht="22" customHeight="1" thickBot="1" x14ac:dyDescent="0.25">
      <c r="A42" s="1" t="s">
        <v>68</v>
      </c>
      <c r="C42" s="30">
        <f>G6+B14</f>
        <v>65000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BC42" s="47" t="s">
        <v>47</v>
      </c>
      <c r="BD42" s="42" t="s">
        <v>14</v>
      </c>
      <c r="BE42" s="43"/>
      <c r="BF42" s="44"/>
      <c r="BG42" s="16">
        <v>750</v>
      </c>
    </row>
    <row r="43" spans="1:59" ht="22" customHeight="1" thickBot="1" x14ac:dyDescent="0.25">
      <c r="A43" s="1" t="s">
        <v>67</v>
      </c>
      <c r="C43" s="31">
        <f>D39+J39+P39+V39+AB36+AH39+AN39+AT39+AZ39+BF45</f>
        <v>46250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BC43" s="48"/>
      <c r="BD43" s="42" t="s">
        <v>15</v>
      </c>
      <c r="BE43" s="43"/>
      <c r="BF43" s="44"/>
      <c r="BG43" s="16">
        <v>0</v>
      </c>
    </row>
    <row r="44" spans="1:59" ht="22" customHeight="1" thickBot="1" x14ac:dyDescent="0.25">
      <c r="A44" s="1" t="s">
        <v>69</v>
      </c>
      <c r="C44" s="32">
        <f>SUM(C42:C43)</f>
        <v>111250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BC44" s="49"/>
      <c r="BD44" s="42" t="s">
        <v>16</v>
      </c>
      <c r="BE44" s="43"/>
      <c r="BF44" s="44"/>
      <c r="BG44" s="17">
        <f>0-BG42</f>
        <v>-750</v>
      </c>
    </row>
    <row r="45" spans="1:59" ht="22" customHeight="1" thickBot="1" x14ac:dyDescent="0.2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BC45" s="45" t="s">
        <v>10</v>
      </c>
      <c r="BD45" s="45"/>
      <c r="BE45" s="45"/>
      <c r="BF45" s="46">
        <f>BG33+BG36+BG39+BG42+BG30+BG27+BG24+BG21</f>
        <v>6000</v>
      </c>
      <c r="BG45" s="46"/>
    </row>
    <row r="46" spans="1:59" ht="22" customHeight="1" x14ac:dyDescent="0.2">
      <c r="A46" s="1" t="s">
        <v>70</v>
      </c>
      <c r="B46" s="33">
        <v>250000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BF46" s="2" t="s">
        <v>48</v>
      </c>
      <c r="BG46" s="29" t="s">
        <v>63</v>
      </c>
    </row>
    <row r="47" spans="1:59" ht="22" customHeight="1" x14ac:dyDescent="0.2">
      <c r="A47" s="1" t="s">
        <v>71</v>
      </c>
      <c r="B47" s="34">
        <f>B46*0.25</f>
        <v>62500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BF47" s="2"/>
      <c r="BG47" s="18"/>
    </row>
    <row r="48" spans="1:59" ht="22" customHeight="1" x14ac:dyDescent="0.2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2:29" ht="22" customHeight="1" x14ac:dyDescent="0.2">
      <c r="B49" s="1" t="s">
        <v>72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2:29" ht="22" customHeight="1" x14ac:dyDescent="0.2">
      <c r="B50" s="1" t="s">
        <v>73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2:29" ht="51" customHeight="1" x14ac:dyDescent="0.2"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2:29" ht="21" customHeight="1" x14ac:dyDescent="0.2"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2:29" ht="21" customHeight="1" x14ac:dyDescent="0.2"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2:29" ht="48" customHeight="1" x14ac:dyDescent="0.2"/>
    <row r="55" spans="2:29" ht="34" customHeight="1" x14ac:dyDescent="0.2"/>
  </sheetData>
  <sheetProtection algorithmName="SHA-512" hashValue="6xOvNp7IAEwZRmyyiPi3A38tB1vPNvkMEVPct8V6WRWqg6zMiDNtFPBT9ehLwSe5m2+T5szHPDJx4BZbdCKwJw==" saltValue="2ldiLdBQ4HY0lAZguYecog==" spinCount="100000" sheet="1" objects="1" scenarios="1"/>
  <mergeCells count="278">
    <mergeCell ref="N33:P33"/>
    <mergeCell ref="M36:M38"/>
    <mergeCell ref="A2:H2"/>
    <mergeCell ref="B21:D21"/>
    <mergeCell ref="B22:D22"/>
    <mergeCell ref="B23:D23"/>
    <mergeCell ref="B24:D24"/>
    <mergeCell ref="B30:D30"/>
    <mergeCell ref="B26:D26"/>
    <mergeCell ref="B27:D27"/>
    <mergeCell ref="B28:D28"/>
    <mergeCell ref="B29:D29"/>
    <mergeCell ref="A13:B13"/>
    <mergeCell ref="B25:D25"/>
    <mergeCell ref="A3:G3"/>
    <mergeCell ref="A20:D20"/>
    <mergeCell ref="A21:A23"/>
    <mergeCell ref="A24:A26"/>
    <mergeCell ref="A27:A29"/>
    <mergeCell ref="A30:A32"/>
    <mergeCell ref="G20:J20"/>
    <mergeCell ref="G21:G23"/>
    <mergeCell ref="H21:J21"/>
    <mergeCell ref="G24:G26"/>
    <mergeCell ref="G27:G29"/>
    <mergeCell ref="G30:G32"/>
    <mergeCell ref="A33:A35"/>
    <mergeCell ref="A36:A38"/>
    <mergeCell ref="A39:C39"/>
    <mergeCell ref="D39:E39"/>
    <mergeCell ref="B31:D31"/>
    <mergeCell ref="B32:D32"/>
    <mergeCell ref="B33:D33"/>
    <mergeCell ref="B34:D34"/>
    <mergeCell ref="B37:D37"/>
    <mergeCell ref="B38:D38"/>
    <mergeCell ref="B35:D35"/>
    <mergeCell ref="B36:D36"/>
    <mergeCell ref="G33:G35"/>
    <mergeCell ref="G36:G38"/>
    <mergeCell ref="G39:I39"/>
    <mergeCell ref="J39:K39"/>
    <mergeCell ref="H34:J34"/>
    <mergeCell ref="H35:J35"/>
    <mergeCell ref="H28:J28"/>
    <mergeCell ref="H29:J29"/>
    <mergeCell ref="H31:J31"/>
    <mergeCell ref="H32:J32"/>
    <mergeCell ref="H37:J37"/>
    <mergeCell ref="H38:J38"/>
    <mergeCell ref="H36:J36"/>
    <mergeCell ref="H22:J22"/>
    <mergeCell ref="H23:J23"/>
    <mergeCell ref="H25:J25"/>
    <mergeCell ref="H26:J26"/>
    <mergeCell ref="H24:J24"/>
    <mergeCell ref="H27:J27"/>
    <mergeCell ref="H30:J30"/>
    <mergeCell ref="H33:J33"/>
    <mergeCell ref="M20:P20"/>
    <mergeCell ref="M21:M23"/>
    <mergeCell ref="N21:P21"/>
    <mergeCell ref="M24:M26"/>
    <mergeCell ref="M27:M29"/>
    <mergeCell ref="M30:M32"/>
    <mergeCell ref="M33:M35"/>
    <mergeCell ref="N28:P28"/>
    <mergeCell ref="N29:P29"/>
    <mergeCell ref="N24:P24"/>
    <mergeCell ref="N27:P27"/>
    <mergeCell ref="N30:P30"/>
    <mergeCell ref="N34:P34"/>
    <mergeCell ref="N35:P35"/>
    <mergeCell ref="N31:P31"/>
    <mergeCell ref="N32:P32"/>
    <mergeCell ref="N37:P37"/>
    <mergeCell ref="N38:P38"/>
    <mergeCell ref="N22:P22"/>
    <mergeCell ref="N23:P23"/>
    <mergeCell ref="N25:P25"/>
    <mergeCell ref="N26:P26"/>
    <mergeCell ref="S20:V20"/>
    <mergeCell ref="S21:S23"/>
    <mergeCell ref="T21:V21"/>
    <mergeCell ref="S24:S26"/>
    <mergeCell ref="S27:S29"/>
    <mergeCell ref="S30:S32"/>
    <mergeCell ref="S33:S35"/>
    <mergeCell ref="S36:S38"/>
    <mergeCell ref="T24:V24"/>
    <mergeCell ref="T27:V27"/>
    <mergeCell ref="T30:V30"/>
    <mergeCell ref="T33:V33"/>
    <mergeCell ref="T36:V36"/>
    <mergeCell ref="N36:P36"/>
    <mergeCell ref="T34:V34"/>
    <mergeCell ref="T35:V35"/>
    <mergeCell ref="T31:V31"/>
    <mergeCell ref="T32:V32"/>
    <mergeCell ref="S39:U39"/>
    <mergeCell ref="V39:W39"/>
    <mergeCell ref="T22:V22"/>
    <mergeCell ref="T23:V23"/>
    <mergeCell ref="T25:V25"/>
    <mergeCell ref="T26:V26"/>
    <mergeCell ref="T28:V28"/>
    <mergeCell ref="T29:V29"/>
    <mergeCell ref="T37:V37"/>
    <mergeCell ref="T38:V38"/>
    <mergeCell ref="Y20:AB20"/>
    <mergeCell ref="Y21:Y23"/>
    <mergeCell ref="Z21:AB21"/>
    <mergeCell ref="Z22:AB22"/>
    <mergeCell ref="Z23:AB23"/>
    <mergeCell ref="Y24:Y26"/>
    <mergeCell ref="Z24:AB24"/>
    <mergeCell ref="Z25:AB25"/>
    <mergeCell ref="Z26:AB26"/>
    <mergeCell ref="Z27:AB27"/>
    <mergeCell ref="Z28:AB28"/>
    <mergeCell ref="Z29:AB29"/>
    <mergeCell ref="Y30:Y32"/>
    <mergeCell ref="Z30:AB30"/>
    <mergeCell ref="Z31:AB31"/>
    <mergeCell ref="Z32:AB32"/>
    <mergeCell ref="Y33:Y35"/>
    <mergeCell ref="Z33:AB33"/>
    <mergeCell ref="Z34:AB34"/>
    <mergeCell ref="Z35:AB35"/>
    <mergeCell ref="Y36:AA36"/>
    <mergeCell ref="AB36:AC36"/>
    <mergeCell ref="AE20:AH20"/>
    <mergeCell ref="AE21:AE23"/>
    <mergeCell ref="AF21:AH21"/>
    <mergeCell ref="AF22:AH22"/>
    <mergeCell ref="AF23:AH23"/>
    <mergeCell ref="AE24:AE26"/>
    <mergeCell ref="AF24:AH24"/>
    <mergeCell ref="AF25:AH25"/>
    <mergeCell ref="AF26:AH26"/>
    <mergeCell ref="AE27:AE29"/>
    <mergeCell ref="AF27:AH27"/>
    <mergeCell ref="AF28:AH28"/>
    <mergeCell ref="AF29:AH29"/>
    <mergeCell ref="AE30:AE32"/>
    <mergeCell ref="AF30:AH30"/>
    <mergeCell ref="AF31:AH31"/>
    <mergeCell ref="AF32:AH32"/>
    <mergeCell ref="AE33:AE35"/>
    <mergeCell ref="AF33:AH33"/>
    <mergeCell ref="AF34:AH34"/>
    <mergeCell ref="AF35:AH35"/>
    <mergeCell ref="Y27:Y29"/>
    <mergeCell ref="AR36:AT36"/>
    <mergeCell ref="AR37:AT37"/>
    <mergeCell ref="AR38:AT38"/>
    <mergeCell ref="AE36:AE38"/>
    <mergeCell ref="AF36:AH36"/>
    <mergeCell ref="AF37:AH37"/>
    <mergeCell ref="AF38:AH38"/>
    <mergeCell ref="AK20:AN20"/>
    <mergeCell ref="AK21:AK23"/>
    <mergeCell ref="AL21:AN21"/>
    <mergeCell ref="AL22:AN22"/>
    <mergeCell ref="AL23:AN23"/>
    <mergeCell ref="AK24:AK26"/>
    <mergeCell ref="AL24:AN24"/>
    <mergeCell ref="AL25:AN25"/>
    <mergeCell ref="AL26:AN26"/>
    <mergeCell ref="AK27:AK29"/>
    <mergeCell ref="AL27:AN27"/>
    <mergeCell ref="AL28:AN28"/>
    <mergeCell ref="AL29:AN29"/>
    <mergeCell ref="AK30:AK32"/>
    <mergeCell ref="AL30:AN30"/>
    <mergeCell ref="AL31:AN31"/>
    <mergeCell ref="AL32:AN32"/>
    <mergeCell ref="AQ36:AQ38"/>
    <mergeCell ref="AK33:AK35"/>
    <mergeCell ref="AL33:AN33"/>
    <mergeCell ref="AL34:AN34"/>
    <mergeCell ref="AL35:AN35"/>
    <mergeCell ref="AK36:AK38"/>
    <mergeCell ref="AL36:AN36"/>
    <mergeCell ref="AL37:AN37"/>
    <mergeCell ref="AL38:AN38"/>
    <mergeCell ref="AQ27:AQ29"/>
    <mergeCell ref="AR27:AT27"/>
    <mergeCell ref="AR28:AT28"/>
    <mergeCell ref="AR29:AT29"/>
    <mergeCell ref="AQ30:AQ32"/>
    <mergeCell ref="AR30:AT30"/>
    <mergeCell ref="AR31:AT31"/>
    <mergeCell ref="AR32:AT32"/>
    <mergeCell ref="AQ33:AQ35"/>
    <mergeCell ref="AR33:AT33"/>
    <mergeCell ref="AR34:AT34"/>
    <mergeCell ref="AR35:AT35"/>
    <mergeCell ref="AQ20:AT20"/>
    <mergeCell ref="AQ21:AQ23"/>
    <mergeCell ref="AR21:AT21"/>
    <mergeCell ref="AR22:AT22"/>
    <mergeCell ref="AR23:AT23"/>
    <mergeCell ref="AQ24:AQ26"/>
    <mergeCell ref="AR24:AT24"/>
    <mergeCell ref="AR25:AT25"/>
    <mergeCell ref="AR26:AT26"/>
    <mergeCell ref="AW20:AZ20"/>
    <mergeCell ref="AW21:AW23"/>
    <mergeCell ref="AX21:AZ21"/>
    <mergeCell ref="AX22:AZ22"/>
    <mergeCell ref="AX23:AZ23"/>
    <mergeCell ref="AW24:AW26"/>
    <mergeCell ref="AX24:AZ24"/>
    <mergeCell ref="AX25:AZ25"/>
    <mergeCell ref="AX26:AZ26"/>
    <mergeCell ref="AW36:AW38"/>
    <mergeCell ref="AX36:AZ36"/>
    <mergeCell ref="AX37:AZ37"/>
    <mergeCell ref="AX38:AZ38"/>
    <mergeCell ref="AW27:AW29"/>
    <mergeCell ref="AX27:AZ27"/>
    <mergeCell ref="AX28:AZ28"/>
    <mergeCell ref="AX29:AZ29"/>
    <mergeCell ref="AW30:AW32"/>
    <mergeCell ref="AX30:AZ30"/>
    <mergeCell ref="AX31:AZ31"/>
    <mergeCell ref="AX32:AZ32"/>
    <mergeCell ref="AW33:AW35"/>
    <mergeCell ref="AX33:AZ33"/>
    <mergeCell ref="AX34:AZ34"/>
    <mergeCell ref="AX35:AZ35"/>
    <mergeCell ref="BD37:BF37"/>
    <mergeCell ref="BD38:BF38"/>
    <mergeCell ref="BC45:BE45"/>
    <mergeCell ref="BF45:BG45"/>
    <mergeCell ref="BC42:BC44"/>
    <mergeCell ref="BC20:BF20"/>
    <mergeCell ref="BC21:BC23"/>
    <mergeCell ref="BD21:BF21"/>
    <mergeCell ref="BD22:BF22"/>
    <mergeCell ref="BD23:BF23"/>
    <mergeCell ref="BC24:BC26"/>
    <mergeCell ref="BD24:BF24"/>
    <mergeCell ref="BD25:BF25"/>
    <mergeCell ref="BD26:BF26"/>
    <mergeCell ref="BC27:BC29"/>
    <mergeCell ref="BD27:BF27"/>
    <mergeCell ref="BD28:BF28"/>
    <mergeCell ref="BD29:BF29"/>
    <mergeCell ref="BC30:BC32"/>
    <mergeCell ref="BD30:BF30"/>
    <mergeCell ref="BD31:BF31"/>
    <mergeCell ref="BD32:BF32"/>
    <mergeCell ref="A1:G1"/>
    <mergeCell ref="BC39:BC41"/>
    <mergeCell ref="BD39:BF39"/>
    <mergeCell ref="BD40:BF40"/>
    <mergeCell ref="BD41:BF41"/>
    <mergeCell ref="BD42:BF42"/>
    <mergeCell ref="BD43:BF43"/>
    <mergeCell ref="BD44:BF44"/>
    <mergeCell ref="AW39:AY39"/>
    <mergeCell ref="AZ39:BA39"/>
    <mergeCell ref="AE39:AG39"/>
    <mergeCell ref="AH39:AI39"/>
    <mergeCell ref="M39:O39"/>
    <mergeCell ref="P39:Q39"/>
    <mergeCell ref="AQ39:AS39"/>
    <mergeCell ref="AT39:AU39"/>
    <mergeCell ref="AK39:AM39"/>
    <mergeCell ref="AN39:AO39"/>
    <mergeCell ref="BC33:BC35"/>
    <mergeCell ref="BD33:BF33"/>
    <mergeCell ref="BD34:BF34"/>
    <mergeCell ref="BD35:BF35"/>
    <mergeCell ref="BC36:BC38"/>
    <mergeCell ref="BD36:BF36"/>
  </mergeCells>
  <phoneticPr fontId="2" type="noConversion"/>
  <pageMargins left="0.7" right="0.7" top="0.75" bottom="0.75" header="0.3" footer="0.3"/>
  <pageSetup paperSize="9" orientation="portrait" horizontalDpi="0" verticalDpi="0"/>
  <ignoredErrors>
    <ignoredError sqref="E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dcterms:created xsi:type="dcterms:W3CDTF">2020-03-23T12:24:07Z</dcterms:created>
  <dcterms:modified xsi:type="dcterms:W3CDTF">2023-04-20T10:29:42Z</dcterms:modified>
  <cp:category/>
</cp:coreProperties>
</file>