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filterPrivacy="1" codeName="ThisWorkbook" autoCompressPictures="0"/>
  <xr:revisionPtr revIDLastSave="0" documentId="13_ncr:1_{060F07F6-6287-124E-820B-83484F089D97}" xr6:coauthVersionLast="47" xr6:coauthVersionMax="47" xr10:uidLastSave="{00000000-0000-0000-0000-000000000000}"/>
  <bookViews>
    <workbookView xWindow="33840" yWindow="500" windowWidth="36340" windowHeight="19900" xr2:uid="{00000000-000D-0000-FFFF-FFFF00000000}"/>
  </bookViews>
  <sheets>
    <sheet name="Open vragen" sheetId="21" r:id="rId1"/>
    <sheet name="Beoordelaar 1" sheetId="7" r:id="rId2"/>
    <sheet name="Beoordelaar 2" sheetId="15" r:id="rId3"/>
    <sheet name="Beoordelaar 3" sheetId="16" r:id="rId4"/>
    <sheet name="Beoordelaar 4" sheetId="17" r:id="rId5"/>
    <sheet name="Beoordelaar 5" sheetId="18" r:id="rId6"/>
    <sheet name="Consensus" sheetId="9" r:id="rId7"/>
    <sheet name="Eindscores" sheetId="19" r:id="rId8"/>
  </sheets>
  <definedNames>
    <definedName name="_100">'Open vragen'!#REF!</definedName>
    <definedName name="_1050">'Open vragen'!#REF!</definedName>
    <definedName name="_50">'Open vragen'!#REF!</definedName>
    <definedName name="_xlnm._FilterDatabase" localSheetId="1" hidden="1">'Beoordelaar 1'!$C$1:$D$10</definedName>
    <definedName name="OPENVRAGEN">'Open vragen'!#REF!</definedName>
    <definedName name="SCORE">#REF!</definedName>
    <definedName name="SCOREOV">'Open vragen'!$B$3:$G$3</definedName>
    <definedName name="UGV">#REF!</definedName>
    <definedName name="UVO">#REF!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0" i="19" l="1"/>
  <c r="D47" i="9"/>
  <c r="J31" i="9"/>
  <c r="G31" i="9"/>
  <c r="D31" i="9"/>
  <c r="J24" i="9"/>
  <c r="G24" i="9"/>
  <c r="D24" i="9"/>
  <c r="J17" i="9"/>
  <c r="G17" i="9"/>
  <c r="J10" i="9"/>
  <c r="J47" i="9" s="1"/>
  <c r="G10" i="9"/>
  <c r="D10" i="9"/>
  <c r="J22" i="9"/>
  <c r="J21" i="9"/>
  <c r="J20" i="9"/>
  <c r="J19" i="9"/>
  <c r="J18" i="9"/>
  <c r="J15" i="9"/>
  <c r="J14" i="9"/>
  <c r="J13" i="9"/>
  <c r="J12" i="9"/>
  <c r="J11" i="9"/>
  <c r="G22" i="9"/>
  <c r="G21" i="9"/>
  <c r="G20" i="9"/>
  <c r="G19" i="9"/>
  <c r="G18" i="9"/>
  <c r="G15" i="9"/>
  <c r="G14" i="9"/>
  <c r="G13" i="9"/>
  <c r="G12" i="9"/>
  <c r="G11" i="9"/>
  <c r="D22" i="9"/>
  <c r="D21" i="9"/>
  <c r="D20" i="9"/>
  <c r="D19" i="9"/>
  <c r="D18" i="9"/>
  <c r="D15" i="9"/>
  <c r="D14" i="9"/>
  <c r="D13" i="9"/>
  <c r="D12" i="9"/>
  <c r="D11" i="9"/>
  <c r="A18" i="9"/>
  <c r="A11" i="9"/>
  <c r="A4" i="9"/>
  <c r="A3" i="9"/>
  <c r="D17" i="9"/>
  <c r="A8" i="18"/>
  <c r="A6" i="18"/>
  <c r="A4" i="18"/>
  <c r="A3" i="18"/>
  <c r="A8" i="17"/>
  <c r="A6" i="17"/>
  <c r="A4" i="17"/>
  <c r="A3" i="17"/>
  <c r="A8" i="16"/>
  <c r="A6" i="16"/>
  <c r="A4" i="16"/>
  <c r="A3" i="16"/>
  <c r="A8" i="15"/>
  <c r="A6" i="15"/>
  <c r="A4" i="15"/>
  <c r="A3" i="15"/>
  <c r="A8" i="7"/>
  <c r="A6" i="7"/>
  <c r="J38" i="9"/>
  <c r="G38" i="9"/>
  <c r="D38" i="9"/>
  <c r="A4" i="19"/>
  <c r="A3" i="19"/>
  <c r="A14" i="18"/>
  <c r="A13" i="18"/>
  <c r="A14" i="17"/>
  <c r="A13" i="17"/>
  <c r="A14" i="16"/>
  <c r="A13" i="16"/>
  <c r="A14" i="15"/>
  <c r="A13" i="15"/>
  <c r="J36" i="9"/>
  <c r="J35" i="9"/>
  <c r="J34" i="9"/>
  <c r="J33" i="9"/>
  <c r="J32" i="9"/>
  <c r="G36" i="9"/>
  <c r="G35" i="9"/>
  <c r="G34" i="9"/>
  <c r="G33" i="9"/>
  <c r="G32" i="9"/>
  <c r="D36" i="9"/>
  <c r="D35" i="9"/>
  <c r="D34" i="9"/>
  <c r="D33" i="9"/>
  <c r="D32" i="9"/>
  <c r="A39" i="9"/>
  <c r="A32" i="9"/>
  <c r="A25" i="9"/>
  <c r="A12" i="18"/>
  <c r="A11" i="18"/>
  <c r="A10" i="18"/>
  <c r="A9" i="18"/>
  <c r="A2" i="18"/>
  <c r="I1" i="18"/>
  <c r="F1" i="18"/>
  <c r="C1" i="18"/>
  <c r="A12" i="17"/>
  <c r="A11" i="17"/>
  <c r="A10" i="17"/>
  <c r="A9" i="17"/>
  <c r="A2" i="17"/>
  <c r="I1" i="17"/>
  <c r="F1" i="17"/>
  <c r="C1" i="17"/>
  <c r="A12" i="16"/>
  <c r="A11" i="16"/>
  <c r="A10" i="16"/>
  <c r="A9" i="16"/>
  <c r="A2" i="16"/>
  <c r="I1" i="16"/>
  <c r="F1" i="16"/>
  <c r="C1" i="16"/>
  <c r="I1" i="15"/>
  <c r="F1" i="15"/>
  <c r="C1" i="15"/>
  <c r="A12" i="15"/>
  <c r="A11" i="15"/>
  <c r="A10" i="15"/>
  <c r="A9" i="15"/>
  <c r="A2" i="15"/>
  <c r="A14" i="7"/>
  <c r="A13" i="7"/>
  <c r="A12" i="7"/>
  <c r="A11" i="7"/>
  <c r="A4" i="7"/>
  <c r="A9" i="7"/>
  <c r="A3" i="7"/>
  <c r="A2" i="9"/>
  <c r="A10" i="7"/>
  <c r="J29" i="9"/>
  <c r="J28" i="9"/>
  <c r="J27" i="9"/>
  <c r="J26" i="9"/>
  <c r="J25" i="9"/>
  <c r="J8" i="9"/>
  <c r="J7" i="9"/>
  <c r="J6" i="9"/>
  <c r="J5" i="9"/>
  <c r="J4" i="9"/>
  <c r="G29" i="9"/>
  <c r="G28" i="9"/>
  <c r="G27" i="9"/>
  <c r="G26" i="9"/>
  <c r="G25" i="9"/>
  <c r="G8" i="9"/>
  <c r="G7" i="9"/>
  <c r="G6" i="9"/>
  <c r="G5" i="9"/>
  <c r="G4" i="9"/>
  <c r="D29" i="9"/>
  <c r="D28" i="9"/>
  <c r="D27" i="9"/>
  <c r="D26" i="9"/>
  <c r="D25" i="9"/>
  <c r="D8" i="9"/>
  <c r="D7" i="9"/>
  <c r="D6" i="9"/>
  <c r="D5" i="9"/>
  <c r="D4" i="9"/>
  <c r="G2" i="19"/>
  <c r="E2" i="19"/>
  <c r="C2" i="19"/>
  <c r="J1" i="9"/>
  <c r="G1" i="9"/>
  <c r="D1" i="9"/>
  <c r="A2" i="7"/>
  <c r="C3" i="19" l="1"/>
  <c r="C6" i="19" s="1"/>
  <c r="G47" i="9"/>
  <c r="E3" i="19" s="1"/>
  <c r="E6" i="19" s="1"/>
  <c r="E10" i="19" s="1"/>
  <c r="G3" i="19"/>
  <c r="G6" i="19" s="1"/>
  <c r="G10" i="19" s="1"/>
</calcChain>
</file>

<file path=xl/sharedStrings.xml><?xml version="1.0" encoding="utf-8"?>
<sst xmlns="http://schemas.openxmlformats.org/spreadsheetml/2006/main" count="278" uniqueCount="46">
  <si>
    <t>&lt;MOTIVATIE&gt;</t>
  </si>
  <si>
    <t>Consensus</t>
  </si>
  <si>
    <t>SCORE</t>
  </si>
  <si>
    <t>Beoordelaar 1</t>
  </si>
  <si>
    <t>Beoordelaar 2</t>
  </si>
  <si>
    <t>Beoordelaar 3</t>
  </si>
  <si>
    <t>Score:</t>
  </si>
  <si>
    <t>Totaalwaardes</t>
  </si>
  <si>
    <t>Uitmuntend</t>
  </si>
  <si>
    <t>Totaalwaarder criterium kwaliteit</t>
  </si>
  <si>
    <t>Onderdeel</t>
  </si>
  <si>
    <t>Totaal behaalde waarde criterium kwaliteit:</t>
  </si>
  <si>
    <t>Beoordelaar 4</t>
  </si>
  <si>
    <t>Beoordelaar 5</t>
  </si>
  <si>
    <t>Totaal behaalde waarde criterium prijs:</t>
  </si>
  <si>
    <t>Eindscore (kwaliteit/prijs):</t>
  </si>
  <si>
    <t>Inschrijver 1</t>
  </si>
  <si>
    <t>Inschrijver 2</t>
  </si>
  <si>
    <t>Inschrijver 3</t>
  </si>
  <si>
    <t>Goed</t>
  </si>
  <si>
    <t>Voldoende</t>
  </si>
  <si>
    <t>Matig</t>
  </si>
  <si>
    <t>Onvoldoende</t>
  </si>
  <si>
    <t>Motivatie consensus:</t>
  </si>
  <si>
    <t xml:space="preserve">Dit onderdeel kent GEEN eigen beoordelingskader, maar kan leiden tot een aanpassing van een beoordeling van de beantwoording van de open vragen. </t>
  </si>
  <si>
    <t>7.1.B. Toelichting beantwoording</t>
  </si>
  <si>
    <t>Totaal behaalde waarde open vragen:</t>
  </si>
  <si>
    <t>Beoordelaar 1: &lt;&lt;&gt;&gt;</t>
  </si>
  <si>
    <t>Beoordelaar 2: &lt;&lt;&gt;&gt;</t>
  </si>
  <si>
    <t>Beoordelaar 3: &lt;&lt;&gt;&gt;</t>
  </si>
  <si>
    <t>Beoordelaar 4: &lt;&lt;&gt;&gt;</t>
  </si>
  <si>
    <t>Beoordelaar 5: &lt;&lt;&gt;&gt;</t>
  </si>
  <si>
    <t>SCORE:</t>
  </si>
  <si>
    <t>Zie formulier D</t>
  </si>
  <si>
    <t xml:space="preserve">Zie formulier D. </t>
  </si>
  <si>
    <t>7.2 PRODUCTDEMONSTRATIE</t>
  </si>
  <si>
    <t>7.1.A. BEANTWOORDING OPEN VRAGEN</t>
  </si>
  <si>
    <t xml:space="preserve">Naast de gestelde eisen uit de onderhavige aanbesteding is de aanbestedende dienst op zoek naar een opdrachtnemer die haar gedurende de periode van de raamovereenkomst kan voorzien van toegevoegde waarde. Hoe meer toegevoegde waarde (ten opzichte van wat er al vereist is) een inschrijver biedt, hoe hoger zij op dit onderdeel kwaliteit scoort. </t>
  </si>
  <si>
    <t>OPEN VRAAG 7.1 DUURZAAM EN CIRCULAIR INKOPEN (A t/m C)</t>
  </si>
  <si>
    <t xml:space="preserve">A. Studentensets uit het gevraagde kernassortiment
Zie bijlage 7 'kwaliteit' </t>
  </si>
  <si>
    <t xml:space="preserve">B. Advies bij keuzes
Zie bijlage 7 'kwaliteit' </t>
  </si>
  <si>
    <t xml:space="preserve">C. Fysieke distributie
Zie bijlage 7 'kwaliteit' </t>
  </si>
  <si>
    <t>OPEN VRAAG 7.2 	INRICHTING SERVICE ORGANISATIE</t>
  </si>
  <si>
    <t>Zie bijlage 7 'kwaliteit'</t>
  </si>
  <si>
    <t xml:space="preserve">OPEN VRAAG 7.3	BORGEN KENNIS MEDEWERKERS </t>
  </si>
  <si>
    <t>OPEN VRAAG 7.4	DISTRIBUTIE (WAREHOUSING)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</si>
</sst>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0.0000"/>
  </numFmts>
  <fonts count="18" x14ac:knownFonts="1">
    <font>
      <sz val="11"/>
      <color theme="1"/>
      <name val="Calibri"/>
      <family val="2"/>
      <scheme val="minor"/>
    </font>
    <font>
      <sz val="10"/>
      <color theme="1"/>
      <name val="Verdana"/>
      <family val="2"/>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2"/>
      <color rgb="FF454545"/>
      <name val="Helvetica Neue"/>
      <family val="2"/>
    </font>
    <font>
      <sz val="9"/>
      <color theme="1"/>
      <name val="Verdana"/>
      <family val="2"/>
    </font>
    <font>
      <sz val="11"/>
      <color theme="0"/>
      <name val="Calibri"/>
      <family val="2"/>
      <scheme val="minor"/>
    </font>
    <font>
      <sz val="9"/>
      <color theme="0"/>
      <name val="Verdana"/>
      <family val="2"/>
    </font>
    <font>
      <b/>
      <sz val="10"/>
      <color theme="0"/>
      <name val="Verdana"/>
      <family val="2"/>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s>
  <cellStyleXfs count="57">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99">
    <xf numFmtId="0" fontId="0" fillId="0" borderId="0" xfId="0"/>
    <xf numFmtId="0" fontId="3" fillId="0" borderId="0" xfId="0" applyFont="1"/>
    <xf numFmtId="0" fontId="0" fillId="0" borderId="0" xfId="0" applyAlignment="1">
      <alignment wrapText="1"/>
    </xf>
    <xf numFmtId="0" fontId="2" fillId="0" borderId="0" xfId="0" applyFont="1"/>
    <xf numFmtId="0" fontId="3" fillId="2" borderId="0" xfId="0" applyFont="1" applyFill="1"/>
    <xf numFmtId="0" fontId="4" fillId="2" borderId="6" xfId="0" applyFont="1" applyFill="1" applyBorder="1" applyAlignment="1">
      <alignment horizontal="left" vertical="center" indent="1"/>
    </xf>
    <xf numFmtId="0" fontId="3" fillId="2" borderId="6" xfId="0" applyFont="1" applyFill="1" applyBorder="1" applyAlignment="1">
      <alignment horizontal="left" vertical="center" wrapText="1" indent="1"/>
    </xf>
    <xf numFmtId="0" fontId="3" fillId="2" borderId="6" xfId="0" applyFont="1" applyFill="1" applyBorder="1"/>
    <xf numFmtId="0" fontId="5" fillId="2" borderId="6" xfId="0" applyFont="1" applyFill="1" applyBorder="1" applyAlignment="1">
      <alignment horizontal="left" vertical="center" indent="1"/>
    </xf>
    <xf numFmtId="0" fontId="5" fillId="2" borderId="6"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6" xfId="0" applyFont="1" applyFill="1" applyBorder="1" applyAlignment="1">
      <alignment horizontal="left" vertical="center"/>
    </xf>
    <xf numFmtId="0" fontId="13" fillId="0" borderId="0" xfId="0" applyFont="1"/>
    <xf numFmtId="167" fontId="5" fillId="2" borderId="6" xfId="0" applyNumberFormat="1" applyFont="1" applyFill="1" applyBorder="1" applyAlignment="1">
      <alignment horizontal="left" vertical="center"/>
    </xf>
    <xf numFmtId="0" fontId="15" fillId="0" borderId="0" xfId="0" applyFont="1"/>
    <xf numFmtId="0" fontId="5" fillId="3" borderId="3" xfId="0" applyFont="1" applyFill="1" applyBorder="1" applyAlignment="1">
      <alignment vertical="center"/>
    </xf>
    <xf numFmtId="0" fontId="5" fillId="3" borderId="2" xfId="0" applyFont="1" applyFill="1" applyBorder="1" applyAlignment="1">
      <alignment vertical="center"/>
    </xf>
    <xf numFmtId="0" fontId="2" fillId="4" borderId="1" xfId="0" applyFont="1" applyFill="1" applyBorder="1" applyAlignment="1">
      <alignment horizontal="left" vertical="center"/>
    </xf>
    <xf numFmtId="0" fontId="2" fillId="4" borderId="1" xfId="0" applyFont="1" applyFill="1" applyBorder="1" applyAlignment="1">
      <alignment horizontal="center" vertical="center"/>
    </xf>
    <xf numFmtId="166" fontId="2" fillId="4" borderId="1" xfId="0" applyNumberFormat="1" applyFont="1" applyFill="1" applyBorder="1" applyAlignment="1">
      <alignment horizontal="center" vertical="center"/>
    </xf>
    <xf numFmtId="0" fontId="2" fillId="4" borderId="1" xfId="0" applyFont="1" applyFill="1" applyBorder="1" applyAlignment="1">
      <alignment horizontal="right" vertical="center"/>
    </xf>
    <xf numFmtId="0" fontId="2" fillId="5" borderId="1" xfId="0" applyFont="1" applyFill="1" applyBorder="1" applyAlignment="1">
      <alignment vertical="center" wrapText="1"/>
    </xf>
    <xf numFmtId="166" fontId="2" fillId="5" borderId="1" xfId="0" applyNumberFormat="1" applyFont="1" applyFill="1" applyBorder="1" applyAlignment="1">
      <alignment horizontal="center" vertical="center" wrapText="1"/>
    </xf>
    <xf numFmtId="0" fontId="2" fillId="6" borderId="1" xfId="0" applyFont="1" applyFill="1" applyBorder="1" applyAlignment="1">
      <alignment horizontal="right" vertical="center"/>
    </xf>
    <xf numFmtId="166" fontId="2" fillId="6" borderId="1" xfId="0" applyNumberFormat="1" applyFont="1" applyFill="1" applyBorder="1" applyAlignment="1" applyProtection="1">
      <alignment horizontal="center" vertical="center"/>
      <protection locked="0"/>
    </xf>
    <xf numFmtId="0" fontId="8" fillId="5" borderId="2" xfId="0" applyFont="1" applyFill="1" applyBorder="1" applyAlignment="1">
      <alignment vertical="center"/>
    </xf>
    <xf numFmtId="0" fontId="8" fillId="5" borderId="4" xfId="0" applyFont="1" applyFill="1" applyBorder="1" applyAlignment="1">
      <alignment horizontal="center" vertical="center"/>
    </xf>
    <xf numFmtId="0" fontId="8" fillId="5" borderId="4" xfId="0" applyFont="1" applyFill="1" applyBorder="1" applyAlignment="1">
      <alignment vertical="center"/>
    </xf>
    <xf numFmtId="0" fontId="8" fillId="5" borderId="3" xfId="0" applyFont="1" applyFill="1" applyBorder="1" applyAlignment="1">
      <alignment horizontal="center" vertical="center"/>
    </xf>
    <xf numFmtId="0" fontId="8" fillId="5" borderId="1" xfId="0" applyFont="1" applyFill="1" applyBorder="1" applyAlignment="1">
      <alignment horizontal="center" vertical="center"/>
    </xf>
    <xf numFmtId="0" fontId="3" fillId="6" borderId="1" xfId="0" applyFont="1" applyFill="1" applyBorder="1" applyAlignment="1">
      <alignment horizontal="center" vertical="center"/>
    </xf>
    <xf numFmtId="164" fontId="3" fillId="7" borderId="1" xfId="0" applyNumberFormat="1" applyFont="1" applyFill="1" applyBorder="1" applyAlignment="1">
      <alignment horizontal="center" vertical="center" wrapText="1"/>
    </xf>
    <xf numFmtId="0" fontId="5" fillId="3" borderId="2" xfId="0" applyFont="1" applyFill="1" applyBorder="1" applyAlignment="1" applyProtection="1">
      <alignment horizontal="left" vertical="center" indent="1"/>
      <protection locked="0"/>
    </xf>
    <xf numFmtId="0" fontId="3" fillId="3" borderId="2" xfId="0" applyFont="1" applyFill="1" applyBorder="1"/>
    <xf numFmtId="0" fontId="2" fillId="4" borderId="2" xfId="0" applyFont="1" applyFill="1" applyBorder="1" applyAlignment="1">
      <alignment horizontal="left" vertical="center" wrapText="1" indent="1"/>
    </xf>
    <xf numFmtId="0" fontId="16" fillId="2" borderId="5" xfId="0" applyFont="1" applyFill="1" applyBorder="1" applyAlignment="1">
      <alignment horizontal="center" vertical="center" wrapText="1"/>
    </xf>
    <xf numFmtId="0" fontId="16" fillId="2" borderId="0" xfId="0" applyFont="1" applyFill="1" applyAlignment="1">
      <alignment horizontal="center" vertical="center" wrapText="1"/>
    </xf>
    <xf numFmtId="0" fontId="3" fillId="5" borderId="8" xfId="0" applyFont="1" applyFill="1" applyBorder="1" applyAlignment="1">
      <alignment vertical="center" wrapText="1"/>
    </xf>
    <xf numFmtId="0" fontId="3" fillId="2" borderId="0" xfId="0" applyFont="1" applyFill="1" applyAlignment="1">
      <alignment horizontal="left" vertical="center" wrapText="1" indent="1"/>
    </xf>
    <xf numFmtId="0" fontId="17" fillId="4"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14" fillId="7"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4" fillId="5"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12" fillId="5" borderId="1" xfId="0" applyFont="1" applyFill="1" applyBorder="1" applyAlignment="1" applyProtection="1">
      <alignment horizontal="center" vertical="center" wrapText="1"/>
      <protection locked="0"/>
    </xf>
    <xf numFmtId="0" fontId="12" fillId="4" borderId="1" xfId="0" applyFont="1" applyFill="1" applyBorder="1" applyAlignment="1">
      <alignment horizontal="center" vertical="center" wrapText="1"/>
    </xf>
    <xf numFmtId="0" fontId="1" fillId="0" borderId="0" xfId="0" applyFont="1"/>
    <xf numFmtId="0" fontId="4" fillId="5" borderId="1" xfId="0" applyFont="1" applyFill="1" applyBorder="1" applyAlignment="1">
      <alignment vertical="center" wrapText="1"/>
    </xf>
    <xf numFmtId="0" fontId="5" fillId="2"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3" borderId="4" xfId="0" applyFont="1" applyFill="1" applyBorder="1" applyAlignment="1">
      <alignment wrapText="1"/>
    </xf>
    <xf numFmtId="0" fontId="3" fillId="2" borderId="6" xfId="0" applyFont="1" applyFill="1" applyBorder="1" applyAlignment="1">
      <alignment wrapText="1"/>
    </xf>
    <xf numFmtId="0" fontId="3" fillId="3" borderId="3" xfId="0" applyFont="1" applyFill="1" applyBorder="1" applyAlignment="1">
      <alignment wrapText="1"/>
    </xf>
    <xf numFmtId="165" fontId="3" fillId="0" borderId="0" xfId="0" applyNumberFormat="1" applyFont="1" applyAlignment="1">
      <alignment horizontal="center" wrapText="1"/>
    </xf>
    <xf numFmtId="0" fontId="3" fillId="0" borderId="0" xfId="0" applyFont="1" applyAlignment="1">
      <alignment wrapText="1"/>
    </xf>
    <xf numFmtId="0" fontId="1" fillId="6" borderId="10" xfId="0" applyFont="1" applyFill="1" applyBorder="1" applyAlignment="1">
      <alignment horizontal="left" vertical="center" wrapText="1"/>
    </xf>
    <xf numFmtId="165" fontId="4" fillId="2" borderId="2" xfId="0" applyNumberFormat="1" applyFont="1" applyFill="1" applyBorder="1" applyAlignment="1" applyProtection="1">
      <alignment horizontal="center" vertical="center" wrapText="1"/>
      <protection locked="0"/>
    </xf>
    <xf numFmtId="165" fontId="4" fillId="2" borderId="3" xfId="0" applyNumberFormat="1" applyFont="1" applyFill="1" applyBorder="1" applyAlignment="1" applyProtection="1">
      <alignment horizontal="center" vertical="center" wrapText="1"/>
      <protection locked="0"/>
    </xf>
    <xf numFmtId="165" fontId="4" fillId="7" borderId="4" xfId="0" applyNumberFormat="1" applyFont="1" applyFill="1" applyBorder="1" applyAlignment="1" applyProtection="1">
      <alignment horizontal="center" vertical="center" wrapText="1"/>
      <protection locked="0"/>
    </xf>
    <xf numFmtId="165" fontId="4" fillId="7" borderId="3" xfId="0" applyNumberFormat="1" applyFont="1" applyFill="1" applyBorder="1" applyAlignment="1" applyProtection="1">
      <alignment horizontal="center" vertical="center" wrapText="1"/>
      <protection locked="0"/>
    </xf>
    <xf numFmtId="165" fontId="4" fillId="7" borderId="2" xfId="0" applyNumberFormat="1" applyFont="1" applyFill="1" applyBorder="1" applyAlignment="1" applyProtection="1">
      <alignment horizontal="center" vertical="center" wrapText="1"/>
      <protection locked="0"/>
    </xf>
    <xf numFmtId="165" fontId="5" fillId="3" borderId="2" xfId="0" applyNumberFormat="1" applyFont="1" applyFill="1" applyBorder="1" applyAlignment="1" applyProtection="1">
      <alignment horizontal="center" vertical="center" wrapText="1"/>
      <protection locked="0"/>
    </xf>
    <xf numFmtId="165" fontId="5" fillId="3" borderId="3" xfId="0" applyNumberFormat="1" applyFont="1" applyFill="1" applyBorder="1" applyAlignment="1" applyProtection="1">
      <alignment horizontal="center" vertical="center" wrapText="1"/>
      <protection locked="0"/>
    </xf>
    <xf numFmtId="165" fontId="5" fillId="3" borderId="4" xfId="0" applyNumberFormat="1" applyFont="1" applyFill="1" applyBorder="1" applyAlignment="1" applyProtection="1">
      <alignment horizontal="center" vertical="center" wrapText="1"/>
      <protection locked="0"/>
    </xf>
    <xf numFmtId="165" fontId="4" fillId="4" borderId="4" xfId="0"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5" borderId="5" xfId="0" applyNumberFormat="1" applyFont="1" applyFill="1" applyBorder="1" applyAlignment="1" applyProtection="1">
      <alignment horizontal="center" vertical="center" wrapText="1"/>
      <protection locked="0"/>
    </xf>
    <xf numFmtId="165" fontId="4" fillId="5" borderId="0" xfId="0" applyNumberFormat="1" applyFont="1" applyFill="1" applyAlignment="1" applyProtection="1">
      <alignment horizontal="center" vertical="center" wrapText="1"/>
      <protection locked="0"/>
    </xf>
    <xf numFmtId="165" fontId="4" fillId="5" borderId="9" xfId="0" applyNumberFormat="1" applyFont="1" applyFill="1" applyBorder="1" applyAlignment="1" applyProtection="1">
      <alignment horizontal="center" vertical="center" wrapText="1"/>
      <protection locked="0"/>
    </xf>
    <xf numFmtId="165" fontId="5" fillId="3" borderId="4" xfId="0" applyNumberFormat="1" applyFont="1" applyFill="1" applyBorder="1" applyAlignment="1">
      <alignment horizontal="center" vertical="center" wrapText="1"/>
    </xf>
    <xf numFmtId="165" fontId="5" fillId="3" borderId="3" xfId="0" applyNumberFormat="1" applyFont="1" applyFill="1" applyBorder="1" applyAlignment="1">
      <alignment horizontal="center" vertical="center" wrapText="1"/>
    </xf>
    <xf numFmtId="0" fontId="11" fillId="4" borderId="0" xfId="0" applyFont="1" applyFill="1" applyAlignment="1">
      <alignment horizontal="right" vertical="center"/>
    </xf>
    <xf numFmtId="166" fontId="12" fillId="4" borderId="0" xfId="0" applyNumberFormat="1" applyFont="1" applyFill="1" applyAlignment="1" applyProtection="1">
      <alignment horizontal="center" vertical="center" wrapText="1"/>
      <protection locked="0"/>
    </xf>
    <xf numFmtId="0" fontId="5" fillId="3" borderId="5" xfId="0" applyFont="1" applyFill="1" applyBorder="1" applyAlignment="1">
      <alignment horizontal="center" vertical="center"/>
    </xf>
    <xf numFmtId="0" fontId="5" fillId="3" borderId="0" xfId="0" applyFont="1" applyFill="1" applyAlignment="1">
      <alignment horizontal="center" vertical="center"/>
    </xf>
    <xf numFmtId="0" fontId="5" fillId="3" borderId="9" xfId="0" applyFont="1" applyFill="1" applyBorder="1" applyAlignment="1">
      <alignment horizontal="center" vertical="center"/>
    </xf>
    <xf numFmtId="164" fontId="3" fillId="7" borderId="1" xfId="0" applyNumberFormat="1" applyFont="1" applyFill="1" applyBorder="1" applyAlignment="1" applyProtection="1">
      <alignment horizontal="center" vertical="center" wrapText="1"/>
      <protection locked="0"/>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3" fillId="6" borderId="7" xfId="0" applyFont="1"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8" xfId="0" applyFont="1" applyFill="1" applyBorder="1" applyAlignment="1">
      <alignment horizontal="left" vertical="center" wrapText="1"/>
    </xf>
    <xf numFmtId="0" fontId="9" fillId="4"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164" fontId="4" fillId="5" borderId="5" xfId="0" applyNumberFormat="1" applyFont="1" applyFill="1" applyBorder="1" applyAlignment="1">
      <alignment horizontal="center" vertical="center" wrapText="1"/>
    </xf>
    <xf numFmtId="164" fontId="4" fillId="5" borderId="9" xfId="0" applyNumberFormat="1" applyFont="1" applyFill="1" applyBorder="1" applyAlignment="1">
      <alignment horizontal="center" vertical="center" wrapText="1"/>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4" borderId="7" xfId="0" applyFont="1" applyFill="1" applyBorder="1" applyAlignment="1">
      <alignment horizontal="center" vertical="center" wrapText="1"/>
    </xf>
    <xf numFmtId="164" fontId="3" fillId="7" borderId="7" xfId="0" applyNumberFormat="1" applyFont="1" applyFill="1" applyBorder="1" applyAlignment="1" applyProtection="1">
      <alignment horizontal="center" vertical="center" wrapText="1"/>
      <protection locked="0"/>
    </xf>
    <xf numFmtId="164" fontId="4" fillId="5" borderId="10" xfId="0" applyNumberFormat="1" applyFont="1" applyFill="1" applyBorder="1" applyAlignment="1">
      <alignment horizontal="center" vertical="center" wrapText="1"/>
    </xf>
    <xf numFmtId="164" fontId="4" fillId="5" borderId="12" xfId="0" applyNumberFormat="1" applyFont="1" applyFill="1" applyBorder="1" applyAlignment="1">
      <alignment horizontal="center" vertical="center" wrapText="1"/>
    </xf>
    <xf numFmtId="164" fontId="4" fillId="5" borderId="13" xfId="0" applyNumberFormat="1" applyFont="1" applyFill="1" applyBorder="1" applyAlignment="1">
      <alignment horizontal="center" vertical="center" wrapText="1"/>
    </xf>
    <xf numFmtId="164" fontId="4" fillId="5" borderId="0" xfId="0" applyNumberFormat="1" applyFont="1" applyFill="1" applyBorder="1" applyAlignment="1">
      <alignment horizontal="center" vertical="center" wrapText="1"/>
    </xf>
    <xf numFmtId="164" fontId="4" fillId="5" borderId="11" xfId="0" applyNumberFormat="1" applyFont="1" applyFill="1" applyBorder="1" applyAlignment="1">
      <alignment horizontal="center" vertical="center" wrapText="1"/>
    </xf>
    <xf numFmtId="164" fontId="4" fillId="5" borderId="14" xfId="0" applyNumberFormat="1" applyFont="1" applyFill="1" applyBorder="1" applyAlignment="1">
      <alignment horizontal="center" vertical="center" wrapText="1"/>
    </xf>
    <xf numFmtId="164" fontId="4" fillId="5" borderId="15" xfId="0" applyNumberFormat="1"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H14"/>
  <sheetViews>
    <sheetView showGridLines="0" tabSelected="1" topLeftCell="A8" zoomScale="120" zoomScaleNormal="120" workbookViewId="0">
      <selection activeCell="A21" sqref="A21"/>
    </sheetView>
  </sheetViews>
  <sheetFormatPr baseColWidth="10" defaultRowHeight="15" x14ac:dyDescent="0.2"/>
  <cols>
    <col min="1" max="1" width="150.83203125" customWidth="1"/>
    <col min="2" max="8" width="10.83203125" style="14"/>
  </cols>
  <sheetData>
    <row r="1" spans="1:7" ht="30" customHeight="1" x14ac:dyDescent="0.2">
      <c r="A1" s="44" t="s">
        <v>36</v>
      </c>
    </row>
    <row r="2" spans="1:7" ht="70" customHeight="1" x14ac:dyDescent="0.2">
      <c r="A2" s="43" t="s">
        <v>37</v>
      </c>
    </row>
    <row r="3" spans="1:7" ht="35" customHeight="1" x14ac:dyDescent="0.2">
      <c r="A3" s="39" t="s">
        <v>38</v>
      </c>
      <c r="B3" s="35" t="s">
        <v>8</v>
      </c>
      <c r="C3" s="36" t="s">
        <v>19</v>
      </c>
      <c r="D3" s="36" t="s">
        <v>20</v>
      </c>
      <c r="E3" s="36" t="s">
        <v>21</v>
      </c>
      <c r="F3" s="36" t="s">
        <v>22</v>
      </c>
      <c r="G3" s="36" t="s">
        <v>2</v>
      </c>
    </row>
    <row r="4" spans="1:7" ht="60" customHeight="1" x14ac:dyDescent="0.2">
      <c r="A4" s="57" t="s">
        <v>39</v>
      </c>
    </row>
    <row r="5" spans="1:7" ht="60" customHeight="1" x14ac:dyDescent="0.2">
      <c r="A5" s="57" t="s">
        <v>40</v>
      </c>
    </row>
    <row r="6" spans="1:7" ht="60" customHeight="1" x14ac:dyDescent="0.2">
      <c r="A6" s="57" t="s">
        <v>41</v>
      </c>
    </row>
    <row r="7" spans="1:7" ht="35" customHeight="1" x14ac:dyDescent="0.2">
      <c r="A7" s="39" t="s">
        <v>42</v>
      </c>
    </row>
    <row r="8" spans="1:7" ht="60" customHeight="1" x14ac:dyDescent="0.2">
      <c r="A8" s="42" t="s">
        <v>43</v>
      </c>
    </row>
    <row r="9" spans="1:7" ht="35" customHeight="1" x14ac:dyDescent="0.2">
      <c r="A9" s="39" t="s">
        <v>44</v>
      </c>
    </row>
    <row r="10" spans="1:7" ht="50" customHeight="1" x14ac:dyDescent="0.2">
      <c r="A10" s="42" t="s">
        <v>43</v>
      </c>
    </row>
    <row r="11" spans="1:7" ht="35" customHeight="1" x14ac:dyDescent="0.2">
      <c r="A11" s="39" t="s">
        <v>45</v>
      </c>
    </row>
    <row r="12" spans="1:7" ht="50" customHeight="1" x14ac:dyDescent="0.2">
      <c r="A12" s="42" t="s">
        <v>43</v>
      </c>
    </row>
    <row r="13" spans="1:7" ht="30" customHeight="1" x14ac:dyDescent="0.2">
      <c r="A13" s="40" t="s">
        <v>25</v>
      </c>
    </row>
    <row r="14" spans="1:7" ht="30" customHeight="1" x14ac:dyDescent="0.2">
      <c r="A14" s="41" t="s">
        <v>24</v>
      </c>
    </row>
  </sheetData>
  <sheetProtection algorithmName="SHA-512" hashValue="voeHrMJRGHkVW+tPEMhfNduGmp3QeznkPjd6EZnKYKD8qX37AsxVB00Ka2oRH3pyqZAmhUbsWTk7oEKhp13vYw==" saltValue="ucCdwIt6vryzAC5/McA2f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0"/>
  <sheetViews>
    <sheetView showGridLines="0" zoomScaleNormal="100" zoomScalePageLayoutView="85" workbookViewId="0">
      <pane ySplit="1" topLeftCell="A12" activePane="bottomLeft" state="frozen"/>
      <selection pane="bottomLeft" activeCell="A15" sqref="A15:XFD19"/>
    </sheetView>
  </sheetViews>
  <sheetFormatPr baseColWidth="10" defaultColWidth="8.83203125" defaultRowHeight="13" x14ac:dyDescent="0.15"/>
  <cols>
    <col min="1" max="1" width="150.83203125" style="1" customWidth="1"/>
    <col min="2" max="2" width="2.83203125" style="4" customWidth="1"/>
    <col min="3" max="3" width="30.83203125" style="55" customWidth="1"/>
    <col min="4" max="4" width="3.83203125" style="55" customWidth="1"/>
    <col min="5" max="5" width="2.83203125" style="55" customWidth="1"/>
    <col min="6" max="6" width="30.83203125" style="55" customWidth="1"/>
    <col min="7" max="7" width="3.83203125" style="55" customWidth="1"/>
    <col min="8" max="8" width="2.83203125" style="55" customWidth="1"/>
    <col min="9" max="9" width="30.83203125" style="56" customWidth="1"/>
    <col min="10" max="10" width="3.83203125" style="56" customWidth="1"/>
    <col min="11" max="11" width="11.6640625" style="1" bestFit="1" customWidth="1"/>
    <col min="12" max="16384" width="8.83203125" style="1"/>
  </cols>
  <sheetData>
    <row r="1" spans="1:11" ht="50" customHeight="1" x14ac:dyDescent="0.2">
      <c r="A1" s="32" t="s">
        <v>27</v>
      </c>
      <c r="B1" s="8"/>
      <c r="C1" s="65" t="s">
        <v>16</v>
      </c>
      <c r="D1" s="64"/>
      <c r="E1" s="49"/>
      <c r="F1" s="63" t="s">
        <v>17</v>
      </c>
      <c r="G1" s="64"/>
      <c r="H1" s="49"/>
      <c r="I1" s="63" t="s">
        <v>18</v>
      </c>
      <c r="J1" s="64"/>
      <c r="K1" s="3"/>
    </row>
    <row r="2" spans="1:11" ht="40" customHeight="1" x14ac:dyDescent="0.15">
      <c r="A2" s="34" t="str">
        <f>'Open vragen'!A1:A1</f>
        <v>7.1.A. BEANTWOORDING OPEN VRAGEN</v>
      </c>
      <c r="B2" s="5"/>
      <c r="C2" s="66" t="s">
        <v>6</v>
      </c>
      <c r="D2" s="67"/>
      <c r="E2" s="50"/>
      <c r="F2" s="66" t="s">
        <v>6</v>
      </c>
      <c r="G2" s="67"/>
      <c r="H2" s="50"/>
      <c r="I2" s="66" t="s">
        <v>6</v>
      </c>
      <c r="J2" s="67"/>
    </row>
    <row r="3" spans="1:11" ht="20" customHeight="1" x14ac:dyDescent="0.15">
      <c r="A3" s="48" t="str">
        <f>'Open vragen'!A3</f>
        <v>OPEN VRAAG 7.1 DUURZAAM EN CIRCULAIR INKOPEN (A t/m C)</v>
      </c>
      <c r="B3" s="6"/>
      <c r="C3" s="58" t="s">
        <v>8</v>
      </c>
      <c r="D3" s="59"/>
      <c r="E3" s="51"/>
      <c r="F3" s="58" t="s">
        <v>2</v>
      </c>
      <c r="G3" s="59"/>
      <c r="H3" s="51"/>
      <c r="I3" s="58" t="s">
        <v>2</v>
      </c>
      <c r="J3" s="59"/>
    </row>
    <row r="4" spans="1:11" ht="120" customHeight="1" x14ac:dyDescent="0.15">
      <c r="A4" s="37" t="str">
        <f>'Open vragen'!A4</f>
        <v xml:space="preserve">A. Studentensets uit het gevraagde kernassortiment
Zie bijlage 7 'kwaliteit' </v>
      </c>
      <c r="B4" s="6"/>
      <c r="C4" s="60" t="s">
        <v>0</v>
      </c>
      <c r="D4" s="61"/>
      <c r="E4" s="51"/>
      <c r="F4" s="62" t="s">
        <v>0</v>
      </c>
      <c r="G4" s="61"/>
      <c r="H4" s="51"/>
      <c r="I4" s="62" t="s">
        <v>0</v>
      </c>
      <c r="J4" s="61"/>
    </row>
    <row r="5" spans="1:11" ht="20" customHeight="1" x14ac:dyDescent="0.15">
      <c r="A5" s="48"/>
      <c r="B5" s="6"/>
      <c r="C5" s="58" t="s">
        <v>8</v>
      </c>
      <c r="D5" s="59"/>
      <c r="E5" s="51"/>
      <c r="F5" s="58" t="s">
        <v>2</v>
      </c>
      <c r="G5" s="59"/>
      <c r="H5" s="51"/>
      <c r="I5" s="58" t="s">
        <v>2</v>
      </c>
      <c r="J5" s="59"/>
    </row>
    <row r="6" spans="1:11" ht="120" customHeight="1" x14ac:dyDescent="0.15">
      <c r="A6" s="37" t="str">
        <f>'Open vragen'!A5</f>
        <v xml:space="preserve">B. Advies bij keuzes
Zie bijlage 7 'kwaliteit' </v>
      </c>
      <c r="B6" s="6"/>
      <c r="C6" s="60" t="s">
        <v>0</v>
      </c>
      <c r="D6" s="61"/>
      <c r="E6" s="51"/>
      <c r="F6" s="62" t="s">
        <v>0</v>
      </c>
      <c r="G6" s="61"/>
      <c r="H6" s="51"/>
      <c r="I6" s="62" t="s">
        <v>0</v>
      </c>
      <c r="J6" s="61"/>
    </row>
    <row r="7" spans="1:11" ht="20" customHeight="1" x14ac:dyDescent="0.15">
      <c r="A7" s="48"/>
      <c r="B7" s="6"/>
      <c r="C7" s="58" t="s">
        <v>8</v>
      </c>
      <c r="D7" s="59"/>
      <c r="E7" s="51"/>
      <c r="F7" s="58" t="s">
        <v>2</v>
      </c>
      <c r="G7" s="59"/>
      <c r="H7" s="51"/>
      <c r="I7" s="58" t="s">
        <v>2</v>
      </c>
      <c r="J7" s="59"/>
    </row>
    <row r="8" spans="1:11" ht="120" customHeight="1" x14ac:dyDescent="0.15">
      <c r="A8" s="37" t="str">
        <f>'Open vragen'!A6</f>
        <v xml:space="preserve">C. Fysieke distributie
Zie bijlage 7 'kwaliteit' </v>
      </c>
      <c r="B8" s="6"/>
      <c r="C8" s="60" t="s">
        <v>0</v>
      </c>
      <c r="D8" s="61"/>
      <c r="E8" s="51"/>
      <c r="F8" s="62" t="s">
        <v>0</v>
      </c>
      <c r="G8" s="61"/>
      <c r="H8" s="51"/>
      <c r="I8" s="62" t="s">
        <v>0</v>
      </c>
      <c r="J8" s="61"/>
    </row>
    <row r="9" spans="1:11" ht="20" customHeight="1" x14ac:dyDescent="0.15">
      <c r="A9" s="48" t="str">
        <f>'Open vragen'!A7</f>
        <v>OPEN VRAAG 7.2 	INRICHTING SERVICE ORGANISATIE</v>
      </c>
      <c r="B9" s="6"/>
      <c r="C9" s="58" t="s">
        <v>2</v>
      </c>
      <c r="D9" s="59"/>
      <c r="E9" s="51"/>
      <c r="F9" s="58" t="s">
        <v>2</v>
      </c>
      <c r="G9" s="59"/>
      <c r="H9" s="51"/>
      <c r="I9" s="58" t="s">
        <v>2</v>
      </c>
      <c r="J9" s="59"/>
    </row>
    <row r="10" spans="1:11" ht="120" customHeight="1" x14ac:dyDescent="0.15">
      <c r="A10" s="37" t="str">
        <f>'Open vragen'!A8</f>
        <v>Zie bijlage 7 'kwaliteit'</v>
      </c>
      <c r="B10" s="6"/>
      <c r="C10" s="60" t="s">
        <v>0</v>
      </c>
      <c r="D10" s="61"/>
      <c r="E10" s="51"/>
      <c r="F10" s="62" t="s">
        <v>0</v>
      </c>
      <c r="G10" s="61"/>
      <c r="H10" s="51"/>
      <c r="I10" s="62" t="s">
        <v>0</v>
      </c>
      <c r="J10" s="61"/>
    </row>
    <row r="11" spans="1:11" ht="20" customHeight="1" x14ac:dyDescent="0.15">
      <c r="A11" s="48" t="str">
        <f>'Open vragen'!A9</f>
        <v xml:space="preserve">OPEN VRAAG 7.3	BORGEN KENNIS MEDEWERKERS </v>
      </c>
      <c r="B11" s="6"/>
      <c r="C11" s="58" t="s">
        <v>2</v>
      </c>
      <c r="D11" s="59"/>
      <c r="E11" s="51"/>
      <c r="F11" s="58" t="s">
        <v>2</v>
      </c>
      <c r="G11" s="59"/>
      <c r="H11" s="51"/>
      <c r="I11" s="58" t="s">
        <v>2</v>
      </c>
      <c r="J11" s="59"/>
    </row>
    <row r="12" spans="1:11" ht="120" customHeight="1" x14ac:dyDescent="0.15">
      <c r="A12" s="37" t="str">
        <f>'Open vragen'!A10</f>
        <v>Zie bijlage 7 'kwaliteit'</v>
      </c>
      <c r="B12" s="6"/>
      <c r="C12" s="60" t="s">
        <v>0</v>
      </c>
      <c r="D12" s="61"/>
      <c r="E12" s="51"/>
      <c r="F12" s="62" t="s">
        <v>0</v>
      </c>
      <c r="G12" s="61"/>
      <c r="H12" s="51"/>
      <c r="I12" s="62" t="s">
        <v>0</v>
      </c>
      <c r="J12" s="61"/>
    </row>
    <row r="13" spans="1:11" ht="20" customHeight="1" x14ac:dyDescent="0.15">
      <c r="A13" s="48" t="str">
        <f>'Open vragen'!A11</f>
        <v>OPEN VRAAG 7.4	DISTRIBUTIE (WAREHOUSING)</v>
      </c>
      <c r="B13" s="6"/>
      <c r="C13" s="68" t="s">
        <v>33</v>
      </c>
      <c r="D13" s="69"/>
      <c r="E13" s="69"/>
      <c r="F13" s="69"/>
      <c r="G13" s="69"/>
      <c r="H13" s="69"/>
      <c r="I13" s="69"/>
      <c r="J13" s="70"/>
    </row>
    <row r="14" spans="1:11" ht="120" customHeight="1" x14ac:dyDescent="0.15">
      <c r="A14" s="37" t="str">
        <f>'Open vragen'!A12</f>
        <v>Zie bijlage 7 'kwaliteit'</v>
      </c>
      <c r="B14" s="6"/>
      <c r="C14" s="68"/>
      <c r="D14" s="69"/>
      <c r="E14" s="69"/>
      <c r="F14" s="69"/>
      <c r="G14" s="69"/>
      <c r="H14" s="69"/>
      <c r="I14" s="69"/>
      <c r="J14" s="70"/>
    </row>
    <row r="15" spans="1:11" ht="20" customHeight="1" x14ac:dyDescent="0.15">
      <c r="A15" s="33"/>
      <c r="B15" s="7"/>
      <c r="C15" s="52"/>
      <c r="D15" s="52"/>
      <c r="E15" s="53"/>
      <c r="F15" s="52"/>
      <c r="G15" s="52"/>
      <c r="H15" s="53"/>
      <c r="I15" s="52"/>
      <c r="J15" s="54"/>
    </row>
    <row r="20" spans="1:1" x14ac:dyDescent="0.15">
      <c r="A20" s="47"/>
    </row>
  </sheetData>
  <sheetProtection algorithmName="SHA-512" hashValue="rphE4zA+oG5n97VhW+dQt2QvVqq+uLCIxTFylFfZBwYFA3O7oh2PLaq5V0GeFG19es5N+dhUZqKzc1di3Uyj5w==" saltValue="iL1JmJEr4TcnQLyUjw/S9g==" spinCount="100000" sheet="1" objects="1" scenarios="1"/>
  <mergeCells count="37">
    <mergeCell ref="F7:G7"/>
    <mergeCell ref="I7:J7"/>
    <mergeCell ref="C8:D8"/>
    <mergeCell ref="F8:G8"/>
    <mergeCell ref="I8:J8"/>
    <mergeCell ref="C13:J14"/>
    <mergeCell ref="C12:D12"/>
    <mergeCell ref="F12:G12"/>
    <mergeCell ref="I12:J12"/>
    <mergeCell ref="C10:D10"/>
    <mergeCell ref="F10:G10"/>
    <mergeCell ref="I10:J10"/>
    <mergeCell ref="C11:D11"/>
    <mergeCell ref="F11:G11"/>
    <mergeCell ref="I11:J11"/>
    <mergeCell ref="I1:J1"/>
    <mergeCell ref="C1:D1"/>
    <mergeCell ref="F1:G1"/>
    <mergeCell ref="C2:D2"/>
    <mergeCell ref="F2:G2"/>
    <mergeCell ref="I2:J2"/>
    <mergeCell ref="C3:D3"/>
    <mergeCell ref="F3:G3"/>
    <mergeCell ref="I3:J3"/>
    <mergeCell ref="C9:D9"/>
    <mergeCell ref="F9:G9"/>
    <mergeCell ref="I9:J9"/>
    <mergeCell ref="C4:D4"/>
    <mergeCell ref="F4:G4"/>
    <mergeCell ref="I4:J4"/>
    <mergeCell ref="C5:D5"/>
    <mergeCell ref="F5:G5"/>
    <mergeCell ref="I5:J5"/>
    <mergeCell ref="C6:D6"/>
    <mergeCell ref="F6:G6"/>
    <mergeCell ref="I6:J6"/>
    <mergeCell ref="C7:D7"/>
  </mergeCells>
  <dataValidations count="1">
    <dataValidation type="list" errorStyle="warning" allowBlank="1" showErrorMessage="1" error="Voer juiste waarde in. " sqref="I9 I3 F3 F9 C9 C3:D3 I11 F11 C11 I5 F5 C5:D5 I7 F7 C7:D7" xr:uid="{00E4E896-13B0-A749-9BD2-E53F8FFE708E}">
      <formula1>SCOREOV</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0"/>
  <sheetViews>
    <sheetView showGridLines="0" zoomScaleNormal="100" zoomScalePageLayoutView="85" workbookViewId="0">
      <pane ySplit="1" topLeftCell="A12" activePane="bottomLeft" state="frozen"/>
      <selection pane="bottomLeft" activeCell="A15" sqref="A15:XFD19"/>
    </sheetView>
  </sheetViews>
  <sheetFormatPr baseColWidth="10" defaultColWidth="8.83203125" defaultRowHeight="13" x14ac:dyDescent="0.15"/>
  <cols>
    <col min="1" max="1" width="150.83203125" style="1" customWidth="1"/>
    <col min="2" max="2" width="2.83203125" style="4" customWidth="1"/>
    <col min="3" max="3" width="30.83203125" style="55" customWidth="1"/>
    <col min="4" max="4" width="3.83203125" style="55" customWidth="1"/>
    <col min="5" max="5" width="2.83203125" style="55" customWidth="1"/>
    <col min="6" max="6" width="30.83203125" style="55" customWidth="1"/>
    <col min="7" max="7" width="3.83203125" style="55" customWidth="1"/>
    <col min="8" max="8" width="2.83203125" style="55" customWidth="1"/>
    <col min="9" max="9" width="30.83203125" style="56" customWidth="1"/>
    <col min="10" max="10" width="3.83203125" style="56" customWidth="1"/>
    <col min="11" max="11" width="11.6640625" style="1" bestFit="1" customWidth="1"/>
    <col min="12" max="16384" width="8.83203125" style="1"/>
  </cols>
  <sheetData>
    <row r="1" spans="1:11" ht="50" customHeight="1" x14ac:dyDescent="0.2">
      <c r="A1" s="32" t="s">
        <v>28</v>
      </c>
      <c r="B1" s="8"/>
      <c r="C1" s="71" t="str">
        <f>'Beoordelaar 1'!C1</f>
        <v>Inschrijver 1</v>
      </c>
      <c r="D1" s="72"/>
      <c r="E1" s="49"/>
      <c r="F1" s="71" t="str">
        <f>'Beoordelaar 1'!F1</f>
        <v>Inschrijver 2</v>
      </c>
      <c r="G1" s="72"/>
      <c r="H1" s="49"/>
      <c r="I1" s="71" t="str">
        <f>'Beoordelaar 1'!I1</f>
        <v>Inschrijver 3</v>
      </c>
      <c r="J1" s="72"/>
      <c r="K1" s="3"/>
    </row>
    <row r="2" spans="1:11" ht="40" customHeight="1" x14ac:dyDescent="0.15">
      <c r="A2" s="34" t="str">
        <f>'Open vragen'!A1:A1</f>
        <v>7.1.A. BEANTWOORDING OPEN VRAGEN</v>
      </c>
      <c r="B2" s="5"/>
      <c r="C2" s="66" t="s">
        <v>6</v>
      </c>
      <c r="D2" s="67"/>
      <c r="E2" s="50"/>
      <c r="F2" s="66" t="s">
        <v>6</v>
      </c>
      <c r="G2" s="67"/>
      <c r="H2" s="50"/>
      <c r="I2" s="66" t="s">
        <v>6</v>
      </c>
      <c r="J2" s="67"/>
    </row>
    <row r="3" spans="1:11" ht="20" customHeight="1" x14ac:dyDescent="0.15">
      <c r="A3" s="48" t="str">
        <f>'Open vragen'!A3</f>
        <v>OPEN VRAAG 7.1 DUURZAAM EN CIRCULAIR INKOPEN (A t/m C)</v>
      </c>
      <c r="B3" s="6"/>
      <c r="C3" s="58" t="s">
        <v>8</v>
      </c>
      <c r="D3" s="59"/>
      <c r="E3" s="51"/>
      <c r="F3" s="58" t="s">
        <v>2</v>
      </c>
      <c r="G3" s="59"/>
      <c r="H3" s="51"/>
      <c r="I3" s="58" t="s">
        <v>2</v>
      </c>
      <c r="J3" s="59"/>
    </row>
    <row r="4" spans="1:11" ht="120" customHeight="1" x14ac:dyDescent="0.15">
      <c r="A4" s="37" t="str">
        <f>'Open vragen'!A4</f>
        <v xml:space="preserve">A. Studentensets uit het gevraagde kernassortiment
Zie bijlage 7 'kwaliteit' </v>
      </c>
      <c r="B4" s="6"/>
      <c r="C4" s="60" t="s">
        <v>0</v>
      </c>
      <c r="D4" s="61"/>
      <c r="E4" s="51"/>
      <c r="F4" s="62" t="s">
        <v>0</v>
      </c>
      <c r="G4" s="61"/>
      <c r="H4" s="51"/>
      <c r="I4" s="62" t="s">
        <v>0</v>
      </c>
      <c r="J4" s="61"/>
    </row>
    <row r="5" spans="1:11" ht="20" customHeight="1" x14ac:dyDescent="0.15">
      <c r="A5" s="48"/>
      <c r="B5" s="6"/>
      <c r="C5" s="58" t="s">
        <v>8</v>
      </c>
      <c r="D5" s="59"/>
      <c r="E5" s="51"/>
      <c r="F5" s="58" t="s">
        <v>2</v>
      </c>
      <c r="G5" s="59"/>
      <c r="H5" s="51"/>
      <c r="I5" s="58" t="s">
        <v>2</v>
      </c>
      <c r="J5" s="59"/>
    </row>
    <row r="6" spans="1:11" ht="120" customHeight="1" x14ac:dyDescent="0.15">
      <c r="A6" s="37" t="str">
        <f>'Open vragen'!A5</f>
        <v xml:space="preserve">B. Advies bij keuzes
Zie bijlage 7 'kwaliteit' </v>
      </c>
      <c r="B6" s="6"/>
      <c r="C6" s="60" t="s">
        <v>0</v>
      </c>
      <c r="D6" s="61"/>
      <c r="E6" s="51"/>
      <c r="F6" s="62" t="s">
        <v>0</v>
      </c>
      <c r="G6" s="61"/>
      <c r="H6" s="51"/>
      <c r="I6" s="62" t="s">
        <v>0</v>
      </c>
      <c r="J6" s="61"/>
    </row>
    <row r="7" spans="1:11" ht="20" customHeight="1" x14ac:dyDescent="0.15">
      <c r="A7" s="48"/>
      <c r="B7" s="6"/>
      <c r="C7" s="58" t="s">
        <v>8</v>
      </c>
      <c r="D7" s="59"/>
      <c r="E7" s="51"/>
      <c r="F7" s="58" t="s">
        <v>2</v>
      </c>
      <c r="G7" s="59"/>
      <c r="H7" s="51"/>
      <c r="I7" s="58" t="s">
        <v>2</v>
      </c>
      <c r="J7" s="59"/>
    </row>
    <row r="8" spans="1:11" ht="120" customHeight="1" x14ac:dyDescent="0.15">
      <c r="A8" s="37" t="str">
        <f>'Open vragen'!A6</f>
        <v xml:space="preserve">C. Fysieke distributie
Zie bijlage 7 'kwaliteit' </v>
      </c>
      <c r="B8" s="6"/>
      <c r="C8" s="60" t="s">
        <v>0</v>
      </c>
      <c r="D8" s="61"/>
      <c r="E8" s="51"/>
      <c r="F8" s="62" t="s">
        <v>0</v>
      </c>
      <c r="G8" s="61"/>
      <c r="H8" s="51"/>
      <c r="I8" s="62" t="s">
        <v>0</v>
      </c>
      <c r="J8" s="61"/>
    </row>
    <row r="9" spans="1:11" ht="20" customHeight="1" x14ac:dyDescent="0.15">
      <c r="A9" s="48" t="str">
        <f>'Open vragen'!A7</f>
        <v>OPEN VRAAG 7.2 	INRICHTING SERVICE ORGANISATIE</v>
      </c>
      <c r="B9" s="6"/>
      <c r="C9" s="58" t="s">
        <v>2</v>
      </c>
      <c r="D9" s="59"/>
      <c r="E9" s="51"/>
      <c r="F9" s="58" t="s">
        <v>2</v>
      </c>
      <c r="G9" s="59"/>
      <c r="H9" s="51"/>
      <c r="I9" s="58" t="s">
        <v>2</v>
      </c>
      <c r="J9" s="59"/>
    </row>
    <row r="10" spans="1:11" ht="120" customHeight="1" x14ac:dyDescent="0.15">
      <c r="A10" s="37" t="str">
        <f>'Open vragen'!A8</f>
        <v>Zie bijlage 7 'kwaliteit'</v>
      </c>
      <c r="B10" s="6"/>
      <c r="C10" s="60" t="s">
        <v>0</v>
      </c>
      <c r="D10" s="61"/>
      <c r="E10" s="51"/>
      <c r="F10" s="62" t="s">
        <v>0</v>
      </c>
      <c r="G10" s="61"/>
      <c r="H10" s="51"/>
      <c r="I10" s="62" t="s">
        <v>0</v>
      </c>
      <c r="J10" s="61"/>
    </row>
    <row r="11" spans="1:11" ht="20" customHeight="1" x14ac:dyDescent="0.15">
      <c r="A11" s="48" t="str">
        <f>'Open vragen'!A9</f>
        <v xml:space="preserve">OPEN VRAAG 7.3	BORGEN KENNIS MEDEWERKERS </v>
      </c>
      <c r="B11" s="6"/>
      <c r="C11" s="58" t="s">
        <v>2</v>
      </c>
      <c r="D11" s="59"/>
      <c r="E11" s="51"/>
      <c r="F11" s="58" t="s">
        <v>2</v>
      </c>
      <c r="G11" s="59"/>
      <c r="H11" s="51"/>
      <c r="I11" s="58" t="s">
        <v>2</v>
      </c>
      <c r="J11" s="59"/>
    </row>
    <row r="12" spans="1:11" ht="120" customHeight="1" x14ac:dyDescent="0.15">
      <c r="A12" s="37" t="str">
        <f>'Open vragen'!A10</f>
        <v>Zie bijlage 7 'kwaliteit'</v>
      </c>
      <c r="B12" s="6"/>
      <c r="C12" s="60" t="s">
        <v>0</v>
      </c>
      <c r="D12" s="61"/>
      <c r="E12" s="51"/>
      <c r="F12" s="62" t="s">
        <v>0</v>
      </c>
      <c r="G12" s="61"/>
      <c r="H12" s="51"/>
      <c r="I12" s="62" t="s">
        <v>0</v>
      </c>
      <c r="J12" s="61"/>
    </row>
    <row r="13" spans="1:11" ht="20" customHeight="1" x14ac:dyDescent="0.15">
      <c r="A13" s="48" t="str">
        <f>'Open vragen'!A11</f>
        <v>OPEN VRAAG 7.4	DISTRIBUTIE (WAREHOUSING)</v>
      </c>
      <c r="B13" s="6"/>
      <c r="C13" s="68" t="s">
        <v>33</v>
      </c>
      <c r="D13" s="69"/>
      <c r="E13" s="69"/>
      <c r="F13" s="69"/>
      <c r="G13" s="69"/>
      <c r="H13" s="69"/>
      <c r="I13" s="69"/>
      <c r="J13" s="70"/>
    </row>
    <row r="14" spans="1:11" ht="120" customHeight="1" x14ac:dyDescent="0.15">
      <c r="A14" s="37" t="str">
        <f>'Open vragen'!A12</f>
        <v>Zie bijlage 7 'kwaliteit'</v>
      </c>
      <c r="B14" s="6"/>
      <c r="C14" s="68"/>
      <c r="D14" s="69"/>
      <c r="E14" s="69"/>
      <c r="F14" s="69"/>
      <c r="G14" s="69"/>
      <c r="H14" s="69"/>
      <c r="I14" s="69"/>
      <c r="J14" s="70"/>
    </row>
    <row r="15" spans="1:11" ht="20" customHeight="1" x14ac:dyDescent="0.15">
      <c r="A15" s="33"/>
      <c r="B15" s="7"/>
      <c r="C15" s="52"/>
      <c r="D15" s="52"/>
      <c r="E15" s="53"/>
      <c r="F15" s="52"/>
      <c r="G15" s="52"/>
      <c r="H15" s="53"/>
      <c r="I15" s="52"/>
      <c r="J15" s="54"/>
    </row>
    <row r="20" spans="1:1" x14ac:dyDescent="0.15">
      <c r="A20" s="47"/>
    </row>
  </sheetData>
  <sheetProtection algorithmName="SHA-512" hashValue="h7RKV+rpaz9dITMFx8XoLfqHEBobLhYkL27m1JLxvOKZEXGx8CWOjYp1tJK94FhzFKZQP6aMSVXCKTXCDDF1lg==" saltValue="0uAj+cnPfinOuOWUIThTAw==" spinCount="100000" sheet="1" objects="1" scenarios="1"/>
  <mergeCells count="37">
    <mergeCell ref="C12:D12"/>
    <mergeCell ref="F12:G12"/>
    <mergeCell ref="I12:J12"/>
    <mergeCell ref="C5:D5"/>
    <mergeCell ref="F5:G5"/>
    <mergeCell ref="I5:J5"/>
    <mergeCell ref="C6:D6"/>
    <mergeCell ref="F6:G6"/>
    <mergeCell ref="I6:J6"/>
    <mergeCell ref="C7:D7"/>
    <mergeCell ref="F7:G7"/>
    <mergeCell ref="I7:J7"/>
    <mergeCell ref="C8:D8"/>
    <mergeCell ref="F8:G8"/>
    <mergeCell ref="I8:J8"/>
    <mergeCell ref="C13:J14"/>
    <mergeCell ref="C11:D11"/>
    <mergeCell ref="F11:G11"/>
    <mergeCell ref="I11:J11"/>
    <mergeCell ref="C10:D10"/>
    <mergeCell ref="F10:G10"/>
    <mergeCell ref="I10:J10"/>
    <mergeCell ref="I1:J1"/>
    <mergeCell ref="C1:D1"/>
    <mergeCell ref="F1:G1"/>
    <mergeCell ref="C2:D2"/>
    <mergeCell ref="F2:G2"/>
    <mergeCell ref="I2:J2"/>
    <mergeCell ref="C3:D3"/>
    <mergeCell ref="F3:G3"/>
    <mergeCell ref="I3:J3"/>
    <mergeCell ref="C9:D9"/>
    <mergeCell ref="F9:G9"/>
    <mergeCell ref="I9:J9"/>
    <mergeCell ref="C4:D4"/>
    <mergeCell ref="F4:G4"/>
    <mergeCell ref="I4:J4"/>
  </mergeCells>
  <dataValidations count="1">
    <dataValidation type="list" errorStyle="warning" allowBlank="1" showErrorMessage="1" error="Voer juiste waarde in. " sqref="I9 F9 C9 I11 F11 C11 I3 F3 C3:D3 I5 F5 C5:D5 I7 F7 C7:D7" xr:uid="{70F8FA63-6056-BE4B-9D68-6D9C5CC2F309}">
      <formula1>SCOREOV</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20"/>
  <sheetViews>
    <sheetView showGridLines="0" zoomScale="90" zoomScaleNormal="90" zoomScalePageLayoutView="85" workbookViewId="0">
      <pane ySplit="1" topLeftCell="A12" activePane="bottomLeft" state="frozen"/>
      <selection pane="bottomLeft" activeCell="A15" sqref="A15:XFD19"/>
    </sheetView>
  </sheetViews>
  <sheetFormatPr baseColWidth="10" defaultColWidth="8.83203125" defaultRowHeight="13" x14ac:dyDescent="0.15"/>
  <cols>
    <col min="1" max="1" width="150.83203125" style="1" customWidth="1"/>
    <col min="2" max="2" width="2.83203125" style="4" customWidth="1"/>
    <col min="3" max="3" width="30.83203125" style="55" customWidth="1"/>
    <col min="4" max="4" width="3.83203125" style="55" customWidth="1"/>
    <col min="5" max="5" width="2.83203125" style="55" customWidth="1"/>
    <col min="6" max="6" width="30.83203125" style="55" customWidth="1"/>
    <col min="7" max="7" width="3.83203125" style="55" customWidth="1"/>
    <col min="8" max="8" width="2.83203125" style="55" customWidth="1"/>
    <col min="9" max="9" width="30.83203125" style="56" customWidth="1"/>
    <col min="10" max="10" width="3.83203125" style="56" customWidth="1"/>
    <col min="11" max="11" width="11.6640625" style="1" bestFit="1" customWidth="1"/>
    <col min="12" max="16384" width="8.83203125" style="1"/>
  </cols>
  <sheetData>
    <row r="1" spans="1:11" ht="50" customHeight="1" x14ac:dyDescent="0.2">
      <c r="A1" s="32" t="s">
        <v>29</v>
      </c>
      <c r="B1" s="8"/>
      <c r="C1" s="71" t="str">
        <f>'Beoordelaar 1'!C1</f>
        <v>Inschrijver 1</v>
      </c>
      <c r="D1" s="72"/>
      <c r="E1" s="49"/>
      <c r="F1" s="71" t="str">
        <f>'Beoordelaar 1'!F1</f>
        <v>Inschrijver 2</v>
      </c>
      <c r="G1" s="72"/>
      <c r="H1" s="49"/>
      <c r="I1" s="71" t="str">
        <f>'Beoordelaar 1'!I1</f>
        <v>Inschrijver 3</v>
      </c>
      <c r="J1" s="72"/>
      <c r="K1" s="3"/>
    </row>
    <row r="2" spans="1:11" ht="40" customHeight="1" x14ac:dyDescent="0.15">
      <c r="A2" s="34" t="str">
        <f>'Open vragen'!A1:A1</f>
        <v>7.1.A. BEANTWOORDING OPEN VRAGEN</v>
      </c>
      <c r="B2" s="5"/>
      <c r="C2" s="66" t="s">
        <v>6</v>
      </c>
      <c r="D2" s="67"/>
      <c r="E2" s="50"/>
      <c r="F2" s="66" t="s">
        <v>6</v>
      </c>
      <c r="G2" s="67"/>
      <c r="H2" s="50"/>
      <c r="I2" s="66" t="s">
        <v>6</v>
      </c>
      <c r="J2" s="67"/>
    </row>
    <row r="3" spans="1:11" ht="20" customHeight="1" x14ac:dyDescent="0.15">
      <c r="A3" s="48" t="str">
        <f>'Open vragen'!A3</f>
        <v>OPEN VRAAG 7.1 DUURZAAM EN CIRCULAIR INKOPEN (A t/m C)</v>
      </c>
      <c r="B3" s="6"/>
      <c r="C3" s="58" t="s">
        <v>8</v>
      </c>
      <c r="D3" s="59"/>
      <c r="E3" s="51"/>
      <c r="F3" s="58" t="s">
        <v>2</v>
      </c>
      <c r="G3" s="59"/>
      <c r="H3" s="51"/>
      <c r="I3" s="58" t="s">
        <v>2</v>
      </c>
      <c r="J3" s="59"/>
    </row>
    <row r="4" spans="1:11" ht="120" customHeight="1" x14ac:dyDescent="0.15">
      <c r="A4" s="37" t="str">
        <f>'Open vragen'!A4</f>
        <v xml:space="preserve">A. Studentensets uit het gevraagde kernassortiment
Zie bijlage 7 'kwaliteit' </v>
      </c>
      <c r="B4" s="6"/>
      <c r="C4" s="60" t="s">
        <v>0</v>
      </c>
      <c r="D4" s="61"/>
      <c r="E4" s="51"/>
      <c r="F4" s="62" t="s">
        <v>0</v>
      </c>
      <c r="G4" s="61"/>
      <c r="H4" s="51"/>
      <c r="I4" s="62" t="s">
        <v>0</v>
      </c>
      <c r="J4" s="61"/>
    </row>
    <row r="5" spans="1:11" ht="20" customHeight="1" x14ac:dyDescent="0.15">
      <c r="A5" s="48"/>
      <c r="B5" s="6"/>
      <c r="C5" s="58" t="s">
        <v>8</v>
      </c>
      <c r="D5" s="59"/>
      <c r="E5" s="51"/>
      <c r="F5" s="58" t="s">
        <v>2</v>
      </c>
      <c r="G5" s="59"/>
      <c r="H5" s="51"/>
      <c r="I5" s="58" t="s">
        <v>2</v>
      </c>
      <c r="J5" s="59"/>
    </row>
    <row r="6" spans="1:11" ht="120" customHeight="1" x14ac:dyDescent="0.15">
      <c r="A6" s="37" t="str">
        <f>'Open vragen'!A5</f>
        <v xml:space="preserve">B. Advies bij keuzes
Zie bijlage 7 'kwaliteit' </v>
      </c>
      <c r="B6" s="6"/>
      <c r="C6" s="60" t="s">
        <v>0</v>
      </c>
      <c r="D6" s="61"/>
      <c r="E6" s="51"/>
      <c r="F6" s="62" t="s">
        <v>0</v>
      </c>
      <c r="G6" s="61"/>
      <c r="H6" s="51"/>
      <c r="I6" s="62" t="s">
        <v>0</v>
      </c>
      <c r="J6" s="61"/>
    </row>
    <row r="7" spans="1:11" ht="20" customHeight="1" x14ac:dyDescent="0.15">
      <c r="A7" s="48"/>
      <c r="B7" s="6"/>
      <c r="C7" s="58" t="s">
        <v>8</v>
      </c>
      <c r="D7" s="59"/>
      <c r="E7" s="51"/>
      <c r="F7" s="58" t="s">
        <v>2</v>
      </c>
      <c r="G7" s="59"/>
      <c r="H7" s="51"/>
      <c r="I7" s="58" t="s">
        <v>2</v>
      </c>
      <c r="J7" s="59"/>
    </row>
    <row r="8" spans="1:11" ht="120" customHeight="1" x14ac:dyDescent="0.15">
      <c r="A8" s="37" t="str">
        <f>'Open vragen'!A6</f>
        <v xml:space="preserve">C. Fysieke distributie
Zie bijlage 7 'kwaliteit' </v>
      </c>
      <c r="B8" s="6"/>
      <c r="C8" s="60" t="s">
        <v>0</v>
      </c>
      <c r="D8" s="61"/>
      <c r="E8" s="51"/>
      <c r="F8" s="62" t="s">
        <v>0</v>
      </c>
      <c r="G8" s="61"/>
      <c r="H8" s="51"/>
      <c r="I8" s="62" t="s">
        <v>0</v>
      </c>
      <c r="J8" s="61"/>
    </row>
    <row r="9" spans="1:11" ht="20" customHeight="1" x14ac:dyDescent="0.15">
      <c r="A9" s="48" t="str">
        <f>'Open vragen'!A7</f>
        <v>OPEN VRAAG 7.2 	INRICHTING SERVICE ORGANISATIE</v>
      </c>
      <c r="B9" s="6"/>
      <c r="C9" s="58" t="s">
        <v>2</v>
      </c>
      <c r="D9" s="59"/>
      <c r="E9" s="51"/>
      <c r="F9" s="58" t="s">
        <v>2</v>
      </c>
      <c r="G9" s="59"/>
      <c r="H9" s="51"/>
      <c r="I9" s="58" t="s">
        <v>2</v>
      </c>
      <c r="J9" s="59"/>
    </row>
    <row r="10" spans="1:11" ht="120" customHeight="1" x14ac:dyDescent="0.15">
      <c r="A10" s="37" t="str">
        <f>'Open vragen'!A8</f>
        <v>Zie bijlage 7 'kwaliteit'</v>
      </c>
      <c r="B10" s="6"/>
      <c r="C10" s="60" t="s">
        <v>0</v>
      </c>
      <c r="D10" s="61"/>
      <c r="E10" s="51"/>
      <c r="F10" s="62" t="s">
        <v>0</v>
      </c>
      <c r="G10" s="61"/>
      <c r="H10" s="51"/>
      <c r="I10" s="62" t="s">
        <v>0</v>
      </c>
      <c r="J10" s="61"/>
    </row>
    <row r="11" spans="1:11" ht="20" customHeight="1" x14ac:dyDescent="0.15">
      <c r="A11" s="48" t="str">
        <f>'Open vragen'!A9</f>
        <v xml:space="preserve">OPEN VRAAG 7.3	BORGEN KENNIS MEDEWERKERS </v>
      </c>
      <c r="B11" s="6"/>
      <c r="C11" s="58" t="s">
        <v>2</v>
      </c>
      <c r="D11" s="59"/>
      <c r="E11" s="51"/>
      <c r="F11" s="58" t="s">
        <v>2</v>
      </c>
      <c r="G11" s="59"/>
      <c r="H11" s="51"/>
      <c r="I11" s="58" t="s">
        <v>2</v>
      </c>
      <c r="J11" s="59"/>
    </row>
    <row r="12" spans="1:11" ht="120" customHeight="1" x14ac:dyDescent="0.15">
      <c r="A12" s="37" t="str">
        <f>'Open vragen'!A10</f>
        <v>Zie bijlage 7 'kwaliteit'</v>
      </c>
      <c r="B12" s="6"/>
      <c r="C12" s="60" t="s">
        <v>0</v>
      </c>
      <c r="D12" s="61"/>
      <c r="E12" s="51"/>
      <c r="F12" s="62" t="s">
        <v>0</v>
      </c>
      <c r="G12" s="61"/>
      <c r="H12" s="51"/>
      <c r="I12" s="62" t="s">
        <v>0</v>
      </c>
      <c r="J12" s="61"/>
    </row>
    <row r="13" spans="1:11" ht="20" customHeight="1" x14ac:dyDescent="0.15">
      <c r="A13" s="48" t="str">
        <f>'Open vragen'!A11</f>
        <v>OPEN VRAAG 7.4	DISTRIBUTIE (WAREHOUSING)</v>
      </c>
      <c r="B13" s="6"/>
      <c r="C13" s="68" t="s">
        <v>33</v>
      </c>
      <c r="D13" s="69"/>
      <c r="E13" s="69"/>
      <c r="F13" s="69"/>
      <c r="G13" s="69"/>
      <c r="H13" s="69"/>
      <c r="I13" s="69"/>
      <c r="J13" s="70"/>
    </row>
    <row r="14" spans="1:11" ht="120" customHeight="1" x14ac:dyDescent="0.15">
      <c r="A14" s="37" t="str">
        <f>'Open vragen'!A12</f>
        <v>Zie bijlage 7 'kwaliteit'</v>
      </c>
      <c r="B14" s="6"/>
      <c r="C14" s="68"/>
      <c r="D14" s="69"/>
      <c r="E14" s="69"/>
      <c r="F14" s="69"/>
      <c r="G14" s="69"/>
      <c r="H14" s="69"/>
      <c r="I14" s="69"/>
      <c r="J14" s="70"/>
    </row>
    <row r="15" spans="1:11" ht="20" customHeight="1" x14ac:dyDescent="0.15">
      <c r="A15" s="33"/>
      <c r="B15" s="7"/>
      <c r="C15" s="52"/>
      <c r="D15" s="52"/>
      <c r="E15" s="53"/>
      <c r="F15" s="52"/>
      <c r="G15" s="52"/>
      <c r="H15" s="53"/>
      <c r="I15" s="52"/>
      <c r="J15" s="54"/>
    </row>
    <row r="20" spans="1:1" x14ac:dyDescent="0.15">
      <c r="A20" s="47"/>
    </row>
  </sheetData>
  <sheetProtection algorithmName="SHA-512" hashValue="92R15bp7eyW9/cTYnSuqF6PMthxXjlpjGoxB6OcFE2zOlcCxCdfzQjL4QMADBi/491jCTDAqtjrdAwmDvzDHWw==" saltValue="2nj1lhSp6tjUPv27Qgv9Tg==" spinCount="100000" sheet="1" objects="1" scenarios="1"/>
  <mergeCells count="37">
    <mergeCell ref="C12:D12"/>
    <mergeCell ref="F12:G12"/>
    <mergeCell ref="I12:J12"/>
    <mergeCell ref="C5:D5"/>
    <mergeCell ref="F5:G5"/>
    <mergeCell ref="I5:J5"/>
    <mergeCell ref="C6:D6"/>
    <mergeCell ref="F6:G6"/>
    <mergeCell ref="I6:J6"/>
    <mergeCell ref="C7:D7"/>
    <mergeCell ref="F7:G7"/>
    <mergeCell ref="I7:J7"/>
    <mergeCell ref="C8:D8"/>
    <mergeCell ref="F8:G8"/>
    <mergeCell ref="I8:J8"/>
    <mergeCell ref="C13:J14"/>
    <mergeCell ref="C11:D11"/>
    <mergeCell ref="F11:G11"/>
    <mergeCell ref="I11:J11"/>
    <mergeCell ref="C10:D10"/>
    <mergeCell ref="F10:G10"/>
    <mergeCell ref="I10:J10"/>
    <mergeCell ref="I1:J1"/>
    <mergeCell ref="C1:D1"/>
    <mergeCell ref="F1:G1"/>
    <mergeCell ref="C2:D2"/>
    <mergeCell ref="F2:G2"/>
    <mergeCell ref="I2:J2"/>
    <mergeCell ref="C3:D3"/>
    <mergeCell ref="F3:G3"/>
    <mergeCell ref="I3:J3"/>
    <mergeCell ref="C9:D9"/>
    <mergeCell ref="F9:G9"/>
    <mergeCell ref="I9:J9"/>
    <mergeCell ref="C4:D4"/>
    <mergeCell ref="F4:G4"/>
    <mergeCell ref="I4:J4"/>
  </mergeCells>
  <dataValidations count="1">
    <dataValidation type="list" errorStyle="warning" allowBlank="1" showErrorMessage="1" error="Voer juiste waarde in. " sqref="I9 F9 C9 I11 F11 C11 I3 F3 C3:D3 I5 F5 C5:D5 I7 F7 C7:D7" xr:uid="{7A3C748F-D3A1-4A46-9081-11B452D80558}">
      <formula1>SCOREOV</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00CD3-EEF1-254E-87A6-8462D5A52AEC}">
  <dimension ref="A1:K20"/>
  <sheetViews>
    <sheetView showGridLines="0" zoomScale="90" zoomScaleNormal="90" workbookViewId="0">
      <pane ySplit="1" topLeftCell="A12" activePane="bottomLeft" state="frozen"/>
      <selection pane="bottomLeft" activeCell="A15" sqref="A15:XFD19"/>
    </sheetView>
  </sheetViews>
  <sheetFormatPr baseColWidth="10" defaultColWidth="8.83203125" defaultRowHeight="13" x14ac:dyDescent="0.15"/>
  <cols>
    <col min="1" max="1" width="150.83203125" style="1" customWidth="1"/>
    <col min="2" max="2" width="2.83203125" style="4" customWidth="1"/>
    <col min="3" max="3" width="30.83203125" style="55" customWidth="1"/>
    <col min="4" max="4" width="3.83203125" style="55" customWidth="1"/>
    <col min="5" max="5" width="2.83203125" style="55" customWidth="1"/>
    <col min="6" max="6" width="30.83203125" style="55" customWidth="1"/>
    <col min="7" max="7" width="3.83203125" style="55" customWidth="1"/>
    <col min="8" max="8" width="2.83203125" style="55" customWidth="1"/>
    <col min="9" max="9" width="30.83203125" style="56" customWidth="1"/>
    <col min="10" max="10" width="3.83203125" style="56" customWidth="1"/>
    <col min="11" max="11" width="11.6640625" style="1" bestFit="1" customWidth="1"/>
    <col min="12" max="16384" width="8.83203125" style="1"/>
  </cols>
  <sheetData>
    <row r="1" spans="1:11" ht="50" customHeight="1" x14ac:dyDescent="0.2">
      <c r="A1" s="32" t="s">
        <v>30</v>
      </c>
      <c r="B1" s="8"/>
      <c r="C1" s="71" t="str">
        <f>'Beoordelaar 1'!C1</f>
        <v>Inschrijver 1</v>
      </c>
      <c r="D1" s="72"/>
      <c r="E1" s="49"/>
      <c r="F1" s="71" t="str">
        <f>'Beoordelaar 1'!F1</f>
        <v>Inschrijver 2</v>
      </c>
      <c r="G1" s="72"/>
      <c r="H1" s="49"/>
      <c r="I1" s="71" t="str">
        <f>'Beoordelaar 1'!I1</f>
        <v>Inschrijver 3</v>
      </c>
      <c r="J1" s="72"/>
      <c r="K1" s="3"/>
    </row>
    <row r="2" spans="1:11" ht="40" customHeight="1" x14ac:dyDescent="0.15">
      <c r="A2" s="34" t="str">
        <f>'Open vragen'!A1:A1</f>
        <v>7.1.A. BEANTWOORDING OPEN VRAGEN</v>
      </c>
      <c r="B2" s="5"/>
      <c r="C2" s="66" t="s">
        <v>6</v>
      </c>
      <c r="D2" s="67"/>
      <c r="E2" s="50"/>
      <c r="F2" s="66" t="s">
        <v>6</v>
      </c>
      <c r="G2" s="67"/>
      <c r="H2" s="50"/>
      <c r="I2" s="66" t="s">
        <v>6</v>
      </c>
      <c r="J2" s="67"/>
    </row>
    <row r="3" spans="1:11" ht="20" customHeight="1" x14ac:dyDescent="0.15">
      <c r="A3" s="48" t="str">
        <f>'Open vragen'!A3</f>
        <v>OPEN VRAAG 7.1 DUURZAAM EN CIRCULAIR INKOPEN (A t/m C)</v>
      </c>
      <c r="B3" s="6"/>
      <c r="C3" s="58" t="s">
        <v>8</v>
      </c>
      <c r="D3" s="59"/>
      <c r="E3" s="51"/>
      <c r="F3" s="58" t="s">
        <v>2</v>
      </c>
      <c r="G3" s="59"/>
      <c r="H3" s="51"/>
      <c r="I3" s="58" t="s">
        <v>2</v>
      </c>
      <c r="J3" s="59"/>
    </row>
    <row r="4" spans="1:11" ht="120" customHeight="1" x14ac:dyDescent="0.15">
      <c r="A4" s="37" t="str">
        <f>'Open vragen'!A4</f>
        <v xml:space="preserve">A. Studentensets uit het gevraagde kernassortiment
Zie bijlage 7 'kwaliteit' </v>
      </c>
      <c r="B4" s="6"/>
      <c r="C4" s="60" t="s">
        <v>0</v>
      </c>
      <c r="D4" s="61"/>
      <c r="E4" s="51"/>
      <c r="F4" s="62" t="s">
        <v>0</v>
      </c>
      <c r="G4" s="61"/>
      <c r="H4" s="51"/>
      <c r="I4" s="62" t="s">
        <v>0</v>
      </c>
      <c r="J4" s="61"/>
    </row>
    <row r="5" spans="1:11" ht="20" customHeight="1" x14ac:dyDescent="0.15">
      <c r="A5" s="48"/>
      <c r="B5" s="6"/>
      <c r="C5" s="58" t="s">
        <v>8</v>
      </c>
      <c r="D5" s="59"/>
      <c r="E5" s="51"/>
      <c r="F5" s="58" t="s">
        <v>2</v>
      </c>
      <c r="G5" s="59"/>
      <c r="H5" s="51"/>
      <c r="I5" s="58" t="s">
        <v>2</v>
      </c>
      <c r="J5" s="59"/>
    </row>
    <row r="6" spans="1:11" ht="120" customHeight="1" x14ac:dyDescent="0.15">
      <c r="A6" s="37" t="str">
        <f>'Open vragen'!A5</f>
        <v xml:space="preserve">B. Advies bij keuzes
Zie bijlage 7 'kwaliteit' </v>
      </c>
      <c r="B6" s="6"/>
      <c r="C6" s="60" t="s">
        <v>0</v>
      </c>
      <c r="D6" s="61"/>
      <c r="E6" s="51"/>
      <c r="F6" s="62" t="s">
        <v>0</v>
      </c>
      <c r="G6" s="61"/>
      <c r="H6" s="51"/>
      <c r="I6" s="62" t="s">
        <v>0</v>
      </c>
      <c r="J6" s="61"/>
    </row>
    <row r="7" spans="1:11" ht="20" customHeight="1" x14ac:dyDescent="0.15">
      <c r="A7" s="48"/>
      <c r="B7" s="6"/>
      <c r="C7" s="58" t="s">
        <v>8</v>
      </c>
      <c r="D7" s="59"/>
      <c r="E7" s="51"/>
      <c r="F7" s="58" t="s">
        <v>2</v>
      </c>
      <c r="G7" s="59"/>
      <c r="H7" s="51"/>
      <c r="I7" s="58" t="s">
        <v>2</v>
      </c>
      <c r="J7" s="59"/>
    </row>
    <row r="8" spans="1:11" ht="120" customHeight="1" x14ac:dyDescent="0.15">
      <c r="A8" s="37" t="str">
        <f>'Open vragen'!A6</f>
        <v xml:space="preserve">C. Fysieke distributie
Zie bijlage 7 'kwaliteit' </v>
      </c>
      <c r="B8" s="6"/>
      <c r="C8" s="60" t="s">
        <v>0</v>
      </c>
      <c r="D8" s="61"/>
      <c r="E8" s="51"/>
      <c r="F8" s="62" t="s">
        <v>0</v>
      </c>
      <c r="G8" s="61"/>
      <c r="H8" s="51"/>
      <c r="I8" s="62" t="s">
        <v>0</v>
      </c>
      <c r="J8" s="61"/>
    </row>
    <row r="9" spans="1:11" ht="20" customHeight="1" x14ac:dyDescent="0.15">
      <c r="A9" s="48" t="str">
        <f>'Open vragen'!A7</f>
        <v>OPEN VRAAG 7.2 	INRICHTING SERVICE ORGANISATIE</v>
      </c>
      <c r="B9" s="6"/>
      <c r="C9" s="58" t="s">
        <v>2</v>
      </c>
      <c r="D9" s="59"/>
      <c r="E9" s="51"/>
      <c r="F9" s="58" t="s">
        <v>2</v>
      </c>
      <c r="G9" s="59"/>
      <c r="H9" s="51"/>
      <c r="I9" s="58" t="s">
        <v>2</v>
      </c>
      <c r="J9" s="59"/>
    </row>
    <row r="10" spans="1:11" ht="120" customHeight="1" x14ac:dyDescent="0.15">
      <c r="A10" s="37" t="str">
        <f>'Open vragen'!A8</f>
        <v>Zie bijlage 7 'kwaliteit'</v>
      </c>
      <c r="B10" s="6"/>
      <c r="C10" s="60" t="s">
        <v>0</v>
      </c>
      <c r="D10" s="61"/>
      <c r="E10" s="51"/>
      <c r="F10" s="62" t="s">
        <v>0</v>
      </c>
      <c r="G10" s="61"/>
      <c r="H10" s="51"/>
      <c r="I10" s="62" t="s">
        <v>0</v>
      </c>
      <c r="J10" s="61"/>
    </row>
    <row r="11" spans="1:11" ht="20" customHeight="1" x14ac:dyDescent="0.15">
      <c r="A11" s="48" t="str">
        <f>'Open vragen'!A9</f>
        <v xml:space="preserve">OPEN VRAAG 7.3	BORGEN KENNIS MEDEWERKERS </v>
      </c>
      <c r="B11" s="6"/>
      <c r="C11" s="58" t="s">
        <v>2</v>
      </c>
      <c r="D11" s="59"/>
      <c r="E11" s="51"/>
      <c r="F11" s="58" t="s">
        <v>2</v>
      </c>
      <c r="G11" s="59"/>
      <c r="H11" s="51"/>
      <c r="I11" s="58" t="s">
        <v>2</v>
      </c>
      <c r="J11" s="59"/>
    </row>
    <row r="12" spans="1:11" ht="120" customHeight="1" x14ac:dyDescent="0.15">
      <c r="A12" s="37" t="str">
        <f>'Open vragen'!A10</f>
        <v>Zie bijlage 7 'kwaliteit'</v>
      </c>
      <c r="B12" s="6"/>
      <c r="C12" s="60" t="s">
        <v>0</v>
      </c>
      <c r="D12" s="61"/>
      <c r="E12" s="51"/>
      <c r="F12" s="62" t="s">
        <v>0</v>
      </c>
      <c r="G12" s="61"/>
      <c r="H12" s="51"/>
      <c r="I12" s="62" t="s">
        <v>0</v>
      </c>
      <c r="J12" s="61"/>
    </row>
    <row r="13" spans="1:11" ht="20" customHeight="1" x14ac:dyDescent="0.15">
      <c r="A13" s="48" t="str">
        <f>'Open vragen'!A11</f>
        <v>OPEN VRAAG 7.4	DISTRIBUTIE (WAREHOUSING)</v>
      </c>
      <c r="B13" s="6"/>
      <c r="C13" s="68" t="s">
        <v>33</v>
      </c>
      <c r="D13" s="69"/>
      <c r="E13" s="69"/>
      <c r="F13" s="69"/>
      <c r="G13" s="69"/>
      <c r="H13" s="69"/>
      <c r="I13" s="69"/>
      <c r="J13" s="70"/>
    </row>
    <row r="14" spans="1:11" ht="120" customHeight="1" x14ac:dyDescent="0.15">
      <c r="A14" s="37" t="str">
        <f>'Open vragen'!A12</f>
        <v>Zie bijlage 7 'kwaliteit'</v>
      </c>
      <c r="B14" s="6"/>
      <c r="C14" s="68"/>
      <c r="D14" s="69"/>
      <c r="E14" s="69"/>
      <c r="F14" s="69"/>
      <c r="G14" s="69"/>
      <c r="H14" s="69"/>
      <c r="I14" s="69"/>
      <c r="J14" s="70"/>
    </row>
    <row r="15" spans="1:11" ht="20" customHeight="1" x14ac:dyDescent="0.15">
      <c r="A15" s="33"/>
      <c r="B15" s="7"/>
      <c r="C15" s="52"/>
      <c r="D15" s="52"/>
      <c r="E15" s="53"/>
      <c r="F15" s="52"/>
      <c r="G15" s="52"/>
      <c r="H15" s="53"/>
      <c r="I15" s="52"/>
      <c r="J15" s="54"/>
    </row>
    <row r="20" spans="1:1" x14ac:dyDescent="0.15">
      <c r="A20" s="47"/>
    </row>
  </sheetData>
  <sheetProtection algorithmName="SHA-512" hashValue="8kGUvz/K9jprYuWdq5Hdgq+NGCu//C+S0PqIPuOZV+gTFgiMe3iromNqVS1uhRJEvYrx4QLvmTrbdeuCOYXUZw==" saltValue="hGnR0ZCUc0kkA5QTUMlxtA==" spinCount="100000" sheet="1" objects="1" scenarios="1"/>
  <mergeCells count="37">
    <mergeCell ref="C8:D8"/>
    <mergeCell ref="F8:G8"/>
    <mergeCell ref="I8:J8"/>
    <mergeCell ref="F6:G6"/>
    <mergeCell ref="I6:J6"/>
    <mergeCell ref="C7:D7"/>
    <mergeCell ref="F7:G7"/>
    <mergeCell ref="I7:J7"/>
    <mergeCell ref="C13:J14"/>
    <mergeCell ref="C11:D11"/>
    <mergeCell ref="F11:G11"/>
    <mergeCell ref="I11:J11"/>
    <mergeCell ref="C12:D12"/>
    <mergeCell ref="F12:G12"/>
    <mergeCell ref="I12:J12"/>
    <mergeCell ref="C10:D10"/>
    <mergeCell ref="F10:G10"/>
    <mergeCell ref="I10:J10"/>
    <mergeCell ref="C3:D3"/>
    <mergeCell ref="F3:G3"/>
    <mergeCell ref="I3:J3"/>
    <mergeCell ref="C9:D9"/>
    <mergeCell ref="F9:G9"/>
    <mergeCell ref="I9:J9"/>
    <mergeCell ref="C4:D4"/>
    <mergeCell ref="F4:G4"/>
    <mergeCell ref="I4:J4"/>
    <mergeCell ref="C5:D5"/>
    <mergeCell ref="F5:G5"/>
    <mergeCell ref="I5:J5"/>
    <mergeCell ref="C6:D6"/>
    <mergeCell ref="C1:D1"/>
    <mergeCell ref="F1:G1"/>
    <mergeCell ref="I1:J1"/>
    <mergeCell ref="C2:D2"/>
    <mergeCell ref="F2:G2"/>
    <mergeCell ref="I2:J2"/>
  </mergeCells>
  <dataValidations count="1">
    <dataValidation type="list" errorStyle="warning" allowBlank="1" showErrorMessage="1" error="Voer juiste waarde in. " sqref="I9 F9 C9 I11 F11 C11 I3 F3 C3:D3 I5 F5 C5:D5 I7 F7 C7:D7" xr:uid="{FD744923-27A5-5B42-B668-9EBEE86A2D15}">
      <formula1>SCOREOV</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CBC95-6403-9E42-9477-CBA7357F4BC0}">
  <dimension ref="A1:K20"/>
  <sheetViews>
    <sheetView showGridLines="0" zoomScale="90" zoomScaleNormal="90" workbookViewId="0">
      <pane ySplit="1" topLeftCell="A11" activePane="bottomLeft" state="frozen"/>
      <selection pane="bottomLeft" activeCell="A15" sqref="A15:XFD19"/>
    </sheetView>
  </sheetViews>
  <sheetFormatPr baseColWidth="10" defaultColWidth="8.83203125" defaultRowHeight="13" x14ac:dyDescent="0.15"/>
  <cols>
    <col min="1" max="1" width="150.83203125" style="1" customWidth="1"/>
    <col min="2" max="2" width="2.83203125" style="4" customWidth="1"/>
    <col min="3" max="3" width="30.83203125" style="55" customWidth="1"/>
    <col min="4" max="4" width="3.83203125" style="55" customWidth="1"/>
    <col min="5" max="5" width="2.83203125" style="55" customWidth="1"/>
    <col min="6" max="6" width="30.83203125" style="55" customWidth="1"/>
    <col min="7" max="7" width="3.83203125" style="55" customWidth="1"/>
    <col min="8" max="8" width="2.83203125" style="55" customWidth="1"/>
    <col min="9" max="9" width="30.83203125" style="56" customWidth="1"/>
    <col min="10" max="10" width="3.83203125" style="56" customWidth="1"/>
    <col min="11" max="11" width="11.6640625" style="1" bestFit="1" customWidth="1"/>
    <col min="12" max="16384" width="8.83203125" style="1"/>
  </cols>
  <sheetData>
    <row r="1" spans="1:11" ht="50" customHeight="1" x14ac:dyDescent="0.2">
      <c r="A1" s="32" t="s">
        <v>31</v>
      </c>
      <c r="B1" s="8"/>
      <c r="C1" s="71" t="str">
        <f>'Beoordelaar 1'!C1</f>
        <v>Inschrijver 1</v>
      </c>
      <c r="D1" s="72"/>
      <c r="E1" s="49"/>
      <c r="F1" s="71" t="str">
        <f>'Beoordelaar 1'!F1</f>
        <v>Inschrijver 2</v>
      </c>
      <c r="G1" s="72"/>
      <c r="H1" s="49"/>
      <c r="I1" s="71" t="str">
        <f>'Beoordelaar 1'!I1</f>
        <v>Inschrijver 3</v>
      </c>
      <c r="J1" s="72"/>
      <c r="K1" s="3"/>
    </row>
    <row r="2" spans="1:11" ht="40" customHeight="1" x14ac:dyDescent="0.15">
      <c r="A2" s="34" t="str">
        <f>'Open vragen'!A1:A1</f>
        <v>7.1.A. BEANTWOORDING OPEN VRAGEN</v>
      </c>
      <c r="B2" s="5"/>
      <c r="C2" s="66" t="s">
        <v>6</v>
      </c>
      <c r="D2" s="67"/>
      <c r="E2" s="50"/>
      <c r="F2" s="66" t="s">
        <v>6</v>
      </c>
      <c r="G2" s="67"/>
      <c r="H2" s="50"/>
      <c r="I2" s="66" t="s">
        <v>6</v>
      </c>
      <c r="J2" s="67"/>
    </row>
    <row r="3" spans="1:11" ht="20" customHeight="1" x14ac:dyDescent="0.15">
      <c r="A3" s="48" t="str">
        <f>'Open vragen'!A3</f>
        <v>OPEN VRAAG 7.1 DUURZAAM EN CIRCULAIR INKOPEN (A t/m C)</v>
      </c>
      <c r="B3" s="6"/>
      <c r="C3" s="58" t="s">
        <v>8</v>
      </c>
      <c r="D3" s="59"/>
      <c r="E3" s="51"/>
      <c r="F3" s="58" t="s">
        <v>2</v>
      </c>
      <c r="G3" s="59"/>
      <c r="H3" s="51"/>
      <c r="I3" s="58" t="s">
        <v>2</v>
      </c>
      <c r="J3" s="59"/>
    </row>
    <row r="4" spans="1:11" ht="120" customHeight="1" x14ac:dyDescent="0.15">
      <c r="A4" s="37" t="str">
        <f>'Open vragen'!A4</f>
        <v xml:space="preserve">A. Studentensets uit het gevraagde kernassortiment
Zie bijlage 7 'kwaliteit' </v>
      </c>
      <c r="B4" s="6"/>
      <c r="C4" s="60" t="s">
        <v>0</v>
      </c>
      <c r="D4" s="61"/>
      <c r="E4" s="51"/>
      <c r="F4" s="62" t="s">
        <v>0</v>
      </c>
      <c r="G4" s="61"/>
      <c r="H4" s="51"/>
      <c r="I4" s="62" t="s">
        <v>0</v>
      </c>
      <c r="J4" s="61"/>
    </row>
    <row r="5" spans="1:11" ht="20" customHeight="1" x14ac:dyDescent="0.15">
      <c r="A5" s="48"/>
      <c r="B5" s="6"/>
      <c r="C5" s="58" t="s">
        <v>8</v>
      </c>
      <c r="D5" s="59"/>
      <c r="E5" s="51"/>
      <c r="F5" s="58" t="s">
        <v>2</v>
      </c>
      <c r="G5" s="59"/>
      <c r="H5" s="51"/>
      <c r="I5" s="58" t="s">
        <v>2</v>
      </c>
      <c r="J5" s="59"/>
    </row>
    <row r="6" spans="1:11" ht="120" customHeight="1" x14ac:dyDescent="0.15">
      <c r="A6" s="37" t="str">
        <f>'Open vragen'!A5</f>
        <v xml:space="preserve">B. Advies bij keuzes
Zie bijlage 7 'kwaliteit' </v>
      </c>
      <c r="B6" s="6"/>
      <c r="C6" s="60" t="s">
        <v>0</v>
      </c>
      <c r="D6" s="61"/>
      <c r="E6" s="51"/>
      <c r="F6" s="62" t="s">
        <v>0</v>
      </c>
      <c r="G6" s="61"/>
      <c r="H6" s="51"/>
      <c r="I6" s="62" t="s">
        <v>0</v>
      </c>
      <c r="J6" s="61"/>
    </row>
    <row r="7" spans="1:11" ht="20" customHeight="1" x14ac:dyDescent="0.15">
      <c r="A7" s="48"/>
      <c r="B7" s="6"/>
      <c r="C7" s="58" t="s">
        <v>8</v>
      </c>
      <c r="D7" s="59"/>
      <c r="E7" s="51"/>
      <c r="F7" s="58" t="s">
        <v>2</v>
      </c>
      <c r="G7" s="59"/>
      <c r="H7" s="51"/>
      <c r="I7" s="58" t="s">
        <v>2</v>
      </c>
      <c r="J7" s="59"/>
    </row>
    <row r="8" spans="1:11" ht="120" customHeight="1" x14ac:dyDescent="0.15">
      <c r="A8" s="37" t="str">
        <f>'Open vragen'!A6</f>
        <v xml:space="preserve">C. Fysieke distributie
Zie bijlage 7 'kwaliteit' </v>
      </c>
      <c r="B8" s="6"/>
      <c r="C8" s="60" t="s">
        <v>0</v>
      </c>
      <c r="D8" s="61"/>
      <c r="E8" s="51"/>
      <c r="F8" s="62" t="s">
        <v>0</v>
      </c>
      <c r="G8" s="61"/>
      <c r="H8" s="51"/>
      <c r="I8" s="62" t="s">
        <v>0</v>
      </c>
      <c r="J8" s="61"/>
    </row>
    <row r="9" spans="1:11" ht="20" customHeight="1" x14ac:dyDescent="0.15">
      <c r="A9" s="48" t="str">
        <f>'Open vragen'!A7</f>
        <v>OPEN VRAAG 7.2 	INRICHTING SERVICE ORGANISATIE</v>
      </c>
      <c r="B9" s="6"/>
      <c r="C9" s="58" t="s">
        <v>2</v>
      </c>
      <c r="D9" s="59"/>
      <c r="E9" s="51"/>
      <c r="F9" s="58" t="s">
        <v>2</v>
      </c>
      <c r="G9" s="59"/>
      <c r="H9" s="51"/>
      <c r="I9" s="58" t="s">
        <v>2</v>
      </c>
      <c r="J9" s="59"/>
    </row>
    <row r="10" spans="1:11" ht="120" customHeight="1" x14ac:dyDescent="0.15">
      <c r="A10" s="37" t="str">
        <f>'Open vragen'!A8</f>
        <v>Zie bijlage 7 'kwaliteit'</v>
      </c>
      <c r="B10" s="6"/>
      <c r="C10" s="60" t="s">
        <v>0</v>
      </c>
      <c r="D10" s="61"/>
      <c r="E10" s="51"/>
      <c r="F10" s="62" t="s">
        <v>0</v>
      </c>
      <c r="G10" s="61"/>
      <c r="H10" s="51"/>
      <c r="I10" s="62" t="s">
        <v>0</v>
      </c>
      <c r="J10" s="61"/>
    </row>
    <row r="11" spans="1:11" ht="20" customHeight="1" x14ac:dyDescent="0.15">
      <c r="A11" s="48" t="str">
        <f>'Open vragen'!A9</f>
        <v xml:space="preserve">OPEN VRAAG 7.3	BORGEN KENNIS MEDEWERKERS </v>
      </c>
      <c r="B11" s="6"/>
      <c r="C11" s="58" t="s">
        <v>2</v>
      </c>
      <c r="D11" s="59"/>
      <c r="E11" s="51"/>
      <c r="F11" s="58" t="s">
        <v>2</v>
      </c>
      <c r="G11" s="59"/>
      <c r="H11" s="51"/>
      <c r="I11" s="58" t="s">
        <v>2</v>
      </c>
      <c r="J11" s="59"/>
    </row>
    <row r="12" spans="1:11" ht="120" customHeight="1" x14ac:dyDescent="0.15">
      <c r="A12" s="37" t="str">
        <f>'Open vragen'!A10</f>
        <v>Zie bijlage 7 'kwaliteit'</v>
      </c>
      <c r="B12" s="6"/>
      <c r="C12" s="60" t="s">
        <v>0</v>
      </c>
      <c r="D12" s="61"/>
      <c r="E12" s="51"/>
      <c r="F12" s="62" t="s">
        <v>0</v>
      </c>
      <c r="G12" s="61"/>
      <c r="H12" s="51"/>
      <c r="I12" s="62" t="s">
        <v>0</v>
      </c>
      <c r="J12" s="61"/>
    </row>
    <row r="13" spans="1:11" ht="20" customHeight="1" x14ac:dyDescent="0.15">
      <c r="A13" s="48" t="str">
        <f>'Open vragen'!A11</f>
        <v>OPEN VRAAG 7.4	DISTRIBUTIE (WAREHOUSING)</v>
      </c>
      <c r="B13" s="6"/>
      <c r="C13" s="68" t="s">
        <v>33</v>
      </c>
      <c r="D13" s="69"/>
      <c r="E13" s="69"/>
      <c r="F13" s="69"/>
      <c r="G13" s="69"/>
      <c r="H13" s="69"/>
      <c r="I13" s="69"/>
      <c r="J13" s="70"/>
    </row>
    <row r="14" spans="1:11" ht="120" customHeight="1" x14ac:dyDescent="0.15">
      <c r="A14" s="37" t="str">
        <f>'Open vragen'!A12</f>
        <v>Zie bijlage 7 'kwaliteit'</v>
      </c>
      <c r="B14" s="6"/>
      <c r="C14" s="68"/>
      <c r="D14" s="69"/>
      <c r="E14" s="69"/>
      <c r="F14" s="69"/>
      <c r="G14" s="69"/>
      <c r="H14" s="69"/>
      <c r="I14" s="69"/>
      <c r="J14" s="70"/>
    </row>
    <row r="15" spans="1:11" ht="20" customHeight="1" x14ac:dyDescent="0.15">
      <c r="A15" s="33"/>
      <c r="B15" s="7"/>
      <c r="C15" s="52"/>
      <c r="D15" s="52"/>
      <c r="E15" s="53"/>
      <c r="F15" s="52"/>
      <c r="G15" s="52"/>
      <c r="H15" s="53"/>
      <c r="I15" s="52"/>
      <c r="J15" s="54"/>
    </row>
    <row r="20" spans="1:1" x14ac:dyDescent="0.15">
      <c r="A20" s="47"/>
    </row>
  </sheetData>
  <sheetProtection algorithmName="SHA-512" hashValue="u3RA9iQUb9I3g8UkCiXBmA3BYciSRu6oiNPW7DJS2CpsBSu/UPlYQqUppBzIbWv5RhedMtUfnPBPP0e9eM727Q==" saltValue="cs34HHcbJuTiLN7eOhW5ZQ==" spinCount="100000" sheet="1" objects="1" scenarios="1"/>
  <mergeCells count="37">
    <mergeCell ref="F7:G7"/>
    <mergeCell ref="I7:J7"/>
    <mergeCell ref="C8:D8"/>
    <mergeCell ref="F8:G8"/>
    <mergeCell ref="I8:J8"/>
    <mergeCell ref="C13:J14"/>
    <mergeCell ref="C12:D12"/>
    <mergeCell ref="F12:G12"/>
    <mergeCell ref="I12:J12"/>
    <mergeCell ref="C10:D10"/>
    <mergeCell ref="F10:G10"/>
    <mergeCell ref="I10:J10"/>
    <mergeCell ref="C11:D11"/>
    <mergeCell ref="F11:G11"/>
    <mergeCell ref="I11:J11"/>
    <mergeCell ref="C1:D1"/>
    <mergeCell ref="F1:G1"/>
    <mergeCell ref="I1:J1"/>
    <mergeCell ref="C2:D2"/>
    <mergeCell ref="F2:G2"/>
    <mergeCell ref="I2:J2"/>
    <mergeCell ref="C3:D3"/>
    <mergeCell ref="F3:G3"/>
    <mergeCell ref="I3:J3"/>
    <mergeCell ref="C9:D9"/>
    <mergeCell ref="F9:G9"/>
    <mergeCell ref="I9:J9"/>
    <mergeCell ref="C4:D4"/>
    <mergeCell ref="F4:G4"/>
    <mergeCell ref="I4:J4"/>
    <mergeCell ref="C5:D5"/>
    <mergeCell ref="F5:G5"/>
    <mergeCell ref="I5:J5"/>
    <mergeCell ref="C6:D6"/>
    <mergeCell ref="F6:G6"/>
    <mergeCell ref="I6:J6"/>
    <mergeCell ref="C7:D7"/>
  </mergeCells>
  <dataValidations count="1">
    <dataValidation type="list" errorStyle="warning" allowBlank="1" showErrorMessage="1" error="Voer juiste waarde in. " sqref="I9 F9 C9 I11 F11 C11 I3 F3 C3:D3 I5 F5 C5:D5 I7 F7 C7:D7" xr:uid="{719F921E-6380-524A-A500-26A97DA5FC47}">
      <formula1>SCOREOV</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49"/>
  <sheetViews>
    <sheetView showGridLines="0" zoomScaleNormal="100" workbookViewId="0">
      <pane xSplit="2" ySplit="1" topLeftCell="C21" activePane="bottomRight" state="frozen"/>
      <selection pane="topRight" activeCell="C1" sqref="C1"/>
      <selection pane="bottomLeft" activeCell="A2" sqref="A2"/>
      <selection pane="bottomRight" activeCell="D39" sqref="D39:K45"/>
    </sheetView>
  </sheetViews>
  <sheetFormatPr baseColWidth="10" defaultColWidth="8.83203125" defaultRowHeight="15" x14ac:dyDescent="0.2"/>
  <cols>
    <col min="1" max="1" width="60.83203125" customWidth="1"/>
    <col min="2" max="2" width="15.6640625" customWidth="1"/>
    <col min="3" max="3" width="2.83203125" style="4" customWidth="1"/>
    <col min="4" max="5" width="28.83203125" customWidth="1"/>
    <col min="6" max="6" width="2.83203125" style="4" customWidth="1"/>
    <col min="7" max="8" width="28.83203125" customWidth="1"/>
    <col min="9" max="9" width="2.83203125" style="4" customWidth="1"/>
    <col min="10" max="11" width="28.83203125" customWidth="1"/>
  </cols>
  <sheetData>
    <row r="1" spans="1:11" ht="40" customHeight="1" x14ac:dyDescent="0.2">
      <c r="A1" s="79" t="s">
        <v>7</v>
      </c>
      <c r="B1" s="80"/>
      <c r="C1" s="8"/>
      <c r="D1" s="75" t="str">
        <f>'Beoordelaar 1'!C1</f>
        <v>Inschrijver 1</v>
      </c>
      <c r="E1" s="77"/>
      <c r="F1" s="9"/>
      <c r="G1" s="75" t="str">
        <f>'Beoordelaar 1'!F1</f>
        <v>Inschrijver 2</v>
      </c>
      <c r="H1" s="77"/>
      <c r="I1" s="9"/>
      <c r="J1" s="75" t="str">
        <f>'Beoordelaar 1'!I1</f>
        <v>Inschrijver 3</v>
      </c>
      <c r="K1" s="76"/>
    </row>
    <row r="2" spans="1:11" ht="20" customHeight="1" x14ac:dyDescent="0.2">
      <c r="A2" s="25" t="str">
        <f>'Open vragen'!A1:A1</f>
        <v>7.1.A. BEANTWOORDING OPEN VRAGEN</v>
      </c>
      <c r="B2" s="27"/>
      <c r="C2" s="5"/>
      <c r="D2" s="26"/>
      <c r="E2" s="29" t="s">
        <v>23</v>
      </c>
      <c r="F2" s="10"/>
      <c r="G2" s="26" t="s">
        <v>32</v>
      </c>
      <c r="H2" s="29" t="s">
        <v>23</v>
      </c>
      <c r="I2" s="10"/>
      <c r="J2" s="28" t="s">
        <v>32</v>
      </c>
      <c r="K2" s="29" t="s">
        <v>23</v>
      </c>
    </row>
    <row r="3" spans="1:11" ht="20" customHeight="1" x14ac:dyDescent="0.2">
      <c r="A3" s="25" t="str">
        <f>'Open vragen'!A3</f>
        <v>OPEN VRAAG 7.1 DUURZAAM EN CIRCULAIR INKOPEN (A t/m C)</v>
      </c>
      <c r="B3" s="27"/>
      <c r="C3" s="5"/>
      <c r="D3" s="88"/>
      <c r="E3" s="89"/>
      <c r="F3" s="10"/>
      <c r="G3" s="88"/>
      <c r="H3" s="89"/>
      <c r="I3" s="10"/>
      <c r="J3" s="88"/>
      <c r="K3" s="89"/>
    </row>
    <row r="4" spans="1:11" ht="23" customHeight="1" x14ac:dyDescent="0.2">
      <c r="A4" s="81" t="str">
        <f>'Open vragen'!A4</f>
        <v xml:space="preserve">A. Studentensets uit het gevraagde kernassortiment
Zie bijlage 7 'kwaliteit' </v>
      </c>
      <c r="B4" s="30" t="s">
        <v>3</v>
      </c>
      <c r="C4" s="6"/>
      <c r="D4" s="31" t="str">
        <f>'Beoordelaar 1'!C3</f>
        <v>Uitmuntend</v>
      </c>
      <c r="E4" s="78" t="s">
        <v>0</v>
      </c>
      <c r="F4" s="6"/>
      <c r="G4" s="31" t="str">
        <f>'Beoordelaar 1'!F3</f>
        <v>SCORE</v>
      </c>
      <c r="H4" s="78" t="s">
        <v>0</v>
      </c>
      <c r="I4" s="6"/>
      <c r="J4" s="31" t="str">
        <f>'Beoordelaar 1'!I3</f>
        <v>SCORE</v>
      </c>
      <c r="K4" s="78" t="s">
        <v>0</v>
      </c>
    </row>
    <row r="5" spans="1:11" ht="23" customHeight="1" x14ac:dyDescent="0.2">
      <c r="A5" s="82"/>
      <c r="B5" s="30" t="s">
        <v>4</v>
      </c>
      <c r="C5" s="6"/>
      <c r="D5" s="31" t="str">
        <f>'Beoordelaar 2'!C3</f>
        <v>Uitmuntend</v>
      </c>
      <c r="E5" s="78"/>
      <c r="F5" s="6"/>
      <c r="G5" s="31" t="str">
        <f>'Beoordelaar 2'!F3</f>
        <v>SCORE</v>
      </c>
      <c r="H5" s="78"/>
      <c r="I5" s="6"/>
      <c r="J5" s="31" t="str">
        <f>'Beoordelaar 2'!I3</f>
        <v>SCORE</v>
      </c>
      <c r="K5" s="78"/>
    </row>
    <row r="6" spans="1:11" ht="23" customHeight="1" x14ac:dyDescent="0.2">
      <c r="A6" s="82"/>
      <c r="B6" s="30" t="s">
        <v>5</v>
      </c>
      <c r="C6" s="6"/>
      <c r="D6" s="31" t="str">
        <f>'Beoordelaar 3'!C3</f>
        <v>Uitmuntend</v>
      </c>
      <c r="E6" s="78"/>
      <c r="F6" s="6"/>
      <c r="G6" s="31" t="str">
        <f>'Beoordelaar 3'!F3</f>
        <v>SCORE</v>
      </c>
      <c r="H6" s="78"/>
      <c r="I6" s="6"/>
      <c r="J6" s="31" t="str">
        <f>'Beoordelaar 3'!I3</f>
        <v>SCORE</v>
      </c>
      <c r="K6" s="78"/>
    </row>
    <row r="7" spans="1:11" ht="23" customHeight="1" x14ac:dyDescent="0.2">
      <c r="A7" s="82"/>
      <c r="B7" s="30" t="s">
        <v>12</v>
      </c>
      <c r="C7" s="6"/>
      <c r="D7" s="31" t="str">
        <f>'Beoordelaar 4'!C3</f>
        <v>Uitmuntend</v>
      </c>
      <c r="E7" s="78"/>
      <c r="F7" s="6"/>
      <c r="G7" s="31" t="str">
        <f>'Beoordelaar 4'!F3</f>
        <v>SCORE</v>
      </c>
      <c r="H7" s="78"/>
      <c r="I7" s="6"/>
      <c r="J7" s="31" t="str">
        <f>'Beoordelaar 4'!I3</f>
        <v>SCORE</v>
      </c>
      <c r="K7" s="78"/>
    </row>
    <row r="8" spans="1:11" ht="23" customHeight="1" x14ac:dyDescent="0.2">
      <c r="A8" s="83"/>
      <c r="B8" s="30" t="s">
        <v>13</v>
      </c>
      <c r="C8" s="6"/>
      <c r="D8" s="31" t="str">
        <f>'Beoordelaar 5'!C3</f>
        <v>Uitmuntend</v>
      </c>
      <c r="E8" s="78"/>
      <c r="F8" s="6"/>
      <c r="G8" s="31" t="str">
        <f>'Beoordelaar 5'!F3</f>
        <v>SCORE</v>
      </c>
      <c r="H8" s="78"/>
      <c r="I8" s="6"/>
      <c r="J8" s="31" t="str">
        <f>'Beoordelaar 5'!I3</f>
        <v>SCORE</v>
      </c>
      <c r="K8" s="78"/>
    </row>
    <row r="9" spans="1:11" ht="20" customHeight="1" x14ac:dyDescent="0.2">
      <c r="A9" s="84" t="s">
        <v>1</v>
      </c>
      <c r="B9" s="84"/>
      <c r="C9" s="6"/>
      <c r="D9" s="45" t="s">
        <v>2</v>
      </c>
      <c r="E9" s="78"/>
      <c r="F9" s="6"/>
      <c r="G9" s="45" t="s">
        <v>2</v>
      </c>
      <c r="H9" s="78"/>
      <c r="I9" s="6"/>
      <c r="J9" s="45" t="s">
        <v>2</v>
      </c>
      <c r="K9" s="78"/>
    </row>
    <row r="10" spans="1:11" ht="20" customHeight="1" x14ac:dyDescent="0.2">
      <c r="A10" s="85"/>
      <c r="B10" s="85"/>
      <c r="C10" s="6"/>
      <c r="D10" s="46" t="str">
        <f>IF(D9="Uitmuntend","€ 20.000",IF(D9="Goed","€ 10.000",IF(D9="Voldoende","€ 0",IF(D9="Matig","-€ 20.000",IF(D9="Onvoldoende","KO"," ")))))</f>
        <v xml:space="preserve"> </v>
      </c>
      <c r="E10" s="78"/>
      <c r="F10" s="6"/>
      <c r="G10" s="46" t="str">
        <f>IF(G9="Uitmuntend","€ 20.000",IF(G9="Goed","€ 10.000",IF(G9="Voldoende","€ 0",IF(G9="Matig","-€ 20.000",IF(G9="Onvoldoende","KO"," ")))))</f>
        <v xml:space="preserve"> </v>
      </c>
      <c r="H10" s="78"/>
      <c r="I10" s="6"/>
      <c r="J10" s="46" t="str">
        <f>IF(J9="Uitmuntend","€ 20.000",IF(J9="Goed","€ 10.000",IF(J9="Voldoende","€ 0",IF(J9="Matig","-€ 20.000",IF(J9="Onvoldoende","KO"," ")))))</f>
        <v xml:space="preserve"> </v>
      </c>
      <c r="K10" s="78"/>
    </row>
    <row r="11" spans="1:11" ht="23" customHeight="1" x14ac:dyDescent="0.2">
      <c r="A11" s="81" t="str">
        <f>'Open vragen'!A5</f>
        <v xml:space="preserve">B. Advies bij keuzes
Zie bijlage 7 'kwaliteit' </v>
      </c>
      <c r="B11" s="30" t="s">
        <v>3</v>
      </c>
      <c r="C11" s="6"/>
      <c r="D11" s="31" t="str">
        <f>'Beoordelaar 1'!C5</f>
        <v>Uitmuntend</v>
      </c>
      <c r="E11" s="78" t="s">
        <v>0</v>
      </c>
      <c r="F11" s="6"/>
      <c r="G11" s="31" t="str">
        <f>'Beoordelaar 1'!F5</f>
        <v>SCORE</v>
      </c>
      <c r="H11" s="78" t="s">
        <v>0</v>
      </c>
      <c r="I11" s="6"/>
      <c r="J11" s="31" t="str">
        <f>'Beoordelaar 1'!I5</f>
        <v>SCORE</v>
      </c>
      <c r="K11" s="78" t="s">
        <v>0</v>
      </c>
    </row>
    <row r="12" spans="1:11" ht="23" customHeight="1" x14ac:dyDescent="0.2">
      <c r="A12" s="82"/>
      <c r="B12" s="30" t="s">
        <v>4</v>
      </c>
      <c r="C12" s="6"/>
      <c r="D12" s="31" t="str">
        <f>'Beoordelaar 2'!C5</f>
        <v>Uitmuntend</v>
      </c>
      <c r="E12" s="78"/>
      <c r="F12" s="6"/>
      <c r="G12" s="31" t="str">
        <f>'Beoordelaar 2'!F5</f>
        <v>SCORE</v>
      </c>
      <c r="H12" s="78"/>
      <c r="I12" s="6"/>
      <c r="J12" s="31" t="str">
        <f>'Beoordelaar 2'!I5</f>
        <v>SCORE</v>
      </c>
      <c r="K12" s="78"/>
    </row>
    <row r="13" spans="1:11" ht="23" customHeight="1" x14ac:dyDescent="0.2">
      <c r="A13" s="82"/>
      <c r="B13" s="30" t="s">
        <v>5</v>
      </c>
      <c r="C13" s="6"/>
      <c r="D13" s="31" t="str">
        <f>'Beoordelaar 3'!C5</f>
        <v>Uitmuntend</v>
      </c>
      <c r="E13" s="78"/>
      <c r="F13" s="6"/>
      <c r="G13" s="31" t="str">
        <f>'Beoordelaar 3'!F5</f>
        <v>SCORE</v>
      </c>
      <c r="H13" s="78"/>
      <c r="I13" s="6"/>
      <c r="J13" s="31" t="str">
        <f>'Beoordelaar 3'!I5</f>
        <v>SCORE</v>
      </c>
      <c r="K13" s="78"/>
    </row>
    <row r="14" spans="1:11" ht="23" customHeight="1" x14ac:dyDescent="0.2">
      <c r="A14" s="82"/>
      <c r="B14" s="30" t="s">
        <v>12</v>
      </c>
      <c r="C14" s="6"/>
      <c r="D14" s="31" t="str">
        <f>'Beoordelaar 4'!C5</f>
        <v>Uitmuntend</v>
      </c>
      <c r="E14" s="78"/>
      <c r="F14" s="6"/>
      <c r="G14" s="31" t="str">
        <f>'Beoordelaar 4'!F5</f>
        <v>SCORE</v>
      </c>
      <c r="H14" s="78"/>
      <c r="I14" s="6"/>
      <c r="J14" s="31" t="str">
        <f>'Beoordelaar 4'!I5</f>
        <v>SCORE</v>
      </c>
      <c r="K14" s="78"/>
    </row>
    <row r="15" spans="1:11" ht="23" customHeight="1" x14ac:dyDescent="0.2">
      <c r="A15" s="83"/>
      <c r="B15" s="30" t="s">
        <v>13</v>
      </c>
      <c r="C15" s="6"/>
      <c r="D15" s="31" t="str">
        <f>'Beoordelaar 5'!C5</f>
        <v>Uitmuntend</v>
      </c>
      <c r="E15" s="78"/>
      <c r="F15" s="6"/>
      <c r="G15" s="31" t="str">
        <f>'Beoordelaar 5'!F5</f>
        <v>SCORE</v>
      </c>
      <c r="H15" s="78"/>
      <c r="I15" s="6"/>
      <c r="J15" s="31" t="str">
        <f>'Beoordelaar 5'!I5</f>
        <v>SCORE</v>
      </c>
      <c r="K15" s="78"/>
    </row>
    <row r="16" spans="1:11" ht="20" customHeight="1" x14ac:dyDescent="0.2">
      <c r="A16" s="84" t="s">
        <v>1</v>
      </c>
      <c r="B16" s="84"/>
      <c r="C16" s="6"/>
      <c r="D16" s="45" t="s">
        <v>2</v>
      </c>
      <c r="E16" s="78"/>
      <c r="F16" s="6"/>
      <c r="G16" s="45" t="s">
        <v>2</v>
      </c>
      <c r="H16" s="78"/>
      <c r="I16" s="6"/>
      <c r="J16" s="45" t="s">
        <v>2</v>
      </c>
      <c r="K16" s="78"/>
    </row>
    <row r="17" spans="1:11" ht="20" customHeight="1" x14ac:dyDescent="0.2">
      <c r="A17" s="85"/>
      <c r="B17" s="85"/>
      <c r="C17" s="6"/>
      <c r="D17" s="46" t="str">
        <f>IF(D16="Uitmuntend","€ 10.000",IF(D16="Goed","€ 5.000",IF(D16="Voldoende","€ 0",IF(D16="Matig","-€ 10.000",IF(D16="Onvoldoende","KO"," ")))))</f>
        <v xml:space="preserve"> </v>
      </c>
      <c r="E17" s="78"/>
      <c r="F17" s="6"/>
      <c r="G17" s="46" t="str">
        <f>IF(G16="Uitmuntend","€ 10.000",IF(G16="Goed","€ 5.000",IF(G16="Voldoende","€ 0",IF(G16="Matig","-€ 10.000",IF(G16="Onvoldoende","KO"," ")))))</f>
        <v xml:space="preserve"> </v>
      </c>
      <c r="H17" s="78"/>
      <c r="I17" s="6"/>
      <c r="J17" s="46" t="str">
        <f>IF(J16="Uitmuntend","€ 10.000",IF(J16="Goed","€ 5.000",IF(J16="Voldoende","€ 0",IF(J16="Matig","-€ 10.000",IF(J16="Onvoldoende","KO"," ")))))</f>
        <v xml:space="preserve"> </v>
      </c>
      <c r="K17" s="78"/>
    </row>
    <row r="18" spans="1:11" ht="23" customHeight="1" x14ac:dyDescent="0.2">
      <c r="A18" s="81" t="str">
        <f>'Open vragen'!A6</f>
        <v xml:space="preserve">C. Fysieke distributie
Zie bijlage 7 'kwaliteit' </v>
      </c>
      <c r="B18" s="30" t="s">
        <v>3</v>
      </c>
      <c r="C18" s="6"/>
      <c r="D18" s="31" t="str">
        <f>'Beoordelaar 1'!C7</f>
        <v>Uitmuntend</v>
      </c>
      <c r="E18" s="78" t="s">
        <v>0</v>
      </c>
      <c r="F18" s="6"/>
      <c r="G18" s="31" t="str">
        <f>'Beoordelaar 1'!F7</f>
        <v>SCORE</v>
      </c>
      <c r="H18" s="78" t="s">
        <v>0</v>
      </c>
      <c r="I18" s="6"/>
      <c r="J18" s="31" t="str">
        <f>'Beoordelaar 1'!I7</f>
        <v>SCORE</v>
      </c>
      <c r="K18" s="78" t="s">
        <v>0</v>
      </c>
    </row>
    <row r="19" spans="1:11" ht="23" customHeight="1" x14ac:dyDescent="0.2">
      <c r="A19" s="82"/>
      <c r="B19" s="30" t="s">
        <v>4</v>
      </c>
      <c r="C19" s="6"/>
      <c r="D19" s="31" t="str">
        <f>'Beoordelaar 2'!C7</f>
        <v>Uitmuntend</v>
      </c>
      <c r="E19" s="78"/>
      <c r="F19" s="6"/>
      <c r="G19" s="31" t="str">
        <f>'Beoordelaar 2'!F7</f>
        <v>SCORE</v>
      </c>
      <c r="H19" s="78"/>
      <c r="I19" s="6"/>
      <c r="J19" s="31" t="str">
        <f>'Beoordelaar 2'!I7</f>
        <v>SCORE</v>
      </c>
      <c r="K19" s="78"/>
    </row>
    <row r="20" spans="1:11" ht="23" customHeight="1" x14ac:dyDescent="0.2">
      <c r="A20" s="82"/>
      <c r="B20" s="30" t="s">
        <v>5</v>
      </c>
      <c r="C20" s="6"/>
      <c r="D20" s="31" t="str">
        <f>'Beoordelaar 3'!C7</f>
        <v>Uitmuntend</v>
      </c>
      <c r="E20" s="78"/>
      <c r="F20" s="6"/>
      <c r="G20" s="31" t="str">
        <f>'Beoordelaar 3'!F7</f>
        <v>SCORE</v>
      </c>
      <c r="H20" s="78"/>
      <c r="I20" s="6"/>
      <c r="J20" s="31" t="str">
        <f>'Beoordelaar 3'!I7</f>
        <v>SCORE</v>
      </c>
      <c r="K20" s="78"/>
    </row>
    <row r="21" spans="1:11" ht="23" customHeight="1" x14ac:dyDescent="0.2">
      <c r="A21" s="82"/>
      <c r="B21" s="30" t="s">
        <v>12</v>
      </c>
      <c r="C21" s="6"/>
      <c r="D21" s="31" t="str">
        <f>'Beoordelaar 4'!C7</f>
        <v>Uitmuntend</v>
      </c>
      <c r="E21" s="78"/>
      <c r="F21" s="6"/>
      <c r="G21" s="31" t="str">
        <f>'Beoordelaar 4'!F7</f>
        <v>SCORE</v>
      </c>
      <c r="H21" s="78"/>
      <c r="I21" s="6"/>
      <c r="J21" s="31" t="str">
        <f>'Beoordelaar 4'!I7</f>
        <v>SCORE</v>
      </c>
      <c r="K21" s="78"/>
    </row>
    <row r="22" spans="1:11" ht="23" customHeight="1" x14ac:dyDescent="0.2">
      <c r="A22" s="83"/>
      <c r="B22" s="30" t="s">
        <v>13</v>
      </c>
      <c r="C22" s="6"/>
      <c r="D22" s="31" t="str">
        <f>'Beoordelaar 5'!C7</f>
        <v>Uitmuntend</v>
      </c>
      <c r="E22" s="78"/>
      <c r="F22" s="6"/>
      <c r="G22" s="31" t="str">
        <f>'Beoordelaar 5'!F7</f>
        <v>SCORE</v>
      </c>
      <c r="H22" s="78"/>
      <c r="I22" s="6"/>
      <c r="J22" s="31" t="str">
        <f>'Beoordelaar 5'!I7</f>
        <v>SCORE</v>
      </c>
      <c r="K22" s="78"/>
    </row>
    <row r="23" spans="1:11" ht="20" customHeight="1" x14ac:dyDescent="0.2">
      <c r="A23" s="84" t="s">
        <v>1</v>
      </c>
      <c r="B23" s="84"/>
      <c r="C23" s="6"/>
      <c r="D23" s="45" t="s">
        <v>2</v>
      </c>
      <c r="E23" s="78"/>
      <c r="F23" s="6"/>
      <c r="G23" s="45" t="s">
        <v>2</v>
      </c>
      <c r="H23" s="78"/>
      <c r="I23" s="6"/>
      <c r="J23" s="45" t="s">
        <v>2</v>
      </c>
      <c r="K23" s="78"/>
    </row>
    <row r="24" spans="1:11" ht="20" customHeight="1" x14ac:dyDescent="0.2">
      <c r="A24" s="85"/>
      <c r="B24" s="85"/>
      <c r="C24" s="6"/>
      <c r="D24" s="46" t="str">
        <f>IF(D23="Uitmuntend","€ 5.000",IF(D23="Goed","€ 2.500",IF(D23="Voldoende","€ 0",IF(D23="Matig","-€ 5.000",IF(D23="Onvoldoende","-€ 10.000"," ")))))</f>
        <v xml:space="preserve"> </v>
      </c>
      <c r="E24" s="78"/>
      <c r="F24" s="6"/>
      <c r="G24" s="46" t="str">
        <f>IF(G23="Uitmuntend","€ 5.000",IF(G23="Goed","€ 2.500",IF(G23="Voldoende","€ 0",IF(G23="Matig","-€ 5.000",IF(G23="Onvoldoende","-€ 10.000"," ")))))</f>
        <v xml:space="preserve"> </v>
      </c>
      <c r="H24" s="78"/>
      <c r="I24" s="6"/>
      <c r="J24" s="46" t="str">
        <f>IF(J23="Uitmuntend","€ 5.000",IF(J23="Goed","€ 2.500",IF(J23="Voldoende","€ 0",IF(J23="Matig","-€ 5.000",IF(J23="Onvoldoende","-€ 10.000"," ")))))</f>
        <v xml:space="preserve"> </v>
      </c>
      <c r="K24" s="78"/>
    </row>
    <row r="25" spans="1:11" ht="23" customHeight="1" x14ac:dyDescent="0.2">
      <c r="A25" s="81" t="str">
        <f>'Open vragen'!A7</f>
        <v>OPEN VRAAG 7.2 	INRICHTING SERVICE ORGANISATIE</v>
      </c>
      <c r="B25" s="30" t="s">
        <v>3</v>
      </c>
      <c r="C25" s="6"/>
      <c r="D25" s="31" t="str">
        <f>'Beoordelaar 1'!C9</f>
        <v>SCORE</v>
      </c>
      <c r="E25" s="78" t="s">
        <v>0</v>
      </c>
      <c r="F25" s="6"/>
      <c r="G25" s="31" t="str">
        <f>'Beoordelaar 1'!F9</f>
        <v>SCORE</v>
      </c>
      <c r="H25" s="78" t="s">
        <v>0</v>
      </c>
      <c r="I25" s="6"/>
      <c r="J25" s="31" t="str">
        <f>'Beoordelaar 1'!I9</f>
        <v>SCORE</v>
      </c>
      <c r="K25" s="78" t="s">
        <v>0</v>
      </c>
    </row>
    <row r="26" spans="1:11" ht="23" customHeight="1" x14ac:dyDescent="0.2">
      <c r="A26" s="82"/>
      <c r="B26" s="30" t="s">
        <v>4</v>
      </c>
      <c r="C26" s="6"/>
      <c r="D26" s="31" t="str">
        <f>'Beoordelaar 2'!C9</f>
        <v>SCORE</v>
      </c>
      <c r="E26" s="78"/>
      <c r="F26" s="6"/>
      <c r="G26" s="31" t="str">
        <f>'Beoordelaar 2'!F9</f>
        <v>SCORE</v>
      </c>
      <c r="H26" s="78"/>
      <c r="I26" s="6"/>
      <c r="J26" s="31" t="str">
        <f>'Beoordelaar 2'!I9</f>
        <v>SCORE</v>
      </c>
      <c r="K26" s="78"/>
    </row>
    <row r="27" spans="1:11" ht="23" customHeight="1" x14ac:dyDescent="0.2">
      <c r="A27" s="82"/>
      <c r="B27" s="30" t="s">
        <v>5</v>
      </c>
      <c r="C27" s="6"/>
      <c r="D27" s="31" t="str">
        <f>'Beoordelaar 3'!C9</f>
        <v>SCORE</v>
      </c>
      <c r="E27" s="78"/>
      <c r="F27" s="6"/>
      <c r="G27" s="31" t="str">
        <f>'Beoordelaar 3'!F9</f>
        <v>SCORE</v>
      </c>
      <c r="H27" s="78"/>
      <c r="I27" s="6"/>
      <c r="J27" s="31" t="str">
        <f>'Beoordelaar 3'!I9</f>
        <v>SCORE</v>
      </c>
      <c r="K27" s="78"/>
    </row>
    <row r="28" spans="1:11" ht="23" customHeight="1" x14ac:dyDescent="0.2">
      <c r="A28" s="82"/>
      <c r="B28" s="30" t="s">
        <v>12</v>
      </c>
      <c r="C28" s="6"/>
      <c r="D28" s="31" t="str">
        <f>'Beoordelaar 4'!C9</f>
        <v>SCORE</v>
      </c>
      <c r="E28" s="78"/>
      <c r="F28" s="6"/>
      <c r="G28" s="31" t="str">
        <f>'Beoordelaar 4'!F9</f>
        <v>SCORE</v>
      </c>
      <c r="H28" s="78"/>
      <c r="I28" s="6"/>
      <c r="J28" s="31" t="str">
        <f>'Beoordelaar 4'!I9</f>
        <v>SCORE</v>
      </c>
      <c r="K28" s="78"/>
    </row>
    <row r="29" spans="1:11" ht="23" customHeight="1" x14ac:dyDescent="0.2">
      <c r="A29" s="83"/>
      <c r="B29" s="30" t="s">
        <v>13</v>
      </c>
      <c r="C29" s="6"/>
      <c r="D29" s="31" t="str">
        <f>'Beoordelaar 5'!C9</f>
        <v>SCORE</v>
      </c>
      <c r="E29" s="78"/>
      <c r="F29" s="6"/>
      <c r="G29" s="31" t="str">
        <f>'Beoordelaar 5'!F9</f>
        <v>SCORE</v>
      </c>
      <c r="H29" s="78"/>
      <c r="I29" s="6"/>
      <c r="J29" s="31" t="str">
        <f>'Beoordelaar 5'!I9</f>
        <v>SCORE</v>
      </c>
      <c r="K29" s="78"/>
    </row>
    <row r="30" spans="1:11" ht="20" customHeight="1" x14ac:dyDescent="0.2">
      <c r="A30" s="84" t="s">
        <v>1</v>
      </c>
      <c r="B30" s="84"/>
      <c r="C30" s="6"/>
      <c r="D30" s="45" t="s">
        <v>2</v>
      </c>
      <c r="E30" s="78"/>
      <c r="F30" s="6"/>
      <c r="G30" s="45" t="s">
        <v>2</v>
      </c>
      <c r="H30" s="78"/>
      <c r="I30" s="6"/>
      <c r="J30" s="45" t="s">
        <v>2</v>
      </c>
      <c r="K30" s="78"/>
    </row>
    <row r="31" spans="1:11" ht="20" customHeight="1" x14ac:dyDescent="0.2">
      <c r="A31" s="85"/>
      <c r="B31" s="85"/>
      <c r="C31" s="6"/>
      <c r="D31" s="46" t="str">
        <f>IF(D30="Uitmuntend","€ 10.000",IF(D30="Goed","€ 5.000",IF(D30="Voldoende","€ 0",IF(D30="Matig","-€ 20.000",IF(D30="Onvoldoende","KO"," ")))))</f>
        <v xml:space="preserve"> </v>
      </c>
      <c r="E31" s="78"/>
      <c r="F31" s="6"/>
      <c r="G31" s="46" t="str">
        <f>IF(G30="Uitmuntend","€ 10.000",IF(G30="Goed","€ 5.000",IF(G30="Voldoende","€ 0",IF(G30="Matig","-€ 20.000",IF(G30="Onvoldoende","KO"," ")))))</f>
        <v xml:space="preserve"> </v>
      </c>
      <c r="H31" s="78"/>
      <c r="I31" s="6"/>
      <c r="J31" s="46" t="str">
        <f>IF(J30="Uitmuntend","€ 10.000",IF(J30="Goed","€ 5.000",IF(J30="Voldoende","€ 0",IF(J30="Matig","-€ 20.000",IF(J30="Onvoldoende","KO"," ")))))</f>
        <v xml:space="preserve"> </v>
      </c>
      <c r="K31" s="78"/>
    </row>
    <row r="32" spans="1:11" ht="23" customHeight="1" x14ac:dyDescent="0.2">
      <c r="A32" s="81" t="str">
        <f>'Open vragen'!A9</f>
        <v xml:space="preserve">OPEN VRAAG 7.3	BORGEN KENNIS MEDEWERKERS </v>
      </c>
      <c r="B32" s="30" t="s">
        <v>3</v>
      </c>
      <c r="C32" s="6"/>
      <c r="D32" s="31" t="str">
        <f>'Beoordelaar 1'!C11</f>
        <v>SCORE</v>
      </c>
      <c r="E32" s="78" t="s">
        <v>0</v>
      </c>
      <c r="F32" s="6"/>
      <c r="G32" s="31" t="str">
        <f>'Beoordelaar 1'!F11</f>
        <v>SCORE</v>
      </c>
      <c r="H32" s="78" t="s">
        <v>0</v>
      </c>
      <c r="I32" s="6"/>
      <c r="J32" s="31" t="str">
        <f>'Beoordelaar 1'!I11</f>
        <v>SCORE</v>
      </c>
      <c r="K32" s="78" t="s">
        <v>0</v>
      </c>
    </row>
    <row r="33" spans="1:11" ht="23" customHeight="1" x14ac:dyDescent="0.2">
      <c r="A33" s="82"/>
      <c r="B33" s="30" t="s">
        <v>4</v>
      </c>
      <c r="C33" s="6"/>
      <c r="D33" s="31" t="str">
        <f>'Beoordelaar 2'!C11</f>
        <v>SCORE</v>
      </c>
      <c r="E33" s="78"/>
      <c r="F33" s="6"/>
      <c r="G33" s="31" t="str">
        <f>'Beoordelaar 2'!F11</f>
        <v>SCORE</v>
      </c>
      <c r="H33" s="78"/>
      <c r="I33" s="6"/>
      <c r="J33" s="31" t="str">
        <f>'Beoordelaar 2'!I11</f>
        <v>SCORE</v>
      </c>
      <c r="K33" s="78"/>
    </row>
    <row r="34" spans="1:11" ht="23" customHeight="1" x14ac:dyDescent="0.2">
      <c r="A34" s="82"/>
      <c r="B34" s="30" t="s">
        <v>5</v>
      </c>
      <c r="C34" s="6"/>
      <c r="D34" s="31" t="str">
        <f>'Beoordelaar 3'!C11</f>
        <v>SCORE</v>
      </c>
      <c r="E34" s="78"/>
      <c r="F34" s="6"/>
      <c r="G34" s="31" t="str">
        <f>'Beoordelaar 3'!F11</f>
        <v>SCORE</v>
      </c>
      <c r="H34" s="78"/>
      <c r="I34" s="6"/>
      <c r="J34" s="31" t="str">
        <f>'Beoordelaar 3'!I11</f>
        <v>SCORE</v>
      </c>
      <c r="K34" s="78"/>
    </row>
    <row r="35" spans="1:11" ht="23" customHeight="1" x14ac:dyDescent="0.2">
      <c r="A35" s="82"/>
      <c r="B35" s="30" t="s">
        <v>12</v>
      </c>
      <c r="C35" s="6"/>
      <c r="D35" s="31" t="str">
        <f>'Beoordelaar 4'!C11</f>
        <v>SCORE</v>
      </c>
      <c r="E35" s="78"/>
      <c r="F35" s="6"/>
      <c r="G35" s="31" t="str">
        <f>'Beoordelaar 4'!F11</f>
        <v>SCORE</v>
      </c>
      <c r="H35" s="78"/>
      <c r="I35" s="6"/>
      <c r="J35" s="31" t="str">
        <f>'Beoordelaar 4'!I11</f>
        <v>SCORE</v>
      </c>
      <c r="K35" s="78"/>
    </row>
    <row r="36" spans="1:11" ht="23" customHeight="1" x14ac:dyDescent="0.2">
      <c r="A36" s="83"/>
      <c r="B36" s="30" t="s">
        <v>13</v>
      </c>
      <c r="C36" s="6"/>
      <c r="D36" s="31" t="str">
        <f>'Beoordelaar 5'!C11</f>
        <v>SCORE</v>
      </c>
      <c r="E36" s="78"/>
      <c r="F36" s="6"/>
      <c r="G36" s="31" t="str">
        <f>'Beoordelaar 5'!F11</f>
        <v>SCORE</v>
      </c>
      <c r="H36" s="78"/>
      <c r="I36" s="6"/>
      <c r="J36" s="31" t="str">
        <f>'Beoordelaar 5'!I11</f>
        <v>SCORE</v>
      </c>
      <c r="K36" s="78"/>
    </row>
    <row r="37" spans="1:11" ht="20" customHeight="1" x14ac:dyDescent="0.2">
      <c r="A37" s="84" t="s">
        <v>1</v>
      </c>
      <c r="B37" s="84"/>
      <c r="C37" s="6"/>
      <c r="D37" s="45" t="s">
        <v>2</v>
      </c>
      <c r="E37" s="78"/>
      <c r="F37" s="6"/>
      <c r="G37" s="45" t="s">
        <v>2</v>
      </c>
      <c r="H37" s="78"/>
      <c r="I37" s="6"/>
      <c r="J37" s="45" t="s">
        <v>2</v>
      </c>
      <c r="K37" s="78"/>
    </row>
    <row r="38" spans="1:11" ht="20" customHeight="1" x14ac:dyDescent="0.2">
      <c r="A38" s="85"/>
      <c r="B38" s="85"/>
      <c r="C38" s="6"/>
      <c r="D38" s="90" t="str">
        <f>IF(D37="Uitmuntend","€ 10.000",IF(D37="Goed","€ 5.000",IF(D37="Voldoende","€ 0",IF(D37="Matig","-€ 10.000",IF(D37="Onvoldoende","KO"," ")))))</f>
        <v xml:space="preserve"> </v>
      </c>
      <c r="E38" s="91"/>
      <c r="F38" s="6"/>
      <c r="G38" s="90" t="str">
        <f>IF(G37="Uitmuntend","€ 10.000",IF(G37="Goed","€ 5.000",IF(G37="Voldoende","€ 0",IF(G37="Matig","-€ 10.000",IF(G37="Onvoldoende","KO"," ")))))</f>
        <v xml:space="preserve"> </v>
      </c>
      <c r="H38" s="91"/>
      <c r="I38" s="6"/>
      <c r="J38" s="90" t="str">
        <f>IF(J37="Uitmuntend","€ 10.000",IF(J37="Goed","€ 5.000",IF(J37="Voldoende","€ 0",IF(J37="Matig","-€ 10.000",IF(J37="Onvoldoende","KO"," ")))))</f>
        <v xml:space="preserve"> </v>
      </c>
      <c r="K38" s="91"/>
    </row>
    <row r="39" spans="1:11" ht="23" customHeight="1" x14ac:dyDescent="0.2">
      <c r="A39" s="81" t="str">
        <f>'Open vragen'!A11</f>
        <v>OPEN VRAAG 7.4	DISTRIBUTIE (WAREHOUSING)</v>
      </c>
      <c r="B39" s="30" t="s">
        <v>3</v>
      </c>
      <c r="C39" s="6"/>
      <c r="D39" s="92" t="s">
        <v>34</v>
      </c>
      <c r="E39" s="93"/>
      <c r="F39" s="93"/>
      <c r="G39" s="93"/>
      <c r="H39" s="93"/>
      <c r="I39" s="93"/>
      <c r="J39" s="93"/>
      <c r="K39" s="94"/>
    </row>
    <row r="40" spans="1:11" ht="23" customHeight="1" x14ac:dyDescent="0.2">
      <c r="A40" s="82"/>
      <c r="B40" s="30" t="s">
        <v>4</v>
      </c>
      <c r="C40" s="6"/>
      <c r="D40" s="86"/>
      <c r="E40" s="95"/>
      <c r="F40" s="95"/>
      <c r="G40" s="95"/>
      <c r="H40" s="95"/>
      <c r="I40" s="95"/>
      <c r="J40" s="95"/>
      <c r="K40" s="87"/>
    </row>
    <row r="41" spans="1:11" ht="23" customHeight="1" x14ac:dyDescent="0.2">
      <c r="A41" s="82"/>
      <c r="B41" s="30" t="s">
        <v>5</v>
      </c>
      <c r="C41" s="6"/>
      <c r="D41" s="86"/>
      <c r="E41" s="95"/>
      <c r="F41" s="95"/>
      <c r="G41" s="95"/>
      <c r="H41" s="95"/>
      <c r="I41" s="95"/>
      <c r="J41" s="95"/>
      <c r="K41" s="87"/>
    </row>
    <row r="42" spans="1:11" ht="23" customHeight="1" x14ac:dyDescent="0.2">
      <c r="A42" s="82"/>
      <c r="B42" s="30" t="s">
        <v>12</v>
      </c>
      <c r="C42" s="6"/>
      <c r="D42" s="86"/>
      <c r="E42" s="95"/>
      <c r="F42" s="95"/>
      <c r="G42" s="95"/>
      <c r="H42" s="95"/>
      <c r="I42" s="95"/>
      <c r="J42" s="95"/>
      <c r="K42" s="87"/>
    </row>
    <row r="43" spans="1:11" ht="23" customHeight="1" x14ac:dyDescent="0.2">
      <c r="A43" s="83"/>
      <c r="B43" s="30" t="s">
        <v>13</v>
      </c>
      <c r="C43" s="6"/>
      <c r="D43" s="86"/>
      <c r="E43" s="95"/>
      <c r="F43" s="95"/>
      <c r="G43" s="95"/>
      <c r="H43" s="95"/>
      <c r="I43" s="95"/>
      <c r="J43" s="95"/>
      <c r="K43" s="87"/>
    </row>
    <row r="44" spans="1:11" ht="20" customHeight="1" x14ac:dyDescent="0.2">
      <c r="A44" s="84" t="s">
        <v>1</v>
      </c>
      <c r="B44" s="84"/>
      <c r="C44" s="6"/>
      <c r="D44" s="86"/>
      <c r="E44" s="95"/>
      <c r="F44" s="95"/>
      <c r="G44" s="95"/>
      <c r="H44" s="95"/>
      <c r="I44" s="95"/>
      <c r="J44" s="95"/>
      <c r="K44" s="87"/>
    </row>
    <row r="45" spans="1:11" ht="20" customHeight="1" x14ac:dyDescent="0.2">
      <c r="A45" s="85"/>
      <c r="B45" s="85"/>
      <c r="C45" s="6"/>
      <c r="D45" s="96"/>
      <c r="E45" s="97"/>
      <c r="F45" s="97"/>
      <c r="G45" s="97"/>
      <c r="H45" s="97"/>
      <c r="I45" s="97"/>
      <c r="J45" s="97"/>
      <c r="K45" s="98"/>
    </row>
    <row r="46" spans="1:11" ht="20" customHeight="1" x14ac:dyDescent="0.2">
      <c r="C46"/>
      <c r="F46"/>
      <c r="I46"/>
    </row>
    <row r="47" spans="1:11" ht="30" customHeight="1" x14ac:dyDescent="0.2">
      <c r="A47" s="73" t="s">
        <v>26</v>
      </c>
      <c r="B47" s="73"/>
      <c r="C47" s="38"/>
      <c r="D47" s="74" t="e">
        <f>D10+D31+D38+D17+D24</f>
        <v>#VALUE!</v>
      </c>
      <c r="E47" s="74"/>
      <c r="F47"/>
      <c r="G47" s="74" t="e">
        <f>G10+G31+G38+G17+G24</f>
        <v>#VALUE!</v>
      </c>
      <c r="H47" s="74"/>
      <c r="I47"/>
      <c r="J47" s="74" t="e">
        <f>J10+J31+J38+J17+J24</f>
        <v>#VALUE!</v>
      </c>
      <c r="K47" s="74"/>
    </row>
    <row r="48" spans="1:11" ht="20" customHeight="1" x14ac:dyDescent="0.2">
      <c r="C48"/>
      <c r="F48"/>
      <c r="I48"/>
    </row>
    <row r="49" spans="9:9" x14ac:dyDescent="0.2">
      <c r="I49"/>
    </row>
  </sheetData>
  <sheetProtection algorithmName="SHA-512" hashValue="w7tVKrnfaGt2nt0JBmuoX5DupgQL6YoyWzJbwSiU4Rd+CU4NGWG+XSNDYBXduIoDTU4zYNJ2T366iG6Vcn52hA==" saltValue="R0CWmtW5FiqesiYj73D4bQ==" spinCount="100000" sheet="1" objects="1" scenarios="1"/>
  <mergeCells count="45">
    <mergeCell ref="J3:K3"/>
    <mergeCell ref="G3:H3"/>
    <mergeCell ref="D3:E3"/>
    <mergeCell ref="E18:E24"/>
    <mergeCell ref="H18:H24"/>
    <mergeCell ref="K18:K24"/>
    <mergeCell ref="A23:B23"/>
    <mergeCell ref="A24:B24"/>
    <mergeCell ref="E11:E17"/>
    <mergeCell ref="H11:H17"/>
    <mergeCell ref="K11:K17"/>
    <mergeCell ref="A16:B16"/>
    <mergeCell ref="A17:B17"/>
    <mergeCell ref="A39:A43"/>
    <mergeCell ref="A44:B44"/>
    <mergeCell ref="A45:B45"/>
    <mergeCell ref="D39:K45"/>
    <mergeCell ref="E32:E38"/>
    <mergeCell ref="H32:H38"/>
    <mergeCell ref="K32:K38"/>
    <mergeCell ref="A37:B37"/>
    <mergeCell ref="A38:B38"/>
    <mergeCell ref="A9:B9"/>
    <mergeCell ref="A10:B10"/>
    <mergeCell ref="A30:B30"/>
    <mergeCell ref="A31:B31"/>
    <mergeCell ref="A32:A36"/>
    <mergeCell ref="A11:A15"/>
    <mergeCell ref="A18:A22"/>
    <mergeCell ref="A47:B47"/>
    <mergeCell ref="D47:E47"/>
    <mergeCell ref="G47:H47"/>
    <mergeCell ref="J47:K47"/>
    <mergeCell ref="J1:K1"/>
    <mergeCell ref="G1:H1"/>
    <mergeCell ref="D1:E1"/>
    <mergeCell ref="E4:E10"/>
    <mergeCell ref="H4:H10"/>
    <mergeCell ref="K4:K10"/>
    <mergeCell ref="E25:E31"/>
    <mergeCell ref="H25:H31"/>
    <mergeCell ref="K25:K31"/>
    <mergeCell ref="A1:B1"/>
    <mergeCell ref="A4:A8"/>
    <mergeCell ref="A25:A29"/>
  </mergeCells>
  <dataValidations count="1">
    <dataValidation type="list" errorStyle="warning" allowBlank="1" showErrorMessage="1" sqref="D9 G9 J9 D30 G30 J30 D37 G37 J37 D16 G16 J16 D23 G23 J23" xr:uid="{60553409-81C2-8D4F-B57B-F7888329C075}">
      <formula1>SCOREOV</formula1>
    </dataValidation>
  </dataValidations>
  <pageMargins left="0.7" right="0.7" top="0.75" bottom="0.75" header="0.3" footer="0.3"/>
  <pageSetup paperSize="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20"/>
  <sheetViews>
    <sheetView showGridLines="0" workbookViewId="0">
      <selection activeCell="C11" sqref="C11"/>
    </sheetView>
  </sheetViews>
  <sheetFormatPr baseColWidth="10" defaultRowHeight="15" x14ac:dyDescent="0.2"/>
  <cols>
    <col min="1" max="1" width="70.8320312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16" t="s">
        <v>9</v>
      </c>
      <c r="B1" s="8"/>
      <c r="C1" s="15"/>
      <c r="D1" s="8"/>
      <c r="E1" s="15"/>
      <c r="F1" s="8"/>
      <c r="G1" s="15"/>
    </row>
    <row r="2" spans="1:7" ht="30" customHeight="1" x14ac:dyDescent="0.2">
      <c r="A2" s="17" t="s">
        <v>10</v>
      </c>
      <c r="B2" s="8"/>
      <c r="C2" s="18" t="str">
        <f>'Beoordelaar 1'!C1</f>
        <v>Inschrijver 1</v>
      </c>
      <c r="D2" s="11"/>
      <c r="E2" s="18" t="str">
        <f>'Beoordelaar 1'!F1</f>
        <v>Inschrijver 2</v>
      </c>
      <c r="F2" s="11"/>
      <c r="G2" s="18" t="str">
        <f>'Beoordelaar 1'!I1</f>
        <v>Inschrijver 3</v>
      </c>
    </row>
    <row r="3" spans="1:7" s="2" customFormat="1" ht="30" customHeight="1" x14ac:dyDescent="0.2">
      <c r="A3" s="21" t="str">
        <f>'Open vragen'!A1</f>
        <v>7.1.A. BEANTWOORDING OPEN VRAGEN</v>
      </c>
      <c r="B3" s="8"/>
      <c r="C3" s="22" t="e">
        <f>Consensus!D47</f>
        <v>#VALUE!</v>
      </c>
      <c r="D3" s="11"/>
      <c r="E3" s="22" t="e">
        <f>Consensus!G47</f>
        <v>#VALUE!</v>
      </c>
      <c r="F3" s="11"/>
      <c r="G3" s="22" t="e">
        <f>Consensus!J47</f>
        <v>#VALUE!</v>
      </c>
    </row>
    <row r="4" spans="1:7" s="2" customFormat="1" ht="30" customHeight="1" x14ac:dyDescent="0.2">
      <c r="A4" s="21" t="str">
        <f>'Open vragen'!A11</f>
        <v>OPEN VRAAG 7.4	DISTRIBUTIE (WAREHOUSING)</v>
      </c>
      <c r="B4" s="8"/>
      <c r="C4" s="22">
        <v>0</v>
      </c>
      <c r="D4" s="11"/>
      <c r="E4" s="22">
        <v>0</v>
      </c>
      <c r="F4" s="11"/>
      <c r="G4" s="22">
        <v>0</v>
      </c>
    </row>
    <row r="5" spans="1:7" s="2" customFormat="1" ht="30" customHeight="1" x14ac:dyDescent="0.2">
      <c r="A5" s="21" t="s">
        <v>35</v>
      </c>
      <c r="B5" s="8"/>
      <c r="C5" s="22">
        <v>0</v>
      </c>
      <c r="D5" s="11"/>
      <c r="E5" s="22">
        <v>0</v>
      </c>
      <c r="F5" s="11"/>
      <c r="G5" s="22">
        <v>0</v>
      </c>
    </row>
    <row r="6" spans="1:7" ht="30" customHeight="1" x14ac:dyDescent="0.2">
      <c r="A6" s="20" t="s">
        <v>11</v>
      </c>
      <c r="B6" s="8"/>
      <c r="C6" s="19" t="e">
        <f>SUM(C3:C5)</f>
        <v>#VALUE!</v>
      </c>
      <c r="D6" s="11"/>
      <c r="E6" s="19" t="e">
        <f>SUM(E3:E5)</f>
        <v>#VALUE!</v>
      </c>
      <c r="F6" s="11"/>
      <c r="G6" s="19" t="e">
        <f>SUM(G3:G5)</f>
        <v>#VALUE!</v>
      </c>
    </row>
    <row r="8" spans="1:7" ht="30" customHeight="1" x14ac:dyDescent="0.2">
      <c r="A8" s="23" t="s">
        <v>14</v>
      </c>
      <c r="B8" s="8"/>
      <c r="C8" s="24">
        <v>0</v>
      </c>
      <c r="D8" s="11"/>
      <c r="E8" s="24">
        <v>0</v>
      </c>
      <c r="F8" s="11"/>
      <c r="G8" s="24">
        <v>0</v>
      </c>
    </row>
    <row r="10" spans="1:7" ht="30" customHeight="1" x14ac:dyDescent="0.2">
      <c r="A10" s="20" t="s">
        <v>15</v>
      </c>
      <c r="B10" s="8"/>
      <c r="C10" s="19" t="e">
        <f>C8-C6</f>
        <v>#VALUE!</v>
      </c>
      <c r="D10" s="13"/>
      <c r="E10" s="19" t="e">
        <f>E8-E6</f>
        <v>#VALUE!</v>
      </c>
      <c r="F10" s="13"/>
      <c r="G10" s="19" t="e">
        <f>G8-G6</f>
        <v>#VALUE!</v>
      </c>
    </row>
    <row r="17" spans="3:3" ht="16" x14ac:dyDescent="0.2">
      <c r="C17" s="12"/>
    </row>
    <row r="18" spans="3:3" ht="16" x14ac:dyDescent="0.2">
      <c r="C18" s="12"/>
    </row>
    <row r="19" spans="3:3" ht="16" x14ac:dyDescent="0.2">
      <c r="C19" s="12"/>
    </row>
    <row r="20" spans="3:3" ht="16" x14ac:dyDescent="0.2">
      <c r="C20" s="12"/>
    </row>
  </sheetData>
  <sheetProtection algorithmName="SHA-512" hashValue="C3xb+msEXm7z5GRoM2+Ydt37bDLw7xPq9fO6yW7StZZgVc/69oei737803Ln+SQAEdPpjZg+H8A1Elayesw4mw==" saltValue="z4GJaDziVsrwkRAUKNxEd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Open vragen</vt:lpstr>
      <vt:lpstr>Beoordelaar 1</vt:lpstr>
      <vt:lpstr>Beoordelaar 2</vt:lpstr>
      <vt:lpstr>Beoordelaar 3</vt:lpstr>
      <vt:lpstr>Beoordelaar 4</vt:lpstr>
      <vt:lpstr>Beoordelaar 5</vt:lpstr>
      <vt:lpstr>Consensus</vt:lpstr>
      <vt:lpstr>Eindscores</vt:lpstr>
      <vt:lpstr>SCOREOV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
</dc:description>
  <cp:lastModifiedBy/>
  <dcterms:created xsi:type="dcterms:W3CDTF">2006-09-16T00:00:00Z</dcterms:created>
  <dcterms:modified xsi:type="dcterms:W3CDTF">2023-03-07T15:50:53Z</dcterms:modified>
  <cp:category/>
</cp:coreProperties>
</file>