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P:\Bureaublad\Te publiceren Online Zitten\"/>
    </mc:Choice>
  </mc:AlternateContent>
  <xr:revisionPtr revIDLastSave="0" documentId="8_{FD92CCAC-8489-44FD-A023-A43970ED7311}" xr6:coauthVersionLast="47" xr6:coauthVersionMax="47" xr10:uidLastSave="{00000000-0000-0000-0000-000000000000}"/>
  <bookViews>
    <workbookView xWindow="-120" yWindow="-120" windowWidth="29040" windowHeight="15840" xr2:uid="{A2E41867-E7E5-4E37-8196-8B4D9DB423E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0" i="1" l="1"/>
  <c r="J33" i="1"/>
  <c r="J32" i="1"/>
  <c r="J31" i="1"/>
  <c r="J30" i="1"/>
  <c r="J29" i="1"/>
  <c r="I60" i="1"/>
  <c r="J60" i="1" s="1"/>
  <c r="I59" i="1"/>
  <c r="J59" i="1" s="1"/>
  <c r="I58" i="1"/>
  <c r="J58" i="1" s="1"/>
  <c r="I57" i="1"/>
  <c r="J57" i="1" s="1"/>
  <c r="I56" i="1"/>
  <c r="J56" i="1" s="1"/>
  <c r="I51" i="1"/>
  <c r="J51" i="1" s="1"/>
  <c r="I50" i="1"/>
  <c r="J50" i="1" s="1"/>
  <c r="I49" i="1"/>
  <c r="J49" i="1" s="1"/>
  <c r="I48" i="1"/>
  <c r="J48" i="1" s="1"/>
  <c r="I47" i="1"/>
  <c r="J47" i="1" s="1"/>
  <c r="I42" i="1"/>
  <c r="J42" i="1" s="1"/>
  <c r="I41" i="1"/>
  <c r="J41" i="1" s="1"/>
  <c r="I40" i="1"/>
  <c r="J40" i="1" s="1"/>
  <c r="I39" i="1"/>
  <c r="J39" i="1" s="1"/>
  <c r="I38" i="1"/>
  <c r="J38" i="1" s="1"/>
  <c r="J91" i="1"/>
  <c r="J90" i="1"/>
  <c r="J89" i="1"/>
  <c r="J88" i="1"/>
  <c r="J87" i="1"/>
  <c r="J86" i="1"/>
  <c r="J17" i="1"/>
  <c r="J16" i="1"/>
  <c r="J15" i="1"/>
  <c r="J14" i="1"/>
  <c r="J13" i="1"/>
  <c r="J76" i="1"/>
  <c r="J77" i="1"/>
  <c r="I104" i="1" s="1"/>
  <c r="J104" i="1" s="1"/>
  <c r="J10" i="1"/>
  <c r="J34" i="1" l="1"/>
  <c r="I63" i="1" s="1"/>
  <c r="I65" i="1" s="1"/>
  <c r="I103" i="1" s="1"/>
  <c r="J103" i="1" s="1"/>
  <c r="J52" i="1"/>
  <c r="J43" i="1"/>
  <c r="J92" i="1"/>
  <c r="I105" i="1" s="1"/>
  <c r="J105" i="1" s="1"/>
  <c r="J61" i="1"/>
  <c r="J18" i="1"/>
  <c r="J20" i="1" s="1"/>
  <c r="I102" i="1" s="1"/>
  <c r="J102" i="1" s="1"/>
  <c r="J106" i="1" l="1"/>
  <c r="I111" i="1" s="1"/>
</calcChain>
</file>

<file path=xl/sharedStrings.xml><?xml version="1.0" encoding="utf-8"?>
<sst xmlns="http://schemas.openxmlformats.org/spreadsheetml/2006/main" count="131" uniqueCount="59">
  <si>
    <t xml:space="preserve">Inschrijvers wordt verzocht dit Prijzenblad in te vullen met inachtneming van de voorschriften opgenomen in het Beschrijvend Document. 
Prijzen dienen te worden afgegeven in euro (€), exclusief omzetbelasting (btw) en inclusief alle overige kosten. Kosten die Inschrijvers maken maar niet verdisconteren in de door hen opgegeven tarieven komen niet separaat voor vergoeding in aanmerking. 
Inschrijvers wordt verzocht alle geel gemarkeerde verlden in dit Prijzenblad in te vullen. 
Het is niet toegestaan aanpassingen te verrichten in dit document, anders dan het invullen van de geel gemarkeerde velden. Indien Inschrijvers andersoortige wijzigingen verrichten kan dit leiden tot ongeldigheid van de Inschrijving. Indien de Inschrijving als ongeldig wordt gekenmerkt door Opdrachtgever, komt de Inschrijver niet langer voor gunning van de Opdracht in aanmerking. </t>
  </si>
  <si>
    <t>Configuratiekosten</t>
  </si>
  <si>
    <t>Bij aanvang van de gevraagde dienstverlening verwacht Opdrachtgever Configuratiekosten, waaronder kosten voor ontsluiting van de dienstverlening aan de doelgroep, het trainen van gebruikers en feitelijke configuratie van de aangeboden oplossing, technische configuratie en optimalisatie van aansluitingen en/of koppelingen met aanpalende functionaliteiten om het minimum viable product aan Opdrachtgever beschikbaar te stellen. Daarnaast is het mogelijk dat u overige activiteiten verricht bij aanvang van de gevraagde dienstverlening. In dit onderdeel van het Prijzenblad wordt Inschrijvers verzocht een opgave te doen van deze Configuratiekosten. 
Het door Inschrijvers op te geven tarief voor "Gebruikerstraining" wordt vermenigvuldigd met het door Opdrachtgever verwachte aantal gebruikers. Het betreft hier Heavy Users welke op het plaform rollen en rechten hebben zoals die van administrator en/of in staat moeten zijn om online zittingen te beheren, organiseren en/of begeleiden. Deze vermenigvuldiging leidt tot een aangeboden prijs voor de benodigde gebruikerstraining. 
Daarnaast wordt Inschrijvers verzocht kosten die verband houden met consultancy die betrekking heeft op Rechtspraak specifieke configuratie apart op te geven. Hiervoor hanteert Opdrachtgever een fictieve behoefte aan configuratie, uitgedrukt in de inzet van diverse functieprofielen gedurende een fictief aantal uren. De door u aangeboden uurtarieven bij dit prijselement heeft betrekking op configuratie die benodigd is bij aanvang van uw dienstverlening om uw SaaS-oplossing Rechtspraak specifiek te configureren. 
Gezamenlijk leiden deze twee prijselementen tot een totaal van Configuratiekosten. Deze Configuratiekosten hebben betrekking op alle activiteiten die uitgevoerd moeten worden om de gevraagde dienstverlening zodanig voor te bereiden dat deze de acceptatietest van Opdrachtgever kan doorstaan.</t>
  </si>
  <si>
    <t>Prijselement</t>
  </si>
  <si>
    <t>Eenheid</t>
  </si>
  <si>
    <t>Aantallen</t>
  </si>
  <si>
    <t>Tarief per eenheid</t>
  </si>
  <si>
    <t>Uw aangeboden prijs</t>
  </si>
  <si>
    <t>Gebruikerstraining</t>
  </si>
  <si>
    <t>1 individuele gebruiker - Heavy User</t>
  </si>
  <si>
    <t>Functietitel</t>
  </si>
  <si>
    <t>Consultancy in verband met Rechtspraak specifieke configuratie</t>
  </si>
  <si>
    <t>Projectleider / Senior consultant</t>
  </si>
  <si>
    <t>uurtarief</t>
  </si>
  <si>
    <t>Architect</t>
  </si>
  <si>
    <t>Developer</t>
  </si>
  <si>
    <t>Analist</t>
  </si>
  <si>
    <t>Tester</t>
  </si>
  <si>
    <t>Totale kosten voor Rechtspraak specifieke Configuratie</t>
  </si>
  <si>
    <t>Totaal</t>
  </si>
  <si>
    <t>Gebruikskosten</t>
  </si>
  <si>
    <r>
      <t xml:space="preserve">Uw dienstverlening </t>
    </r>
    <r>
      <rPr>
        <b/>
        <u/>
        <sz val="11"/>
        <color theme="0"/>
        <rFont val="Calibri"/>
        <family val="2"/>
        <scheme val="minor"/>
      </rPr>
      <t>binnen</t>
    </r>
    <r>
      <rPr>
        <b/>
        <sz val="11"/>
        <color theme="0"/>
        <rFont val="Calibri"/>
        <family val="2"/>
        <scheme val="minor"/>
      </rPr>
      <t xml:space="preserve"> kantoortijden </t>
    </r>
  </si>
  <si>
    <t>Licenties - Op basis van het aantal endpoints per zitting</t>
  </si>
  <si>
    <t>Staffeltrede 1</t>
  </si>
  <si>
    <t>Staffeltrede 2</t>
  </si>
  <si>
    <t>Staffeltrede 3</t>
  </si>
  <si>
    <t>Staffeltrede 4</t>
  </si>
  <si>
    <t>Staffeltrede 5</t>
  </si>
  <si>
    <t>meer</t>
  </si>
  <si>
    <t>Gemiddelde jaarlijkse licentiekosten</t>
  </si>
  <si>
    <r>
      <t xml:space="preserve">Uw dienstverlening </t>
    </r>
    <r>
      <rPr>
        <b/>
        <u/>
        <sz val="12"/>
        <color theme="0"/>
        <rFont val="Calibri"/>
        <family val="2"/>
        <scheme val="minor"/>
      </rPr>
      <t>buiten</t>
    </r>
    <r>
      <rPr>
        <b/>
        <sz val="12"/>
        <color theme="0"/>
        <rFont val="Calibri"/>
        <family val="2"/>
        <scheme val="minor"/>
      </rPr>
      <t xml:space="preserve"> kantoortijden - SLA niveau BRONS</t>
    </r>
  </si>
  <si>
    <t>Opslagpercentage</t>
  </si>
  <si>
    <r>
      <t xml:space="preserve">Uw dienstverlening </t>
    </r>
    <r>
      <rPr>
        <b/>
        <u/>
        <sz val="12"/>
        <rFont val="Calibri"/>
        <family val="2"/>
        <scheme val="minor"/>
      </rPr>
      <t>buiten</t>
    </r>
    <r>
      <rPr>
        <b/>
        <sz val="12"/>
        <rFont val="Calibri"/>
        <family val="2"/>
        <scheme val="minor"/>
      </rPr>
      <t xml:space="preserve"> kantoortijden - SLA niveau ZILVER</t>
    </r>
  </si>
  <si>
    <r>
      <t xml:space="preserve">Uw dienstverlening </t>
    </r>
    <r>
      <rPr>
        <b/>
        <u/>
        <sz val="12"/>
        <rFont val="Calibri"/>
        <family val="2"/>
        <scheme val="minor"/>
      </rPr>
      <t>buiten</t>
    </r>
    <r>
      <rPr>
        <b/>
        <sz val="12"/>
        <rFont val="Calibri"/>
        <family val="2"/>
        <scheme val="minor"/>
      </rPr>
      <t xml:space="preserve"> kantoortijden - SLA niveau GOUD</t>
    </r>
  </si>
  <si>
    <r>
      <t xml:space="preserve">Uw gemiddelde jaarlijkse licentiekosten voor uw dienstverlening </t>
    </r>
    <r>
      <rPr>
        <u/>
        <sz val="11"/>
        <color theme="1"/>
        <rFont val="Calibri"/>
        <family val="2"/>
        <scheme val="minor"/>
      </rPr>
      <t>binnen kantoortijden</t>
    </r>
    <r>
      <rPr>
        <sz val="11"/>
        <color theme="1"/>
        <rFont val="Calibri"/>
        <family val="2"/>
        <scheme val="minor"/>
      </rPr>
      <t>:</t>
    </r>
  </si>
  <si>
    <t>Exitkosten</t>
  </si>
  <si>
    <t>Opdrachtgever verzoekt u de kosten voor uw Exitstrategie, dat wil zeggen de activiteiten die u uitvoert ten behoeve van de beëindiging van uw dienstverlening aan Opdrachtgever, op te geven. Een exit is aan de orde indien Opdrachtgever besluit de Overeenkomst na de initiële termijn van de Overeenkomst niet te verlengen of bijvoorbeeld vroegtijdig te beëindigen. U wordt verzocht de activiteiten thematisch te bundelen en per activiteit een prijsopgave te doen. Opdrachtgever hanteert een lumpsum benadering van de Exit. Dit betekent dat u uw activiteiten niet hoeft uit te splitsen naar exacte aantallen uren, maar dat het draait om de prijs die u rekent om de desbetreffende activiteit te verrichten. Opdrachtgever acht het acceptabel dat indien een bepaalde activiteit minder inspanning vergt in de praktijk en een andere activiteit meer inspanning vergt in de praktijk, dat u zelfstandig kunt schuiven. Desondanks wenst Opdrachtgever enig inzicht in de activiteiten die u verricht en de verdeling van de totale inspanning over die activiteiten heen. 
Ten slotte merkt Opdrachtgever op dat de exacte kosten die u in rekening mag brengen afhangen van de daadwerkelijk geleverde dienstverlening, de aanwezigheid van eventueel meerwerk en eventuele ondersteuning bij een overstap van Opdrachtgever naar dienstverlening van een derde waarbij uw ondersteuning benodigd is om continuïteit van het primaire proces van Opdrachtgever mogelijk te maken. De hier gevraagde prijsopgave betreft dan ook een indicatie van de kosten die gemoeid zijn met uw exitstrategie. Opdrachtgever wenst desondanks zicht te krijgen op te verwachten kosten en deze mee te kunnen wegen bij het bepalen welke inschrijver in aanmerking komt voor gunning van de Opdracht.</t>
  </si>
  <si>
    <t>Exit activiteiten</t>
  </si>
  <si>
    <t>Kosten voor Meerwerk</t>
  </si>
  <si>
    <t>Opdrachtgever gaat er van uit dat de door Inschrijvers aangeboden oplossing zodanig geïmplementeerd wordt dat de gevraagde functionaliteiten (zie Bijlage A Programma van Eisen) werkend opgeleverd worden. Echter, gelet op de looptijd van de Overeenkomst en ambitie van Opdrachtgever houdt Opdrachtgever er rekening mee dat er gedurende de looptijd van de Overeenkomst aanvullende werkzaamheden benodigd zijn om de gevraagde oplossing goed te laten aansluiten bij de behoefte(n) van Opdrachtgever. Om het voor Opdrachtgever mogelijk te maken grip te houden op kosten, wordt u verzocht een opgave te doen van plafondtarieven voor inzet van bepaalde typen functionarissen. Hierbij hanteert Opdrachtgever algemene functieaanduidingen voor gangbare typen functionarissen die betrokken kunnen zijn bij de realisatie van meerwerk. 
Die hieronder opgegeven functieaanduidingen betreffen allen senior functionarissen met minimaal 5 jaar relevante werkervaring in de desbetreffende functie. In de praktijk kan het voorkomen dat eventueel te realiseren meerwerk uitgevoerd kan worden door een minder ervaren functionaris. In dat geval hanteert Opdrachtgever het uitgangspunt dat een junior functionaris niet duurder mag zijn dan een medior functionaris en een medior functionaris niet duurder mag zijn dan een senior functionaris, van hetzelfde functietype. 
De door u op te geven plafond tarieven betreffen uurtarieven die gedurende de looptijd van de Overeenkomst van toepassing blijven. Opdrachtgever wijst er (nogmaals) op dat er in het Concept van de Overeenkomst een indexeringsregeling is opgenomen op basis waarvan tarieven gedurende de looptijd van de Overeenkomst geïndexeerd kunnen worden.</t>
  </si>
  <si>
    <t xml:space="preserve">Opdrachtgever heeft per functietype een fictief aantal uren opgegeven voor de realisatie van hypothetische opdrachten die kwalificeren als meerwerk en uitgevoerd worden gedurende de initiële looptijd van de Opdracht. Op basis van het fictieve aantal inzeturen worden de totale fictieve kosten voor de realisatie van hypothetisch meerwerk bepaald. Dit gebeurt door het door u opgegeven uurtarief te vermenigvuldigen met het aantal fictieve aantal inzeturen per functie. En vervolgens de totale kosten van elk van de functies bij elkaar op te tellen. Dit leidt tot een fictieve aanneemsom voor hypothetisch meerwerk, die meegenomen wordt bij de berekening van uw fictieve inschrijfprijs.  </t>
  </si>
  <si>
    <t>Projectleider</t>
  </si>
  <si>
    <t>Consultant</t>
  </si>
  <si>
    <t>Bepaling van uw score voor Gunningscriterium Prijs</t>
  </si>
  <si>
    <t>Uw score voor Gunningscriterium Prijs wordt bepaald door de totale prijs van uw aanbod te bepalen. Deze wordt bepaald door de hierboven uitgevraagde kostprijselementen bij elkaar op te tellen. De som van bovenstaande kostprijselementen geldt als uw "fictieve totaalprijs". Op basis van de volgende formule wordt uw score berekend.</t>
  </si>
  <si>
    <t>Ongewogen score voor Gunningscriterium Prijs = (-1/6000) X uw fictieve totaalprijs + 350</t>
  </si>
  <si>
    <t>Kostprijselementen</t>
  </si>
  <si>
    <t>Aantal</t>
  </si>
  <si>
    <t>Uw fictieve totalen</t>
  </si>
  <si>
    <t>Totaal:</t>
  </si>
  <si>
    <t>← Dit is uw "fictieve totaalprijs" en wordt gebruikt als waarde om de door u behaalde score voor Gunningscriterium 1 Prijs te berekenen.</t>
  </si>
  <si>
    <r>
      <t xml:space="preserve">Uw </t>
    </r>
    <r>
      <rPr>
        <b/>
        <u/>
        <sz val="14"/>
        <color theme="0"/>
        <rFont val="Calibri"/>
        <family val="2"/>
        <scheme val="minor"/>
      </rPr>
      <t>ongewogen</t>
    </r>
    <r>
      <rPr>
        <b/>
        <sz val="14"/>
        <color theme="0"/>
        <rFont val="Calibri"/>
        <family val="2"/>
        <scheme val="minor"/>
      </rPr>
      <t xml:space="preserve"> score voor Gunningscriterium Prijs</t>
    </r>
  </si>
  <si>
    <r>
      <t xml:space="preserve">Uw </t>
    </r>
    <r>
      <rPr>
        <b/>
        <u/>
        <sz val="14"/>
        <color theme="0"/>
        <rFont val="Calibri"/>
        <family val="2"/>
        <scheme val="minor"/>
      </rPr>
      <t>gewogen</t>
    </r>
    <r>
      <rPr>
        <b/>
        <sz val="14"/>
        <color theme="0"/>
        <rFont val="Calibri"/>
        <family val="2"/>
        <scheme val="minor"/>
      </rPr>
      <t xml:space="preserve"> score voor Gunningscriterium Prijs</t>
    </r>
  </si>
  <si>
    <t>Prijzenblad Europese aanbesteding Online Zitten - IVO rechtspraak
met TenderNed-kenmerk: 401454</t>
  </si>
  <si>
    <t xml:space="preserve">Opdrachtgever verzoekt u de jaarlijkse gebruikskosten voor het gebruik van uw oplossing op te geven op basis van de hieronder opgenomen staffel. Voor het berekenen van de jaarlijkse gebruikskosten gaat Opdrachtgever uit van een staffel voor de kosten per zitting met per staffeltrede een toenemend aantal zittingen op jaarbasis. Het gemiddeld aantal gebruikers per zitting is 11 gebruikers en het huidige gemiddeld aantal endpoints per zitting is 4 endpoints.  Opdrachtgever verwacht dat het gemiddeld aantal gebruikers per zitting relatief stabiel blijft, en dat het gemiddeld aantal endpoints zou kunnen toenemen indien meer gebruik gemaakt wordt van Online Zitten. Voor het bepalen van uw score voor dit gunningscriterium neemt Opdrachtgever de gemiddelde licentiekosten mee, vermenigvuldigd met vier (4) jaar. Het aantal zittingen per staffeltrede betreft het aantal zittingen op jaarbasis en omvat zittingen binnen én buiten kantoortijden.
U wordt verzocht de jaarlijkse kosten op te geven in een all-in tarief, waarmee bedoeld wordt dat alle kosten behorend bij de levering van uw oplossing gedurende een periode van 12 maanden inbegrepen dienen te zijn, met uitzondering van kosten voor Rechtspraak specifieke configuratie.  Denk bij het all-in tarief aan (niet limitatief): kosten voor onderhoud, support, hosting, beheer, database updates, uw overhead, alle gangbare jaarlijkse kosten die verband houden met een "Software-as-a-Service"-oplossing. Bovendien geldt dat u rekening dient te houden met de eisen aan de oplossing zoals Opdrachtgever die stelt in het Programma van Eisen behorend bij de onderhavige aanbestedingsprocedure. 
</t>
  </si>
  <si>
    <t>Aantal zittingen per jaar</t>
  </si>
  <si>
    <t>Tarief per zitting</t>
  </si>
  <si>
    <r>
      <t xml:space="preserve">Naast een opgave van de jaarlijkse kosten </t>
    </r>
    <r>
      <rPr>
        <u/>
        <sz val="11"/>
        <color theme="1"/>
        <rFont val="Calibri"/>
        <family val="2"/>
        <scheme val="minor"/>
      </rPr>
      <t>binnen kantoortijden</t>
    </r>
    <r>
      <rPr>
        <sz val="11"/>
        <color theme="1"/>
        <rFont val="Calibri"/>
        <family val="2"/>
        <scheme val="minor"/>
      </rPr>
      <t xml:space="preserve"> wordt Inschrijvers verzocht een opslagpercentage op te geven behorend bij de levering van uw oplossing gedurende een periode van 12 maanden, op basis van het all-in tarief</t>
    </r>
    <r>
      <rPr>
        <u/>
        <sz val="11"/>
        <color theme="1"/>
        <rFont val="Calibri"/>
        <family val="2"/>
        <scheme val="minor"/>
      </rPr>
      <t xml:space="preserve"> binnen kantoortijden</t>
    </r>
    <r>
      <rPr>
        <sz val="11"/>
        <color theme="1"/>
        <rFont val="Calibri"/>
        <family val="2"/>
        <scheme val="minor"/>
      </rPr>
      <t xml:space="preserve">, maar dan voor uw dienstverlening </t>
    </r>
    <r>
      <rPr>
        <u/>
        <sz val="11"/>
        <color theme="1"/>
        <rFont val="Calibri"/>
        <family val="2"/>
        <scheme val="minor"/>
      </rPr>
      <t>buiten kantoortijden</t>
    </r>
    <r>
      <rPr>
        <sz val="11"/>
        <color theme="1"/>
        <rFont val="Calibri"/>
        <family val="2"/>
        <scheme val="minor"/>
      </rPr>
      <t xml:space="preserve">. Rekening houdend met de eisen aan de oplossing zoals Opdrachtgever die stelt in het Programma van Eisen behorend bij de onderhavige aanbesteding. Hierbij maakt Opdrachtgever onderscheid naar drie niveau's van dienstverlening, waarbij het Service Level varieert, meer specifiek de norm voor beschikbaarheid van uw oplossing varieert. Het laagste niveau betreft het SLA niveau BRONS, met een beschikbaarheid van 99,0%. Het eerstvolgende niveau betreft SLA niveau ZILVER, met een beschikbaarheid van 99,3%. Het hoogste niveau betreft SLA niveau GOUD, met een beschikbaarheid van 99,5%. 
</t>
    </r>
    <r>
      <rPr>
        <b/>
        <sz val="11"/>
        <color theme="1"/>
        <rFont val="Calibri"/>
        <family val="2"/>
        <scheme val="minor"/>
      </rPr>
      <t>LET OP!</t>
    </r>
    <r>
      <rPr>
        <sz val="11"/>
        <color theme="1"/>
        <rFont val="Calibri"/>
        <family val="2"/>
        <scheme val="minor"/>
      </rPr>
      <t xml:space="preserve"> Inschrijvers dienen de opslagpercentages op te geven die zij hanteren. Daarbij geldt dat het opslagpercentage dat u hanteert niet hoger mag zijn dan</t>
    </r>
    <r>
      <rPr>
        <b/>
        <sz val="11"/>
        <color theme="1"/>
        <rFont val="Calibri"/>
        <family val="2"/>
        <scheme val="minor"/>
      </rPr>
      <t xml:space="preserve"> 5%. 
LET OP!</t>
    </r>
    <r>
      <rPr>
        <sz val="11"/>
        <color theme="1"/>
        <rFont val="Calibri"/>
        <family val="2"/>
        <scheme val="minor"/>
      </rPr>
      <t xml:space="preserve"> Indien Opdrachtgever in de praktijk bijvoorbeeld 20.000 zittingen afneemt en dus qua gebruik valt in staffeltrede 3, betaalt Opdrachtgever het tarief dat Inschrijvers hebben afgegeven bij staffeltrede 3, voor alle 20.000 zittingen. Daarbij vindt er dus geen vergoeding plaats voor de zittingen 0 - 7.500 op basis van het bij staffeltrede 1 aangeboden tarief, enzovoorts. </t>
    </r>
  </si>
  <si>
    <t>Uw fictieve totale kosten gedurende het gebruik van de dienstverlening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</si>
</sst>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1"/>
      <color theme="1"/>
      <name val="Calibri"/>
      <family val="2"/>
      <scheme val="minor"/>
    </font>
    <font>
      <sz val="11"/>
      <color rgb="FF006100"/>
      <name val="Calibri"/>
      <family val="2"/>
      <scheme val="minor"/>
    </font>
    <font>
      <sz val="11"/>
      <color rgb="FFFF0000"/>
      <name val="Calibri"/>
      <family val="2"/>
      <scheme val="minor"/>
    </font>
    <font>
      <sz val="11"/>
      <name val="Calibri"/>
      <family val="2"/>
      <scheme val="minor"/>
    </font>
    <font>
      <b/>
      <sz val="11"/>
      <name val="Calibri"/>
      <family val="2"/>
      <scheme val="minor"/>
    </font>
    <font>
      <b/>
      <sz val="11"/>
      <color rgb="FFFF0000"/>
      <name val="Calibri"/>
      <family val="2"/>
      <scheme val="minor"/>
    </font>
    <font>
      <b/>
      <sz val="16"/>
      <name val="Calibri"/>
      <family val="2"/>
      <scheme val="minor"/>
    </font>
    <font>
      <b/>
      <sz val="16"/>
      <color theme="1"/>
      <name val="Calibri"/>
      <family val="2"/>
      <scheme val="minor"/>
    </font>
    <font>
      <sz val="8"/>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u/>
      <sz val="14"/>
      <color theme="0"/>
      <name val="Calibri"/>
      <family val="2"/>
      <scheme val="minor"/>
    </font>
    <font>
      <b/>
      <sz val="14"/>
      <name val="Calibri"/>
      <family val="2"/>
      <scheme val="minor"/>
    </font>
    <font>
      <b/>
      <u/>
      <sz val="11"/>
      <color theme="0"/>
      <name val="Calibri"/>
      <family val="2"/>
      <scheme val="minor"/>
    </font>
    <font>
      <b/>
      <sz val="12"/>
      <name val="Calibri"/>
      <family val="2"/>
      <scheme val="minor"/>
    </font>
    <font>
      <b/>
      <u/>
      <sz val="12"/>
      <name val="Calibri"/>
      <family val="2"/>
      <scheme val="minor"/>
    </font>
    <font>
      <u/>
      <sz val="11"/>
      <color theme="1"/>
      <name val="Calibri"/>
      <family val="2"/>
      <scheme val="minor"/>
    </font>
    <font>
      <b/>
      <sz val="12"/>
      <color theme="0"/>
      <name val="Calibri"/>
      <family val="2"/>
      <scheme val="minor"/>
    </font>
    <font>
      <b/>
      <u/>
      <sz val="12"/>
      <color theme="0"/>
      <name val="Calibri"/>
      <family val="2"/>
      <scheme val="minor"/>
    </font>
  </fonts>
  <fills count="10">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499984740745262"/>
        <bgColor indexed="64"/>
      </patternFill>
    </fill>
    <fill>
      <patternFill patternType="solid">
        <fgColor theme="7"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14">
    <xf numFmtId="0" fontId="0" fillId="0" borderId="0" xfId="0"/>
    <xf numFmtId="0" fontId="0" fillId="0" borderId="0" xfId="0" applyAlignment="1">
      <alignment horizontal="center"/>
    </xf>
    <xf numFmtId="0" fontId="0" fillId="0" borderId="0" xfId="0" applyAlignment="1">
      <alignment horizontal="center" wrapText="1"/>
    </xf>
    <xf numFmtId="0" fontId="3" fillId="0" borderId="1" xfId="1" applyFont="1" applyFill="1" applyBorder="1"/>
    <xf numFmtId="44" fontId="3" fillId="3" borderId="1" xfId="1" applyNumberFormat="1" applyFont="1" applyFill="1" applyBorder="1"/>
    <xf numFmtId="44" fontId="3" fillId="0" borderId="1" xfId="1" applyNumberFormat="1" applyFont="1" applyFill="1" applyBorder="1"/>
    <xf numFmtId="0" fontId="3" fillId="0" borderId="1" xfId="1" applyFont="1" applyFill="1" applyBorder="1" applyAlignment="1">
      <alignment horizontal="center"/>
    </xf>
    <xf numFmtId="44" fontId="4" fillId="0" borderId="1" xfId="1" applyNumberFormat="1" applyFont="1" applyFill="1" applyBorder="1"/>
    <xf numFmtId="0" fontId="3" fillId="4" borderId="0" xfId="1" applyFont="1" applyFill="1"/>
    <xf numFmtId="44" fontId="3" fillId="5" borderId="1" xfId="1" applyNumberFormat="1" applyFont="1" applyFill="1" applyBorder="1"/>
    <xf numFmtId="0" fontId="3" fillId="5" borderId="1" xfId="1" applyFont="1" applyFill="1" applyBorder="1"/>
    <xf numFmtId="0" fontId="9" fillId="6" borderId="1" xfId="1" applyFont="1" applyFill="1" applyBorder="1"/>
    <xf numFmtId="0" fontId="3" fillId="3" borderId="3" xfId="1" applyFont="1" applyFill="1" applyBorder="1" applyAlignment="1">
      <alignment horizontal="center"/>
    </xf>
    <xf numFmtId="0" fontId="3" fillId="3" borderId="13" xfId="1" applyFont="1" applyFill="1" applyBorder="1" applyAlignment="1">
      <alignment horizontal="center"/>
    </xf>
    <xf numFmtId="0" fontId="3" fillId="3" borderId="4" xfId="1" applyFont="1" applyFill="1" applyBorder="1" applyAlignment="1">
      <alignment horizontal="center"/>
    </xf>
    <xf numFmtId="0" fontId="3" fillId="4" borderId="2" xfId="1" applyFont="1" applyFill="1" applyBorder="1" applyAlignment="1">
      <alignment horizontal="left" vertical="top" wrapText="1"/>
    </xf>
    <xf numFmtId="0" fontId="0" fillId="4" borderId="0" xfId="0" applyFill="1"/>
    <xf numFmtId="0" fontId="3" fillId="4" borderId="0" xfId="1" applyFont="1" applyFill="1" applyAlignment="1">
      <alignment horizontal="left" vertical="center"/>
    </xf>
    <xf numFmtId="0" fontId="3" fillId="4" borderId="0" xfId="1" applyFont="1" applyFill="1" applyAlignment="1">
      <alignment horizontal="center"/>
    </xf>
    <xf numFmtId="44" fontId="3" fillId="4" borderId="0" xfId="1" applyNumberFormat="1" applyFont="1" applyFill="1"/>
    <xf numFmtId="0" fontId="9" fillId="6" borderId="3" xfId="1" applyFont="1" applyFill="1" applyBorder="1"/>
    <xf numFmtId="0" fontId="10" fillId="0" borderId="1" xfId="1" applyFont="1" applyFill="1" applyBorder="1"/>
    <xf numFmtId="0" fontId="0" fillId="4" borderId="0" xfId="0" applyFill="1" applyAlignment="1">
      <alignment vertical="top" wrapText="1"/>
    </xf>
    <xf numFmtId="44" fontId="4" fillId="0" borderId="12" xfId="1" applyNumberFormat="1" applyFont="1" applyFill="1" applyBorder="1"/>
    <xf numFmtId="0" fontId="11" fillId="4" borderId="0" xfId="0" applyFont="1" applyFill="1"/>
    <xf numFmtId="0" fontId="4" fillId="0" borderId="12" xfId="1" applyFont="1" applyFill="1" applyBorder="1" applyAlignment="1">
      <alignment horizontal="right"/>
    </xf>
    <xf numFmtId="0" fontId="11" fillId="4" borderId="0" xfId="0" applyFont="1" applyFill="1" applyAlignment="1">
      <alignment horizontal="right"/>
    </xf>
    <xf numFmtId="0" fontId="4" fillId="0" borderId="1" xfId="1" applyFont="1" applyFill="1" applyBorder="1" applyAlignment="1">
      <alignment horizontal="right"/>
    </xf>
    <xf numFmtId="0" fontId="10" fillId="0" borderId="1" xfId="1" applyFont="1" applyFill="1" applyBorder="1" applyAlignment="1">
      <alignment horizontal="center"/>
    </xf>
    <xf numFmtId="44" fontId="11" fillId="0" borderId="12" xfId="1" applyNumberFormat="1" applyFont="1" applyFill="1" applyBorder="1"/>
    <xf numFmtId="0" fontId="7" fillId="4" borderId="0" xfId="0" applyFont="1" applyFill="1" applyAlignment="1">
      <alignment horizontal="center"/>
    </xf>
    <xf numFmtId="0" fontId="2" fillId="4" borderId="0" xfId="0" applyFont="1" applyFill="1" applyAlignment="1">
      <alignment vertical="top" wrapText="1"/>
    </xf>
    <xf numFmtId="0" fontId="10" fillId="0" borderId="0" xfId="0" applyFont="1" applyAlignment="1">
      <alignment horizontal="center"/>
    </xf>
    <xf numFmtId="0" fontId="9" fillId="6" borderId="1" xfId="0" applyFont="1" applyFill="1" applyBorder="1" applyAlignment="1">
      <alignment horizontal="center"/>
    </xf>
    <xf numFmtId="0" fontId="11" fillId="0" borderId="1" xfId="0" applyFont="1" applyBorder="1" applyAlignment="1">
      <alignment horizontal="right"/>
    </xf>
    <xf numFmtId="44" fontId="0" fillId="0" borderId="1" xfId="0" applyNumberFormat="1" applyBorder="1"/>
    <xf numFmtId="0" fontId="4" fillId="4" borderId="6" xfId="1" applyFont="1" applyFill="1" applyBorder="1"/>
    <xf numFmtId="0" fontId="9" fillId="4" borderId="0" xfId="0" applyFont="1" applyFill="1"/>
    <xf numFmtId="0" fontId="12" fillId="4" borderId="0" xfId="0" applyFont="1" applyFill="1"/>
    <xf numFmtId="44" fontId="0" fillId="4" borderId="0" xfId="0" applyNumberFormat="1" applyFill="1"/>
    <xf numFmtId="44" fontId="11" fillId="0" borderId="1" xfId="0" applyNumberFormat="1" applyFont="1" applyBorder="1" applyAlignment="1">
      <alignment horizontal="center" vertical="top"/>
    </xf>
    <xf numFmtId="44" fontId="11" fillId="4" borderId="0" xfId="0" applyNumberFormat="1" applyFont="1" applyFill="1" applyAlignment="1">
      <alignment horizontal="center" vertical="top"/>
    </xf>
    <xf numFmtId="0" fontId="5" fillId="0" borderId="0" xfId="1" applyFont="1" applyFill="1"/>
    <xf numFmtId="0" fontId="0" fillId="0" borderId="0" xfId="0" applyAlignment="1">
      <alignment wrapText="1"/>
    </xf>
    <xf numFmtId="2" fontId="15" fillId="5" borderId="4" xfId="0" applyNumberFormat="1" applyFont="1" applyFill="1" applyBorder="1" applyAlignment="1">
      <alignment horizontal="center" vertical="center"/>
    </xf>
    <xf numFmtId="0" fontId="0" fillId="4" borderId="0" xfId="0" applyFill="1" applyAlignment="1">
      <alignment horizontal="left" vertical="top" wrapText="1"/>
    </xf>
    <xf numFmtId="0" fontId="3" fillId="4" borderId="0" xfId="1" applyFont="1" applyFill="1" applyAlignment="1">
      <alignment horizontal="left"/>
    </xf>
    <xf numFmtId="0" fontId="2" fillId="0" borderId="0" xfId="0" applyFont="1" applyAlignment="1">
      <alignment wrapText="1"/>
    </xf>
    <xf numFmtId="0" fontId="0" fillId="0" borderId="1" xfId="0" applyBorder="1" applyAlignment="1">
      <alignment horizontal="center"/>
    </xf>
    <xf numFmtId="0" fontId="4" fillId="5" borderId="1" xfId="1" applyFont="1" applyFill="1" applyBorder="1" applyAlignment="1">
      <alignment horizontal="right"/>
    </xf>
    <xf numFmtId="0" fontId="2" fillId="4" borderId="0" xfId="1" applyFont="1" applyFill="1" applyAlignment="1">
      <alignment horizontal="center"/>
    </xf>
    <xf numFmtId="44" fontId="4" fillId="4" borderId="0" xfId="1" applyNumberFormat="1" applyFont="1" applyFill="1" applyAlignment="1">
      <alignment horizontal="right"/>
    </xf>
    <xf numFmtId="44" fontId="4" fillId="4" borderId="0" xfId="1" applyNumberFormat="1" applyFont="1" applyFill="1"/>
    <xf numFmtId="0" fontId="3" fillId="4" borderId="0" xfId="0" applyFont="1" applyFill="1"/>
    <xf numFmtId="0" fontId="2" fillId="0" borderId="0" xfId="0" applyFont="1" applyAlignment="1">
      <alignment horizontal="left" vertical="top" wrapText="1"/>
    </xf>
    <xf numFmtId="0" fontId="9" fillId="6" borderId="1" xfId="0" applyFont="1" applyFill="1" applyBorder="1"/>
    <xf numFmtId="0" fontId="3" fillId="0" borderId="3" xfId="1" applyFont="1" applyFill="1" applyBorder="1" applyAlignment="1">
      <alignment horizontal="center"/>
    </xf>
    <xf numFmtId="0" fontId="3" fillId="0" borderId="5" xfId="1" applyFont="1" applyFill="1" applyBorder="1" applyAlignment="1">
      <alignment horizontal="left" vertical="center" wrapText="1"/>
    </xf>
    <xf numFmtId="0" fontId="3" fillId="0" borderId="6"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8" xfId="1" applyFont="1" applyFill="1" applyBorder="1" applyAlignment="1">
      <alignment horizontal="left" vertical="center" wrapText="1"/>
    </xf>
    <xf numFmtId="0" fontId="3" fillId="0" borderId="0" xfId="1" applyFont="1" applyFill="1" applyAlignment="1">
      <alignment horizontal="left" vertical="center" wrapText="1"/>
    </xf>
    <xf numFmtId="0" fontId="3" fillId="0" borderId="9" xfId="1" applyFont="1" applyFill="1" applyBorder="1" applyAlignment="1">
      <alignment horizontal="left" vertical="center" wrapText="1"/>
    </xf>
    <xf numFmtId="0" fontId="3" fillId="0" borderId="10" xfId="1" applyFont="1" applyFill="1" applyBorder="1" applyAlignment="1">
      <alignment horizontal="left" vertical="center" wrapText="1"/>
    </xf>
    <xf numFmtId="0" fontId="3" fillId="0" borderId="2" xfId="1" applyFont="1" applyFill="1" applyBorder="1" applyAlignment="1">
      <alignment horizontal="left" vertical="center" wrapText="1"/>
    </xf>
    <xf numFmtId="0" fontId="3" fillId="0" borderId="11" xfId="1" applyFont="1" applyFill="1" applyBorder="1" applyAlignment="1">
      <alignment horizontal="left" vertical="center" wrapText="1"/>
    </xf>
    <xf numFmtId="0" fontId="9" fillId="6" borderId="1" xfId="1" applyFont="1" applyFill="1" applyBorder="1" applyAlignment="1">
      <alignment horizontal="center"/>
    </xf>
    <xf numFmtId="0" fontId="6" fillId="4" borderId="0" xfId="1" applyFont="1" applyFill="1" applyAlignment="1">
      <alignment horizontal="center"/>
    </xf>
    <xf numFmtId="0" fontId="10" fillId="4" borderId="0" xfId="1" applyFont="1" applyFill="1" applyAlignment="1">
      <alignment horizontal="left" vertical="top" wrapText="1"/>
    </xf>
    <xf numFmtId="0" fontId="10" fillId="4" borderId="2" xfId="1" applyFont="1" applyFill="1" applyBorder="1" applyAlignment="1">
      <alignment horizontal="left" vertical="top" wrapText="1"/>
    </xf>
    <xf numFmtId="0" fontId="3" fillId="0" borderId="1" xfId="1" applyFont="1" applyFill="1" applyBorder="1" applyAlignment="1">
      <alignment horizontal="left" vertical="center" wrapText="1"/>
    </xf>
    <xf numFmtId="0" fontId="9" fillId="6" borderId="3" xfId="1" applyFont="1" applyFill="1" applyBorder="1" applyAlignment="1">
      <alignment horizontal="center"/>
    </xf>
    <xf numFmtId="0" fontId="9" fillId="6" borderId="4" xfId="1" applyFont="1" applyFill="1" applyBorder="1" applyAlignment="1">
      <alignment horizontal="center"/>
    </xf>
    <xf numFmtId="0" fontId="0" fillId="4" borderId="0" xfId="0" applyFill="1" applyAlignment="1">
      <alignment horizontal="right"/>
    </xf>
    <xf numFmtId="10" fontId="3" fillId="3" borderId="3" xfId="1" applyNumberFormat="1" applyFont="1" applyFill="1" applyBorder="1" applyAlignment="1">
      <alignment horizontal="center"/>
    </xf>
    <xf numFmtId="10" fontId="3" fillId="3" borderId="4" xfId="1" applyNumberFormat="1" applyFont="1" applyFill="1" applyBorder="1" applyAlignment="1">
      <alignment horizontal="center"/>
    </xf>
    <xf numFmtId="44" fontId="4" fillId="0" borderId="1" xfId="1" applyNumberFormat="1" applyFont="1" applyFill="1" applyBorder="1" applyAlignment="1">
      <alignment horizontal="right"/>
    </xf>
    <xf numFmtId="10" fontId="0" fillId="3" borderId="3" xfId="0" applyNumberFormat="1" applyFill="1" applyBorder="1" applyAlignment="1">
      <alignment horizontal="center"/>
    </xf>
    <xf numFmtId="10" fontId="0" fillId="3" borderId="4" xfId="0" applyNumberFormat="1" applyFill="1" applyBorder="1" applyAlignment="1">
      <alignment horizontal="center"/>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top"/>
    </xf>
    <xf numFmtId="0" fontId="3" fillId="5" borderId="1" xfId="1" applyFont="1" applyFill="1" applyBorder="1" applyAlignment="1">
      <alignment horizontal="left"/>
    </xf>
    <xf numFmtId="0" fontId="3" fillId="4" borderId="0" xfId="1" applyFont="1" applyFill="1" applyAlignment="1">
      <alignment horizontal="left" vertical="top" wrapText="1"/>
    </xf>
    <xf numFmtId="0" fontId="3" fillId="5" borderId="3" xfId="1" applyFont="1" applyFill="1" applyBorder="1" applyAlignment="1">
      <alignment horizontal="center"/>
    </xf>
    <xf numFmtId="0" fontId="3" fillId="5" borderId="4" xfId="1" applyFont="1" applyFill="1" applyBorder="1" applyAlignment="1">
      <alignment horizontal="center"/>
    </xf>
    <xf numFmtId="0" fontId="3" fillId="4" borderId="0" xfId="1" applyFont="1" applyFill="1" applyAlignment="1">
      <alignment horizontal="left"/>
    </xf>
    <xf numFmtId="0" fontId="7" fillId="4" borderId="0" xfId="0" applyFont="1" applyFill="1" applyAlignment="1">
      <alignment horizontal="center"/>
    </xf>
    <xf numFmtId="0" fontId="17" fillId="7"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0" fillId="4" borderId="0" xfId="0" applyFill="1" applyAlignment="1">
      <alignment horizontal="left" vertical="top" wrapText="1"/>
    </xf>
    <xf numFmtId="0" fontId="7" fillId="4" borderId="0" xfId="0" applyFont="1" applyFill="1" applyAlignment="1">
      <alignment horizontal="left" vertical="top"/>
    </xf>
    <xf numFmtId="0" fontId="2" fillId="4" borderId="0" xfId="0" applyFont="1" applyFill="1" applyAlignment="1">
      <alignment horizontal="left" vertical="top" wrapText="1"/>
    </xf>
    <xf numFmtId="0" fontId="11" fillId="4" borderId="0" xfId="0" applyFont="1" applyFill="1" applyAlignment="1">
      <alignment horizontal="right"/>
    </xf>
    <xf numFmtId="0" fontId="9" fillId="6" borderId="13" xfId="1" applyFont="1" applyFill="1" applyBorder="1" applyAlignment="1">
      <alignment horizontal="center"/>
    </xf>
    <xf numFmtId="0" fontId="3" fillId="3" borderId="3" xfId="1" applyFont="1" applyFill="1" applyBorder="1" applyAlignment="1">
      <alignment horizontal="center"/>
    </xf>
    <xf numFmtId="0" fontId="3" fillId="3" borderId="13" xfId="1" applyFont="1" applyFill="1" applyBorder="1" applyAlignment="1">
      <alignment horizontal="center"/>
    </xf>
    <xf numFmtId="0" fontId="3" fillId="3" borderId="4" xfId="1" applyFont="1" applyFill="1" applyBorder="1" applyAlignment="1">
      <alignment horizontal="center"/>
    </xf>
    <xf numFmtId="0" fontId="0" fillId="0" borderId="1" xfId="0" applyBorder="1" applyAlignment="1">
      <alignment horizontal="center"/>
    </xf>
    <xf numFmtId="0" fontId="13" fillId="6" borderId="1" xfId="0" applyFont="1" applyFill="1" applyBorder="1" applyAlignment="1">
      <alignment horizontal="right" vertical="center"/>
    </xf>
    <xf numFmtId="0" fontId="11" fillId="4" borderId="0" xfId="0" applyFont="1" applyFill="1" applyAlignment="1">
      <alignment horizontal="left" vertical="top" wrapText="1"/>
    </xf>
    <xf numFmtId="0" fontId="0" fillId="4" borderId="0" xfId="0" applyFill="1" applyAlignment="1">
      <alignment horizontal="center"/>
    </xf>
    <xf numFmtId="0" fontId="9" fillId="6" borderId="3" xfId="0" applyFont="1" applyFill="1" applyBorder="1" applyAlignment="1">
      <alignment horizontal="left"/>
    </xf>
    <xf numFmtId="0" fontId="9" fillId="6" borderId="13" xfId="0" applyFont="1" applyFill="1" applyBorder="1" applyAlignment="1">
      <alignment horizontal="left"/>
    </xf>
    <xf numFmtId="0" fontId="9" fillId="6" borderId="4" xfId="0" applyFont="1" applyFill="1" applyBorder="1" applyAlignment="1">
      <alignment horizontal="left"/>
    </xf>
    <xf numFmtId="0" fontId="0" fillId="0" borderId="3" xfId="0" applyBorder="1" applyAlignment="1">
      <alignment horizontal="left"/>
    </xf>
    <xf numFmtId="0" fontId="0" fillId="0" borderId="13" xfId="0" applyBorder="1" applyAlignment="1">
      <alignment horizontal="left"/>
    </xf>
    <xf numFmtId="0" fontId="0" fillId="0" borderId="4" xfId="0" applyBorder="1" applyAlignment="1">
      <alignment horizontal="left"/>
    </xf>
    <xf numFmtId="0" fontId="4" fillId="0" borderId="1" xfId="1" applyFont="1" applyFill="1" applyBorder="1" applyAlignment="1">
      <alignment horizontal="right"/>
    </xf>
    <xf numFmtId="0" fontId="9" fillId="6" borderId="2" xfId="0" applyFont="1" applyFill="1" applyBorder="1" applyAlignment="1">
      <alignment horizontal="center" vertical="top" wrapText="1"/>
    </xf>
    <xf numFmtId="0" fontId="20" fillId="8"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3" fontId="3" fillId="0" borderId="1" xfId="1" applyNumberFormat="1" applyFont="1" applyFill="1" applyBorder="1" applyAlignment="1">
      <alignment horizontal="center"/>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AC01-F33C-49E1-97F6-3FEB85F78F55}">
  <dimension ref="A1:N114"/>
  <sheetViews>
    <sheetView showGridLines="0" tabSelected="1" zoomScaleNormal="100" workbookViewId="0">
      <selection activeCell="K91" sqref="K91"/>
    </sheetView>
  </sheetViews>
  <sheetFormatPr defaultColWidth="0" defaultRowHeight="15" zeroHeight="1" x14ac:dyDescent="0.25"/>
  <cols>
    <col min="1" max="1" width="3.140625" customWidth="1"/>
    <col min="2" max="4" width="9.140625" customWidth="1"/>
    <col min="5" max="5" width="19" customWidth="1"/>
    <col min="6" max="6" width="38.140625" customWidth="1"/>
    <col min="7" max="7" width="12.140625" customWidth="1"/>
    <col min="8" max="8" width="29.85546875" customWidth="1"/>
    <col min="9" max="9" width="38.5703125" customWidth="1"/>
    <col min="10" max="10" width="44.28515625" customWidth="1"/>
    <col min="11" max="11" width="42" customWidth="1"/>
    <col min="12" max="12" width="6.7109375" customWidth="1"/>
    <col min="13" max="16384" width="55" hidden="1"/>
  </cols>
  <sheetData>
    <row r="1" spans="1:11" ht="33" customHeight="1" x14ac:dyDescent="0.25">
      <c r="B1" s="79" t="s">
        <v>53</v>
      </c>
      <c r="C1" s="80"/>
      <c r="D1" s="80"/>
      <c r="E1" s="80"/>
      <c r="F1" s="80"/>
      <c r="G1" s="80"/>
      <c r="H1" s="80"/>
      <c r="I1" s="80"/>
      <c r="J1" s="80"/>
      <c r="K1" s="80"/>
    </row>
    <row r="2" spans="1:11" ht="13.5" customHeight="1" x14ac:dyDescent="0.25">
      <c r="B2" s="2"/>
      <c r="C2" s="1"/>
      <c r="D2" s="1"/>
      <c r="E2" s="1"/>
      <c r="F2" s="1"/>
      <c r="G2" s="1"/>
      <c r="H2" s="1"/>
      <c r="I2" s="1"/>
      <c r="J2" s="1"/>
      <c r="K2" s="1"/>
    </row>
    <row r="3" spans="1:11" ht="107.25" customHeight="1" x14ac:dyDescent="0.25">
      <c r="B3" s="81" t="s">
        <v>0</v>
      </c>
      <c r="C3" s="82"/>
      <c r="D3" s="82"/>
      <c r="E3" s="82"/>
      <c r="F3" s="82"/>
      <c r="G3" s="82"/>
      <c r="H3" s="82"/>
      <c r="I3" s="82"/>
      <c r="J3" s="82"/>
      <c r="K3" s="82"/>
    </row>
    <row r="4" spans="1:11" x14ac:dyDescent="0.25"/>
    <row r="5" spans="1:11" ht="21" x14ac:dyDescent="0.35">
      <c r="A5" s="16"/>
      <c r="B5" s="67" t="s">
        <v>1</v>
      </c>
      <c r="C5" s="67"/>
      <c r="D5" s="67"/>
      <c r="E5" s="67"/>
      <c r="F5" s="67"/>
      <c r="G5" s="67"/>
      <c r="H5" s="67"/>
      <c r="I5" s="67"/>
      <c r="J5" s="67"/>
      <c r="K5" s="67"/>
    </row>
    <row r="6" spans="1:11" x14ac:dyDescent="0.25">
      <c r="A6" s="16"/>
      <c r="B6" s="84" t="s">
        <v>2</v>
      </c>
      <c r="C6" s="84"/>
      <c r="D6" s="84"/>
      <c r="E6" s="84"/>
      <c r="F6" s="84"/>
      <c r="G6" s="84"/>
      <c r="H6" s="84"/>
      <c r="I6" s="84"/>
      <c r="J6" s="84"/>
      <c r="K6" s="8"/>
    </row>
    <row r="7" spans="1:11" ht="138" customHeight="1" x14ac:dyDescent="0.25">
      <c r="A7" s="16"/>
      <c r="B7" s="84"/>
      <c r="C7" s="84"/>
      <c r="D7" s="84"/>
      <c r="E7" s="84"/>
      <c r="F7" s="84"/>
      <c r="G7" s="84"/>
      <c r="H7" s="84"/>
      <c r="I7" s="84"/>
      <c r="J7" s="84"/>
      <c r="K7" s="8"/>
    </row>
    <row r="8" spans="1:11" ht="20.25" customHeight="1" x14ac:dyDescent="0.25">
      <c r="A8" s="16"/>
      <c r="B8" s="15"/>
      <c r="C8" s="15"/>
      <c r="D8" s="15"/>
      <c r="E8" s="15"/>
      <c r="F8" s="15"/>
      <c r="G8" s="15"/>
      <c r="H8" s="15"/>
      <c r="I8" s="15"/>
      <c r="J8" s="15"/>
      <c r="K8" s="8"/>
    </row>
    <row r="9" spans="1:11" x14ac:dyDescent="0.25">
      <c r="A9" s="16"/>
      <c r="B9" s="66" t="s">
        <v>3</v>
      </c>
      <c r="C9" s="66"/>
      <c r="D9" s="66"/>
      <c r="E9" s="66"/>
      <c r="F9" s="11" t="s">
        <v>4</v>
      </c>
      <c r="G9" s="71" t="s">
        <v>5</v>
      </c>
      <c r="H9" s="72"/>
      <c r="I9" s="11" t="s">
        <v>6</v>
      </c>
      <c r="J9" s="11" t="s">
        <v>7</v>
      </c>
      <c r="K9" s="8"/>
    </row>
    <row r="10" spans="1:11" x14ac:dyDescent="0.25">
      <c r="A10" s="16"/>
      <c r="B10" s="83" t="s">
        <v>8</v>
      </c>
      <c r="C10" s="83"/>
      <c r="D10" s="83"/>
      <c r="E10" s="83"/>
      <c r="F10" s="10" t="s">
        <v>9</v>
      </c>
      <c r="G10" s="85">
        <v>100</v>
      </c>
      <c r="H10" s="86"/>
      <c r="I10" s="4">
        <v>1500</v>
      </c>
      <c r="J10" s="9">
        <f>G10*I10</f>
        <v>150000</v>
      </c>
      <c r="K10" s="8"/>
    </row>
    <row r="11" spans="1:11" x14ac:dyDescent="0.25">
      <c r="A11" s="16"/>
      <c r="B11" s="46"/>
      <c r="C11" s="46"/>
      <c r="D11" s="46"/>
      <c r="E11" s="46"/>
      <c r="F11" s="8"/>
      <c r="G11" s="50"/>
      <c r="H11" s="50"/>
      <c r="I11" s="19"/>
      <c r="J11" s="19"/>
      <c r="K11" s="8"/>
    </row>
    <row r="12" spans="1:11" x14ac:dyDescent="0.25">
      <c r="A12" s="16"/>
      <c r="B12" s="66" t="s">
        <v>3</v>
      </c>
      <c r="C12" s="66"/>
      <c r="D12" s="66"/>
      <c r="E12" s="66"/>
      <c r="F12" s="11" t="s">
        <v>10</v>
      </c>
      <c r="G12" s="20" t="s">
        <v>4</v>
      </c>
      <c r="H12" s="11" t="s">
        <v>5</v>
      </c>
      <c r="I12" s="11" t="s">
        <v>6</v>
      </c>
      <c r="J12" s="11" t="s">
        <v>7</v>
      </c>
      <c r="K12" s="8"/>
    </row>
    <row r="13" spans="1:11" x14ac:dyDescent="0.25">
      <c r="A13" s="16"/>
      <c r="B13" s="57" t="s">
        <v>11</v>
      </c>
      <c r="C13" s="58"/>
      <c r="D13" s="58"/>
      <c r="E13" s="59"/>
      <c r="F13" s="21" t="s">
        <v>12</v>
      </c>
      <c r="G13" s="6" t="s">
        <v>13</v>
      </c>
      <c r="H13" s="6">
        <v>120</v>
      </c>
      <c r="I13" s="4">
        <v>0</v>
      </c>
      <c r="J13" s="5">
        <f>H13*I13</f>
        <v>0</v>
      </c>
      <c r="K13" s="8"/>
    </row>
    <row r="14" spans="1:11" x14ac:dyDescent="0.25">
      <c r="A14" s="16"/>
      <c r="B14" s="60"/>
      <c r="C14" s="61"/>
      <c r="D14" s="61"/>
      <c r="E14" s="62"/>
      <c r="F14" s="21" t="s">
        <v>14</v>
      </c>
      <c r="G14" s="6" t="s">
        <v>13</v>
      </c>
      <c r="H14" s="6">
        <v>60</v>
      </c>
      <c r="I14" s="4"/>
      <c r="J14" s="5">
        <f>I14*H14</f>
        <v>0</v>
      </c>
      <c r="K14" s="8"/>
    </row>
    <row r="15" spans="1:11" x14ac:dyDescent="0.25">
      <c r="A15" s="16"/>
      <c r="B15" s="60"/>
      <c r="C15" s="61"/>
      <c r="D15" s="61"/>
      <c r="E15" s="62"/>
      <c r="F15" s="21" t="s">
        <v>15</v>
      </c>
      <c r="G15" s="6" t="s">
        <v>13</v>
      </c>
      <c r="H15" s="6">
        <v>300</v>
      </c>
      <c r="I15" s="4">
        <v>0</v>
      </c>
      <c r="J15" s="5">
        <f>I15*H15</f>
        <v>0</v>
      </c>
      <c r="K15" s="8"/>
    </row>
    <row r="16" spans="1:11" x14ac:dyDescent="0.25">
      <c r="A16" s="16"/>
      <c r="B16" s="60"/>
      <c r="C16" s="61"/>
      <c r="D16" s="61"/>
      <c r="E16" s="62"/>
      <c r="F16" s="21" t="s">
        <v>16</v>
      </c>
      <c r="G16" s="6" t="s">
        <v>13</v>
      </c>
      <c r="H16" s="6">
        <v>80</v>
      </c>
      <c r="I16" s="4">
        <v>0</v>
      </c>
      <c r="J16" s="5">
        <f>I16*H16</f>
        <v>0</v>
      </c>
      <c r="K16" s="8"/>
    </row>
    <row r="17" spans="1:14" x14ac:dyDescent="0.25">
      <c r="A17" s="16"/>
      <c r="B17" s="63"/>
      <c r="C17" s="64"/>
      <c r="D17" s="64"/>
      <c r="E17" s="65"/>
      <c r="F17" s="21" t="s">
        <v>17</v>
      </c>
      <c r="G17" s="6" t="s">
        <v>13</v>
      </c>
      <c r="H17" s="6">
        <v>160</v>
      </c>
      <c r="I17" s="4">
        <v>0</v>
      </c>
      <c r="J17" s="5">
        <f>I17*H17</f>
        <v>0</v>
      </c>
      <c r="K17" s="8"/>
    </row>
    <row r="18" spans="1:14" x14ac:dyDescent="0.25">
      <c r="A18" s="16"/>
      <c r="B18" s="8"/>
      <c r="C18" s="8"/>
      <c r="D18" s="8"/>
      <c r="E18" s="8"/>
      <c r="F18" s="109" t="s">
        <v>18</v>
      </c>
      <c r="G18" s="109"/>
      <c r="H18" s="109"/>
      <c r="I18" s="109"/>
      <c r="J18" s="23">
        <f>SUM(J13:J17)</f>
        <v>0</v>
      </c>
      <c r="K18" s="8"/>
    </row>
    <row r="19" spans="1:14" x14ac:dyDescent="0.25">
      <c r="A19" s="16"/>
      <c r="B19" s="46"/>
      <c r="C19" s="46"/>
      <c r="D19" s="46"/>
      <c r="E19" s="46"/>
      <c r="F19" s="8"/>
      <c r="G19" s="50"/>
      <c r="H19" s="50"/>
      <c r="I19" s="19"/>
      <c r="J19" s="19"/>
      <c r="K19" s="8"/>
    </row>
    <row r="20" spans="1:14" x14ac:dyDescent="0.25">
      <c r="A20" s="16"/>
      <c r="B20" s="8"/>
      <c r="C20" s="8"/>
      <c r="D20" s="8"/>
      <c r="E20" s="8"/>
      <c r="F20" s="8"/>
      <c r="G20" s="8"/>
      <c r="H20" s="8"/>
      <c r="I20" s="49" t="s">
        <v>19</v>
      </c>
      <c r="J20" s="9">
        <f>SUM(J10,J18)</f>
        <v>150000</v>
      </c>
      <c r="K20" s="8"/>
    </row>
    <row r="21" spans="1:14" x14ac:dyDescent="0.25">
      <c r="A21" s="16"/>
      <c r="B21" s="8"/>
      <c r="C21" s="8"/>
      <c r="D21" s="8"/>
      <c r="E21" s="8"/>
      <c r="F21" s="8"/>
      <c r="G21" s="8"/>
      <c r="H21" s="8"/>
      <c r="I21" s="8"/>
      <c r="J21" s="8"/>
      <c r="K21" s="8"/>
    </row>
    <row r="22" spans="1:14" x14ac:dyDescent="0.25"/>
    <row r="23" spans="1:14" ht="21" x14ac:dyDescent="0.35">
      <c r="A23" s="16"/>
      <c r="B23" s="88" t="s">
        <v>20</v>
      </c>
      <c r="C23" s="88"/>
      <c r="D23" s="88"/>
      <c r="E23" s="88"/>
      <c r="F23" s="88"/>
      <c r="G23" s="88"/>
      <c r="H23" s="88"/>
      <c r="I23" s="88"/>
      <c r="J23" s="88"/>
      <c r="K23" s="88"/>
    </row>
    <row r="24" spans="1:14" ht="156" customHeight="1" x14ac:dyDescent="0.25">
      <c r="A24" s="16"/>
      <c r="B24" s="91" t="s">
        <v>54</v>
      </c>
      <c r="C24" s="91"/>
      <c r="D24" s="91"/>
      <c r="E24" s="91"/>
      <c r="F24" s="91"/>
      <c r="G24" s="91"/>
      <c r="H24" s="91"/>
      <c r="I24" s="91"/>
      <c r="J24" s="91"/>
      <c r="K24" s="22"/>
      <c r="L24" s="47"/>
      <c r="M24" s="54"/>
      <c r="N24" s="82"/>
    </row>
    <row r="25" spans="1:14" ht="138.75" customHeight="1" x14ac:dyDescent="0.25">
      <c r="A25" s="16"/>
      <c r="B25" s="91" t="s">
        <v>57</v>
      </c>
      <c r="C25" s="91"/>
      <c r="D25" s="91"/>
      <c r="E25" s="91"/>
      <c r="F25" s="91"/>
      <c r="G25" s="91"/>
      <c r="H25" s="91"/>
      <c r="I25" s="91"/>
      <c r="J25" s="91"/>
      <c r="K25" s="22"/>
      <c r="L25" s="47"/>
      <c r="M25" s="54"/>
      <c r="N25" s="82"/>
    </row>
    <row r="26" spans="1:14" ht="15" customHeight="1" x14ac:dyDescent="0.25">
      <c r="A26" s="16"/>
      <c r="B26" s="45"/>
      <c r="C26" s="45"/>
      <c r="D26" s="45"/>
      <c r="E26" s="45"/>
      <c r="F26" s="45"/>
      <c r="G26" s="45"/>
      <c r="H26" s="45"/>
      <c r="I26" s="45"/>
      <c r="J26" s="45"/>
      <c r="K26" s="22"/>
      <c r="L26" s="47"/>
      <c r="M26" s="54"/>
      <c r="N26" s="82"/>
    </row>
    <row r="27" spans="1:14" x14ac:dyDescent="0.25">
      <c r="A27" s="16"/>
      <c r="B27" s="110" t="s">
        <v>21</v>
      </c>
      <c r="C27" s="110"/>
      <c r="D27" s="110"/>
      <c r="E27" s="110"/>
      <c r="F27" s="110"/>
      <c r="G27" s="110"/>
      <c r="H27" s="110"/>
      <c r="I27" s="110"/>
      <c r="J27" s="110"/>
      <c r="K27" s="22"/>
      <c r="N27" s="82"/>
    </row>
    <row r="28" spans="1:14" x14ac:dyDescent="0.25">
      <c r="A28" s="16"/>
      <c r="B28" s="66" t="s">
        <v>3</v>
      </c>
      <c r="C28" s="66"/>
      <c r="D28" s="66"/>
      <c r="E28" s="66"/>
      <c r="F28" s="11" t="s">
        <v>4</v>
      </c>
      <c r="G28" s="71" t="s">
        <v>55</v>
      </c>
      <c r="H28" s="72"/>
      <c r="I28" s="11" t="s">
        <v>56</v>
      </c>
      <c r="J28" s="11" t="s">
        <v>7</v>
      </c>
      <c r="K28" s="16"/>
      <c r="L28" s="42"/>
      <c r="N28" s="82"/>
    </row>
    <row r="29" spans="1:14" ht="52.5" customHeight="1" x14ac:dyDescent="0.25">
      <c r="A29" s="16"/>
      <c r="B29" s="70" t="s">
        <v>22</v>
      </c>
      <c r="C29" s="70"/>
      <c r="D29" s="70"/>
      <c r="E29" s="70"/>
      <c r="F29" s="3" t="s">
        <v>23</v>
      </c>
      <c r="G29" s="6">
        <v>0</v>
      </c>
      <c r="H29" s="113">
        <v>7500</v>
      </c>
      <c r="I29" s="4">
        <v>40</v>
      </c>
      <c r="J29" s="5">
        <f>I29*H29</f>
        <v>300000</v>
      </c>
      <c r="K29" s="16"/>
      <c r="N29" s="82"/>
    </row>
    <row r="30" spans="1:14" x14ac:dyDescent="0.25">
      <c r="A30" s="16"/>
      <c r="B30" s="70"/>
      <c r="C30" s="70"/>
      <c r="D30" s="70"/>
      <c r="E30" s="70"/>
      <c r="F30" s="3" t="s">
        <v>24</v>
      </c>
      <c r="G30" s="113">
        <v>7501</v>
      </c>
      <c r="H30" s="113">
        <v>15000</v>
      </c>
      <c r="I30" s="4">
        <v>35</v>
      </c>
      <c r="J30" s="5">
        <f>I30*H30</f>
        <v>525000</v>
      </c>
      <c r="K30" s="16"/>
      <c r="N30" s="82"/>
    </row>
    <row r="31" spans="1:14" x14ac:dyDescent="0.25">
      <c r="A31" s="16"/>
      <c r="B31" s="70"/>
      <c r="C31" s="70"/>
      <c r="D31" s="70"/>
      <c r="E31" s="70"/>
      <c r="F31" s="3" t="s">
        <v>25</v>
      </c>
      <c r="G31" s="113">
        <v>15001</v>
      </c>
      <c r="H31" s="113">
        <v>22500</v>
      </c>
      <c r="I31" s="4">
        <v>25</v>
      </c>
      <c r="J31" s="5">
        <f>I31*H31</f>
        <v>562500</v>
      </c>
      <c r="K31" s="16"/>
      <c r="N31" s="82"/>
    </row>
    <row r="32" spans="1:14" x14ac:dyDescent="0.25">
      <c r="A32" s="16"/>
      <c r="B32" s="70"/>
      <c r="C32" s="70"/>
      <c r="D32" s="70"/>
      <c r="E32" s="70"/>
      <c r="F32" s="3" t="s">
        <v>26</v>
      </c>
      <c r="G32" s="113">
        <v>22501</v>
      </c>
      <c r="H32" s="113">
        <v>30000</v>
      </c>
      <c r="I32" s="4">
        <v>12</v>
      </c>
      <c r="J32" s="5">
        <f>I32*H32</f>
        <v>360000</v>
      </c>
      <c r="K32" s="16"/>
      <c r="N32" s="82"/>
    </row>
    <row r="33" spans="1:11" x14ac:dyDescent="0.25">
      <c r="A33" s="16"/>
      <c r="B33" s="70"/>
      <c r="C33" s="70"/>
      <c r="D33" s="70"/>
      <c r="E33" s="70"/>
      <c r="F33" s="3" t="s">
        <v>27</v>
      </c>
      <c r="G33" s="113">
        <v>30000</v>
      </c>
      <c r="H33" s="56" t="s">
        <v>28</v>
      </c>
      <c r="I33" s="4">
        <v>10</v>
      </c>
      <c r="J33" s="5">
        <f>I33*37500</f>
        <v>375000</v>
      </c>
      <c r="K33" s="16"/>
    </row>
    <row r="34" spans="1:11" x14ac:dyDescent="0.25">
      <c r="A34" s="16"/>
      <c r="B34" s="17"/>
      <c r="C34" s="17"/>
      <c r="D34" s="17"/>
      <c r="E34" s="17"/>
      <c r="F34" s="8"/>
      <c r="G34" s="18"/>
      <c r="H34" s="76" t="s">
        <v>29</v>
      </c>
      <c r="I34" s="76"/>
      <c r="J34" s="7">
        <f>AVERAGE(J29:J33)</f>
        <v>424500</v>
      </c>
      <c r="K34" s="16"/>
    </row>
    <row r="35" spans="1:11" x14ac:dyDescent="0.25">
      <c r="A35" s="16"/>
      <c r="B35" s="17"/>
      <c r="C35" s="17"/>
      <c r="D35" s="17"/>
      <c r="E35" s="17"/>
      <c r="F35" s="8"/>
      <c r="G35" s="18"/>
      <c r="H35" s="51"/>
      <c r="I35" s="51"/>
      <c r="J35" s="52"/>
      <c r="K35" s="53"/>
    </row>
    <row r="36" spans="1:11" ht="36.75" customHeight="1" x14ac:dyDescent="0.25">
      <c r="A36" s="16"/>
      <c r="B36" s="111" t="s">
        <v>30</v>
      </c>
      <c r="C36" s="112"/>
      <c r="D36" s="112"/>
      <c r="E36" s="112"/>
      <c r="F36" s="112"/>
      <c r="G36" s="112"/>
      <c r="H36" s="112"/>
      <c r="I36" s="112"/>
      <c r="J36" s="112"/>
      <c r="K36" s="53"/>
    </row>
    <row r="37" spans="1:11" x14ac:dyDescent="0.25">
      <c r="A37" s="16"/>
      <c r="B37" s="66" t="s">
        <v>3</v>
      </c>
      <c r="C37" s="66"/>
      <c r="D37" s="66"/>
      <c r="E37" s="66"/>
      <c r="F37" s="11" t="s">
        <v>4</v>
      </c>
      <c r="G37" s="71" t="s">
        <v>31</v>
      </c>
      <c r="H37" s="72"/>
      <c r="I37" s="11" t="s">
        <v>56</v>
      </c>
      <c r="J37" s="11" t="s">
        <v>7</v>
      </c>
      <c r="K37" s="53"/>
    </row>
    <row r="38" spans="1:11" x14ac:dyDescent="0.25">
      <c r="A38" s="16"/>
      <c r="B38" s="70" t="s">
        <v>22</v>
      </c>
      <c r="C38" s="70"/>
      <c r="D38" s="70"/>
      <c r="E38" s="70"/>
      <c r="F38" s="3" t="s">
        <v>23</v>
      </c>
      <c r="G38" s="77">
        <v>0</v>
      </c>
      <c r="H38" s="78"/>
      <c r="I38" s="5">
        <f>I29*(100%+G38)</f>
        <v>40</v>
      </c>
      <c r="J38" s="5">
        <f>I38</f>
        <v>40</v>
      </c>
      <c r="K38" s="53"/>
    </row>
    <row r="39" spans="1:11" x14ac:dyDescent="0.25">
      <c r="A39" s="16"/>
      <c r="B39" s="70"/>
      <c r="C39" s="70"/>
      <c r="D39" s="70"/>
      <c r="E39" s="70"/>
      <c r="F39" s="3" t="s">
        <v>24</v>
      </c>
      <c r="G39" s="77">
        <v>0</v>
      </c>
      <c r="H39" s="78"/>
      <c r="I39" s="5">
        <f>I30*(100%+G39)</f>
        <v>35</v>
      </c>
      <c r="J39" s="5">
        <f>I39</f>
        <v>35</v>
      </c>
      <c r="K39" s="53"/>
    </row>
    <row r="40" spans="1:11" x14ac:dyDescent="0.25">
      <c r="A40" s="16"/>
      <c r="B40" s="70"/>
      <c r="C40" s="70"/>
      <c r="D40" s="70"/>
      <c r="E40" s="70"/>
      <c r="F40" s="3" t="s">
        <v>25</v>
      </c>
      <c r="G40" s="77">
        <v>0</v>
      </c>
      <c r="H40" s="78"/>
      <c r="I40" s="5">
        <f>I31*(100%+G40)</f>
        <v>25</v>
      </c>
      <c r="J40" s="5">
        <f>I40</f>
        <v>25</v>
      </c>
      <c r="K40" s="53"/>
    </row>
    <row r="41" spans="1:11" x14ac:dyDescent="0.25">
      <c r="A41" s="16"/>
      <c r="B41" s="70"/>
      <c r="C41" s="70"/>
      <c r="D41" s="70"/>
      <c r="E41" s="70"/>
      <c r="F41" s="3" t="s">
        <v>26</v>
      </c>
      <c r="G41" s="77">
        <v>0</v>
      </c>
      <c r="H41" s="78"/>
      <c r="I41" s="5">
        <f>I32*(100%+G41)</f>
        <v>12</v>
      </c>
      <c r="J41" s="5">
        <f>I41</f>
        <v>12</v>
      </c>
      <c r="K41" s="53"/>
    </row>
    <row r="42" spans="1:11" x14ac:dyDescent="0.25">
      <c r="A42" s="16"/>
      <c r="B42" s="70"/>
      <c r="C42" s="70"/>
      <c r="D42" s="70"/>
      <c r="E42" s="70"/>
      <c r="F42" s="3" t="s">
        <v>27</v>
      </c>
      <c r="G42" s="77">
        <v>0</v>
      </c>
      <c r="H42" s="78"/>
      <c r="I42" s="5">
        <f>I33*(100%+G42)</f>
        <v>10</v>
      </c>
      <c r="J42" s="5">
        <f>I42</f>
        <v>10</v>
      </c>
      <c r="K42" s="53"/>
    </row>
    <row r="43" spans="1:11" x14ac:dyDescent="0.25">
      <c r="A43" s="16"/>
      <c r="B43" s="17"/>
      <c r="C43" s="17"/>
      <c r="D43" s="17"/>
      <c r="E43" s="17"/>
      <c r="F43" s="8"/>
      <c r="G43" s="18"/>
      <c r="H43" s="76" t="s">
        <v>29</v>
      </c>
      <c r="I43" s="76"/>
      <c r="J43" s="7">
        <f>AVERAGE(J38:J42)</f>
        <v>24.4</v>
      </c>
      <c r="K43" s="53"/>
    </row>
    <row r="44" spans="1:11" x14ac:dyDescent="0.25">
      <c r="A44" s="16"/>
      <c r="B44" s="17"/>
      <c r="C44" s="17"/>
      <c r="D44" s="17"/>
      <c r="E44" s="17"/>
      <c r="F44" s="8"/>
      <c r="G44" s="18"/>
      <c r="H44" s="51"/>
      <c r="I44" s="51"/>
      <c r="J44" s="52"/>
      <c r="K44" s="53"/>
    </row>
    <row r="45" spans="1:11" ht="45.75" customHeight="1" x14ac:dyDescent="0.25">
      <c r="A45" s="16"/>
      <c r="B45" s="89" t="s">
        <v>32</v>
      </c>
      <c r="C45" s="89"/>
      <c r="D45" s="89"/>
      <c r="E45" s="89"/>
      <c r="F45" s="89"/>
      <c r="G45" s="89"/>
      <c r="H45" s="89"/>
      <c r="I45" s="89"/>
      <c r="J45" s="89"/>
      <c r="K45" s="53"/>
    </row>
    <row r="46" spans="1:11" x14ac:dyDescent="0.25">
      <c r="A46" s="16"/>
      <c r="B46" s="66" t="s">
        <v>3</v>
      </c>
      <c r="C46" s="66"/>
      <c r="D46" s="66"/>
      <c r="E46" s="66"/>
      <c r="F46" s="11" t="s">
        <v>4</v>
      </c>
      <c r="G46" s="71" t="s">
        <v>31</v>
      </c>
      <c r="H46" s="72"/>
      <c r="I46" s="11" t="s">
        <v>56</v>
      </c>
      <c r="J46" s="11" t="s">
        <v>7</v>
      </c>
      <c r="K46" s="53"/>
    </row>
    <row r="47" spans="1:11" x14ac:dyDescent="0.25">
      <c r="A47" s="16"/>
      <c r="B47" s="70" t="s">
        <v>22</v>
      </c>
      <c r="C47" s="70"/>
      <c r="D47" s="70"/>
      <c r="E47" s="70"/>
      <c r="F47" s="3" t="s">
        <v>23</v>
      </c>
      <c r="G47" s="74">
        <v>0</v>
      </c>
      <c r="H47" s="75"/>
      <c r="I47" s="5">
        <f>I29*(100%+G47)</f>
        <v>40</v>
      </c>
      <c r="J47" s="5">
        <f>I47</f>
        <v>40</v>
      </c>
      <c r="K47" s="53"/>
    </row>
    <row r="48" spans="1:11" x14ac:dyDescent="0.25">
      <c r="A48" s="16"/>
      <c r="B48" s="70"/>
      <c r="C48" s="70"/>
      <c r="D48" s="70"/>
      <c r="E48" s="70"/>
      <c r="F48" s="3" t="s">
        <v>24</v>
      </c>
      <c r="G48" s="74">
        <v>0</v>
      </c>
      <c r="H48" s="75"/>
      <c r="I48" s="5">
        <f>I30*(100%+G48)</f>
        <v>35</v>
      </c>
      <c r="J48" s="5">
        <f>I48</f>
        <v>35</v>
      </c>
      <c r="K48" s="53"/>
    </row>
    <row r="49" spans="1:11" x14ac:dyDescent="0.25">
      <c r="A49" s="16"/>
      <c r="B49" s="70"/>
      <c r="C49" s="70"/>
      <c r="D49" s="70"/>
      <c r="E49" s="70"/>
      <c r="F49" s="3" t="s">
        <v>25</v>
      </c>
      <c r="G49" s="74">
        <v>0</v>
      </c>
      <c r="H49" s="75"/>
      <c r="I49" s="5">
        <f>I31*(100%+G49)</f>
        <v>25</v>
      </c>
      <c r="J49" s="5">
        <f>I49</f>
        <v>25</v>
      </c>
      <c r="K49" s="53"/>
    </row>
    <row r="50" spans="1:11" x14ac:dyDescent="0.25">
      <c r="A50" s="16"/>
      <c r="B50" s="70"/>
      <c r="C50" s="70"/>
      <c r="D50" s="70"/>
      <c r="E50" s="70"/>
      <c r="F50" s="3" t="s">
        <v>26</v>
      </c>
      <c r="G50" s="74">
        <v>0</v>
      </c>
      <c r="H50" s="75"/>
      <c r="I50" s="5">
        <f>I32*(100%+G50)</f>
        <v>12</v>
      </c>
      <c r="J50" s="5">
        <f>I50</f>
        <v>12</v>
      </c>
      <c r="K50" s="53"/>
    </row>
    <row r="51" spans="1:11" x14ac:dyDescent="0.25">
      <c r="A51" s="16"/>
      <c r="B51" s="70"/>
      <c r="C51" s="70"/>
      <c r="D51" s="70"/>
      <c r="E51" s="70"/>
      <c r="F51" s="3" t="s">
        <v>27</v>
      </c>
      <c r="G51" s="74">
        <v>0</v>
      </c>
      <c r="H51" s="75"/>
      <c r="I51" s="5">
        <f>I33*(100%+G51)</f>
        <v>10</v>
      </c>
      <c r="J51" s="5">
        <f>I51</f>
        <v>10</v>
      </c>
      <c r="K51" s="53"/>
    </row>
    <row r="52" spans="1:11" x14ac:dyDescent="0.25">
      <c r="A52" s="16"/>
      <c r="B52" s="17"/>
      <c r="C52" s="17"/>
      <c r="D52" s="17"/>
      <c r="E52" s="17"/>
      <c r="F52" s="8"/>
      <c r="G52" s="18"/>
      <c r="H52" s="76" t="s">
        <v>29</v>
      </c>
      <c r="I52" s="76"/>
      <c r="J52" s="7">
        <f>AVERAGE(J47:J51)</f>
        <v>24.4</v>
      </c>
      <c r="K52" s="53"/>
    </row>
    <row r="53" spans="1:11" x14ac:dyDescent="0.25">
      <c r="A53" s="16"/>
      <c r="B53" s="17"/>
      <c r="C53" s="17"/>
      <c r="D53" s="17"/>
      <c r="E53" s="17"/>
      <c r="F53" s="8"/>
      <c r="G53" s="18"/>
      <c r="H53" s="51"/>
      <c r="I53" s="51"/>
      <c r="J53" s="52"/>
      <c r="K53" s="53"/>
    </row>
    <row r="54" spans="1:11" ht="44.25" customHeight="1" x14ac:dyDescent="0.25">
      <c r="A54" s="16"/>
      <c r="B54" s="90" t="s">
        <v>33</v>
      </c>
      <c r="C54" s="90"/>
      <c r="D54" s="90"/>
      <c r="E54" s="90"/>
      <c r="F54" s="90"/>
      <c r="G54" s="90"/>
      <c r="H54" s="90"/>
      <c r="I54" s="90"/>
      <c r="J54" s="90"/>
      <c r="K54" s="53"/>
    </row>
    <row r="55" spans="1:11" x14ac:dyDescent="0.25">
      <c r="A55" s="16"/>
      <c r="B55" s="66" t="s">
        <v>3</v>
      </c>
      <c r="C55" s="66"/>
      <c r="D55" s="66"/>
      <c r="E55" s="66"/>
      <c r="F55" s="11" t="s">
        <v>4</v>
      </c>
      <c r="G55" s="71" t="s">
        <v>31</v>
      </c>
      <c r="H55" s="72"/>
      <c r="I55" s="11" t="s">
        <v>56</v>
      </c>
      <c r="J55" s="11" t="s">
        <v>7</v>
      </c>
      <c r="K55" s="53"/>
    </row>
    <row r="56" spans="1:11" x14ac:dyDescent="0.25">
      <c r="A56" s="16"/>
      <c r="B56" s="70" t="s">
        <v>22</v>
      </c>
      <c r="C56" s="70"/>
      <c r="D56" s="70"/>
      <c r="E56" s="70"/>
      <c r="F56" s="3" t="s">
        <v>23</v>
      </c>
      <c r="G56" s="74">
        <v>0</v>
      </c>
      <c r="H56" s="75"/>
      <c r="I56" s="5">
        <f>I29*(100%+G56)</f>
        <v>40</v>
      </c>
      <c r="J56" s="5">
        <f>I56</f>
        <v>40</v>
      </c>
      <c r="K56" s="53"/>
    </row>
    <row r="57" spans="1:11" x14ac:dyDescent="0.25">
      <c r="A57" s="16"/>
      <c r="B57" s="70"/>
      <c r="C57" s="70"/>
      <c r="D57" s="70"/>
      <c r="E57" s="70"/>
      <c r="F57" s="3" t="s">
        <v>24</v>
      </c>
      <c r="G57" s="74">
        <v>0</v>
      </c>
      <c r="H57" s="75"/>
      <c r="I57" s="5">
        <f>I30*(100%+G57)</f>
        <v>35</v>
      </c>
      <c r="J57" s="5">
        <f>I57</f>
        <v>35</v>
      </c>
      <c r="K57" s="53"/>
    </row>
    <row r="58" spans="1:11" x14ac:dyDescent="0.25">
      <c r="A58" s="16"/>
      <c r="B58" s="70"/>
      <c r="C58" s="70"/>
      <c r="D58" s="70"/>
      <c r="E58" s="70"/>
      <c r="F58" s="3" t="s">
        <v>25</v>
      </c>
      <c r="G58" s="74">
        <v>0</v>
      </c>
      <c r="H58" s="75"/>
      <c r="I58" s="5">
        <f>I31*(100%+G58)</f>
        <v>25</v>
      </c>
      <c r="J58" s="5">
        <f>I58</f>
        <v>25</v>
      </c>
      <c r="K58" s="53"/>
    </row>
    <row r="59" spans="1:11" x14ac:dyDescent="0.25">
      <c r="A59" s="16"/>
      <c r="B59" s="70"/>
      <c r="C59" s="70"/>
      <c r="D59" s="70"/>
      <c r="E59" s="70"/>
      <c r="F59" s="3" t="s">
        <v>26</v>
      </c>
      <c r="G59" s="74">
        <v>0</v>
      </c>
      <c r="H59" s="75"/>
      <c r="I59" s="5">
        <f>I32*(100%+G59)</f>
        <v>12</v>
      </c>
      <c r="J59" s="5">
        <f>I59</f>
        <v>12</v>
      </c>
      <c r="K59" s="53"/>
    </row>
    <row r="60" spans="1:11" x14ac:dyDescent="0.25">
      <c r="A60" s="16"/>
      <c r="B60" s="70"/>
      <c r="C60" s="70"/>
      <c r="D60" s="70"/>
      <c r="E60" s="70"/>
      <c r="F60" s="3" t="s">
        <v>27</v>
      </c>
      <c r="G60" s="74">
        <v>0</v>
      </c>
      <c r="H60" s="75"/>
      <c r="I60" s="5">
        <f>I33*(100%+G60)</f>
        <v>10</v>
      </c>
      <c r="J60" s="5">
        <f>I60</f>
        <v>10</v>
      </c>
      <c r="K60" s="53"/>
    </row>
    <row r="61" spans="1:11" x14ac:dyDescent="0.25">
      <c r="A61" s="16"/>
      <c r="B61" s="17"/>
      <c r="C61" s="17"/>
      <c r="D61" s="17"/>
      <c r="E61" s="17"/>
      <c r="F61" s="8"/>
      <c r="G61" s="18"/>
      <c r="H61" s="76" t="s">
        <v>29</v>
      </c>
      <c r="I61" s="76"/>
      <c r="J61" s="7">
        <f>AVERAGE(J56:J60)</f>
        <v>24.4</v>
      </c>
      <c r="K61" s="53"/>
    </row>
    <row r="62" spans="1:11" x14ac:dyDescent="0.25">
      <c r="A62" s="16"/>
      <c r="B62" s="17"/>
      <c r="C62" s="17"/>
      <c r="D62" s="17"/>
      <c r="E62" s="17"/>
      <c r="F62" s="8"/>
      <c r="G62" s="18"/>
      <c r="H62" s="51"/>
      <c r="I62" s="51"/>
      <c r="J62" s="52"/>
      <c r="K62" s="53"/>
    </row>
    <row r="63" spans="1:11" x14ac:dyDescent="0.25">
      <c r="A63" s="16"/>
      <c r="B63" s="73" t="s">
        <v>34</v>
      </c>
      <c r="C63" s="73"/>
      <c r="D63" s="73"/>
      <c r="E63" s="73"/>
      <c r="F63" s="73"/>
      <c r="G63" s="73"/>
      <c r="H63" s="73"/>
      <c r="I63" s="40">
        <f>J34</f>
        <v>424500</v>
      </c>
      <c r="J63" s="24"/>
      <c r="K63" s="16"/>
    </row>
    <row r="64" spans="1:11" x14ac:dyDescent="0.25">
      <c r="A64" s="16"/>
      <c r="B64" s="26"/>
      <c r="C64" s="26"/>
      <c r="D64" s="26"/>
      <c r="E64" s="26"/>
      <c r="F64" s="26"/>
      <c r="G64" s="26"/>
      <c r="H64" s="26"/>
      <c r="I64" s="41"/>
      <c r="J64" s="24"/>
      <c r="K64" s="16"/>
    </row>
    <row r="65" spans="1:11" x14ac:dyDescent="0.25">
      <c r="A65" s="16"/>
      <c r="B65" s="94" t="s">
        <v>58</v>
      </c>
      <c r="C65" s="94"/>
      <c r="D65" s="94"/>
      <c r="E65" s="94"/>
      <c r="F65" s="94"/>
      <c r="G65" s="94"/>
      <c r="H65" s="94"/>
      <c r="I65" s="40">
        <f>I63</f>
        <v>424500</v>
      </c>
      <c r="J65" s="24"/>
      <c r="K65" s="16"/>
    </row>
    <row r="66" spans="1:11" x14ac:dyDescent="0.25">
      <c r="A66" s="16"/>
      <c r="B66" s="16"/>
      <c r="C66" s="16"/>
      <c r="D66" s="16"/>
      <c r="E66" s="16"/>
      <c r="F66" s="16"/>
      <c r="G66" s="16"/>
      <c r="H66" s="16"/>
      <c r="I66" s="16"/>
      <c r="J66" s="16"/>
      <c r="K66" s="16"/>
    </row>
    <row r="67" spans="1:11" x14ac:dyDescent="0.25"/>
    <row r="68" spans="1:11" ht="21" x14ac:dyDescent="0.35">
      <c r="A68" s="16"/>
      <c r="B68" s="67" t="s">
        <v>35</v>
      </c>
      <c r="C68" s="67"/>
      <c r="D68" s="67"/>
      <c r="E68" s="67"/>
      <c r="F68" s="67"/>
      <c r="G68" s="67"/>
      <c r="H68" s="67"/>
      <c r="I68" s="67"/>
      <c r="J68" s="67"/>
      <c r="K68" s="67"/>
    </row>
    <row r="69" spans="1:11" x14ac:dyDescent="0.25">
      <c r="A69" s="16"/>
      <c r="B69" s="68" t="s">
        <v>36</v>
      </c>
      <c r="C69" s="68"/>
      <c r="D69" s="68"/>
      <c r="E69" s="68"/>
      <c r="F69" s="68"/>
      <c r="G69" s="68"/>
      <c r="H69" s="68"/>
      <c r="I69" s="68"/>
      <c r="J69" s="68"/>
      <c r="K69" s="8"/>
    </row>
    <row r="70" spans="1:11" ht="160.5" customHeight="1" x14ac:dyDescent="0.25">
      <c r="A70" s="16"/>
      <c r="B70" s="69"/>
      <c r="C70" s="69"/>
      <c r="D70" s="69"/>
      <c r="E70" s="69"/>
      <c r="F70" s="69"/>
      <c r="G70" s="69"/>
      <c r="H70" s="69"/>
      <c r="I70" s="69"/>
      <c r="J70" s="69"/>
      <c r="K70" s="8"/>
    </row>
    <row r="71" spans="1:11" hidden="1" x14ac:dyDescent="0.25">
      <c r="A71" s="16"/>
      <c r="B71" s="71" t="s">
        <v>37</v>
      </c>
      <c r="C71" s="95"/>
      <c r="D71" s="95"/>
      <c r="E71" s="95"/>
      <c r="F71" s="95"/>
      <c r="G71" s="95"/>
      <c r="H71" s="95"/>
      <c r="I71" s="72"/>
      <c r="J71" s="11" t="s">
        <v>7</v>
      </c>
      <c r="K71" s="8"/>
    </row>
    <row r="72" spans="1:11" x14ac:dyDescent="0.25">
      <c r="A72" s="16"/>
      <c r="B72" s="96"/>
      <c r="C72" s="97"/>
      <c r="D72" s="97"/>
      <c r="E72" s="97"/>
      <c r="F72" s="97"/>
      <c r="G72" s="97"/>
      <c r="H72" s="97"/>
      <c r="I72" s="98"/>
      <c r="J72" s="4">
        <v>0</v>
      </c>
      <c r="K72" s="8"/>
    </row>
    <row r="73" spans="1:11" x14ac:dyDescent="0.25">
      <c r="A73" s="16"/>
      <c r="B73" s="12"/>
      <c r="C73" s="13"/>
      <c r="D73" s="13"/>
      <c r="E73" s="13"/>
      <c r="F73" s="13"/>
      <c r="G73" s="13"/>
      <c r="H73" s="13"/>
      <c r="I73" s="14"/>
      <c r="J73" s="4">
        <v>0</v>
      </c>
      <c r="K73" s="8"/>
    </row>
    <row r="74" spans="1:11" x14ac:dyDescent="0.25">
      <c r="A74" s="16"/>
      <c r="B74" s="12"/>
      <c r="C74" s="13"/>
      <c r="D74" s="13"/>
      <c r="E74" s="13"/>
      <c r="F74" s="13"/>
      <c r="G74" s="13"/>
      <c r="H74" s="13"/>
      <c r="I74" s="14"/>
      <c r="J74" s="4">
        <v>50000</v>
      </c>
      <c r="K74" s="8"/>
    </row>
    <row r="75" spans="1:11" x14ac:dyDescent="0.25">
      <c r="A75" s="16"/>
      <c r="B75" s="96"/>
      <c r="C75" s="97"/>
      <c r="D75" s="97"/>
      <c r="E75" s="97"/>
      <c r="F75" s="97"/>
      <c r="G75" s="97"/>
      <c r="H75" s="97"/>
      <c r="I75" s="98"/>
      <c r="J75" s="4">
        <v>0</v>
      </c>
      <c r="K75" s="8"/>
    </row>
    <row r="76" spans="1:11" x14ac:dyDescent="0.25">
      <c r="A76" s="16"/>
      <c r="B76" s="96"/>
      <c r="C76" s="97"/>
      <c r="D76" s="97"/>
      <c r="E76" s="97"/>
      <c r="F76" s="97"/>
      <c r="G76" s="97"/>
      <c r="H76" s="97"/>
      <c r="I76" s="98"/>
      <c r="J76" s="4">
        <f>G76*I76</f>
        <v>0</v>
      </c>
      <c r="K76" s="8"/>
    </row>
    <row r="77" spans="1:11" x14ac:dyDescent="0.25">
      <c r="A77" s="16"/>
      <c r="B77" s="8"/>
      <c r="C77" s="8"/>
      <c r="D77" s="8"/>
      <c r="E77" s="8"/>
      <c r="F77" s="36"/>
      <c r="G77" s="36"/>
      <c r="H77" s="36"/>
      <c r="I77" s="27" t="s">
        <v>35</v>
      </c>
      <c r="J77" s="7">
        <f>SUM(J72:J76)</f>
        <v>50000</v>
      </c>
      <c r="K77" s="8"/>
    </row>
    <row r="78" spans="1:11" x14ac:dyDescent="0.25">
      <c r="A78" s="16"/>
      <c r="B78" s="8"/>
      <c r="C78" s="8"/>
      <c r="D78" s="8"/>
      <c r="E78" s="8"/>
      <c r="F78" s="8"/>
      <c r="G78" s="8"/>
      <c r="H78" s="8"/>
      <c r="I78" s="8"/>
      <c r="J78" s="8"/>
      <c r="K78" s="8"/>
    </row>
    <row r="79" spans="1:11" x14ac:dyDescent="0.25">
      <c r="A79" s="16"/>
      <c r="B79" s="8"/>
      <c r="C79" s="8"/>
      <c r="D79" s="8"/>
      <c r="E79" s="8"/>
      <c r="F79" s="8"/>
      <c r="G79" s="8"/>
      <c r="H79" s="8"/>
      <c r="I79" s="8"/>
      <c r="J79" s="8"/>
      <c r="K79" s="8"/>
    </row>
    <row r="80" spans="1:11" x14ac:dyDescent="0.25"/>
    <row r="81" spans="1:12" ht="21" x14ac:dyDescent="0.35">
      <c r="A81" s="16"/>
      <c r="B81" s="88" t="s">
        <v>38</v>
      </c>
      <c r="C81" s="88"/>
      <c r="D81" s="88"/>
      <c r="E81" s="88"/>
      <c r="F81" s="88"/>
      <c r="G81" s="88"/>
      <c r="H81" s="88"/>
      <c r="I81" s="88"/>
      <c r="J81" s="88"/>
      <c r="K81" s="88"/>
    </row>
    <row r="82" spans="1:12" ht="192.75" customHeight="1" x14ac:dyDescent="0.35">
      <c r="A82" s="16"/>
      <c r="B82" s="91" t="s">
        <v>39</v>
      </c>
      <c r="C82" s="92"/>
      <c r="D82" s="92"/>
      <c r="E82" s="92"/>
      <c r="F82" s="92"/>
      <c r="G82" s="92"/>
      <c r="H82" s="92"/>
      <c r="I82" s="92"/>
      <c r="J82" s="92"/>
      <c r="K82" s="30"/>
      <c r="L82" s="43"/>
    </row>
    <row r="83" spans="1:12" ht="67.5" customHeight="1" x14ac:dyDescent="0.25">
      <c r="A83" s="16"/>
      <c r="B83" s="91" t="s">
        <v>40</v>
      </c>
      <c r="C83" s="93"/>
      <c r="D83" s="93"/>
      <c r="E83" s="93"/>
      <c r="F83" s="93"/>
      <c r="G83" s="93"/>
      <c r="H83" s="93"/>
      <c r="I83" s="93"/>
      <c r="J83" s="93"/>
      <c r="K83" s="31"/>
    </row>
    <row r="84" spans="1:12" x14ac:dyDescent="0.25">
      <c r="A84" s="16"/>
      <c r="B84" s="31"/>
      <c r="C84" s="31"/>
      <c r="D84" s="31"/>
      <c r="E84" s="31"/>
      <c r="F84" s="31"/>
      <c r="G84" s="31"/>
      <c r="H84" s="31"/>
      <c r="I84" s="31"/>
      <c r="J84" s="31"/>
      <c r="K84" s="31"/>
    </row>
    <row r="85" spans="1:12" x14ac:dyDescent="0.25">
      <c r="A85" s="16"/>
      <c r="B85" s="66" t="s">
        <v>3</v>
      </c>
      <c r="C85" s="66"/>
      <c r="D85" s="66"/>
      <c r="E85" s="66"/>
      <c r="F85" s="11" t="s">
        <v>10</v>
      </c>
      <c r="G85" s="20" t="s">
        <v>4</v>
      </c>
      <c r="H85" s="11" t="s">
        <v>5</v>
      </c>
      <c r="I85" s="11" t="s">
        <v>6</v>
      </c>
      <c r="J85" s="11" t="s">
        <v>7</v>
      </c>
      <c r="K85" s="16"/>
    </row>
    <row r="86" spans="1:12" x14ac:dyDescent="0.25">
      <c r="A86" s="16"/>
      <c r="B86" s="57" t="s">
        <v>38</v>
      </c>
      <c r="C86" s="58"/>
      <c r="D86" s="58"/>
      <c r="E86" s="59"/>
      <c r="F86" s="21" t="s">
        <v>41</v>
      </c>
      <c r="G86" s="6" t="s">
        <v>13</v>
      </c>
      <c r="H86" s="28">
        <v>180</v>
      </c>
      <c r="I86" s="4">
        <v>125</v>
      </c>
      <c r="J86" s="5">
        <f t="shared" ref="J86:J91" si="0">H86*I86</f>
        <v>22500</v>
      </c>
      <c r="K86" s="16"/>
    </row>
    <row r="87" spans="1:12" x14ac:dyDescent="0.25">
      <c r="A87" s="16"/>
      <c r="B87" s="60"/>
      <c r="C87" s="61"/>
      <c r="D87" s="61"/>
      <c r="E87" s="62"/>
      <c r="F87" s="21" t="s">
        <v>14</v>
      </c>
      <c r="G87" s="6" t="s">
        <v>13</v>
      </c>
      <c r="H87" s="32">
        <v>50</v>
      </c>
      <c r="I87" s="4">
        <v>125</v>
      </c>
      <c r="J87" s="5">
        <f t="shared" si="0"/>
        <v>6250</v>
      </c>
      <c r="K87" s="16"/>
    </row>
    <row r="88" spans="1:12" x14ac:dyDescent="0.25">
      <c r="A88" s="16"/>
      <c r="B88" s="60"/>
      <c r="C88" s="61"/>
      <c r="D88" s="61"/>
      <c r="E88" s="62"/>
      <c r="F88" s="21" t="s">
        <v>15</v>
      </c>
      <c r="G88" s="6" t="s">
        <v>13</v>
      </c>
      <c r="H88" s="28">
        <v>360</v>
      </c>
      <c r="I88" s="4">
        <v>125</v>
      </c>
      <c r="J88" s="5">
        <f t="shared" si="0"/>
        <v>45000</v>
      </c>
      <c r="K88" s="16"/>
    </row>
    <row r="89" spans="1:12" x14ac:dyDescent="0.25">
      <c r="A89" s="16"/>
      <c r="B89" s="60"/>
      <c r="C89" s="61"/>
      <c r="D89" s="61"/>
      <c r="E89" s="62"/>
      <c r="F89" s="21" t="s">
        <v>42</v>
      </c>
      <c r="G89" s="6" t="s">
        <v>13</v>
      </c>
      <c r="H89" s="28">
        <v>130</v>
      </c>
      <c r="I89" s="4">
        <v>125</v>
      </c>
      <c r="J89" s="5">
        <f t="shared" si="0"/>
        <v>16250</v>
      </c>
      <c r="K89" s="16"/>
    </row>
    <row r="90" spans="1:12" x14ac:dyDescent="0.25">
      <c r="A90" s="16"/>
      <c r="B90" s="60"/>
      <c r="C90" s="61"/>
      <c r="D90" s="61"/>
      <c r="E90" s="62"/>
      <c r="F90" s="21" t="s">
        <v>16</v>
      </c>
      <c r="G90" s="6" t="s">
        <v>13</v>
      </c>
      <c r="H90" s="28">
        <v>50</v>
      </c>
      <c r="I90" s="4">
        <v>125</v>
      </c>
      <c r="J90" s="5">
        <f t="shared" si="0"/>
        <v>6250</v>
      </c>
      <c r="K90" s="16"/>
    </row>
    <row r="91" spans="1:12" x14ac:dyDescent="0.25">
      <c r="A91" s="16"/>
      <c r="B91" s="63"/>
      <c r="C91" s="64"/>
      <c r="D91" s="64"/>
      <c r="E91" s="65"/>
      <c r="F91" s="21" t="s">
        <v>17</v>
      </c>
      <c r="G91" s="6" t="s">
        <v>13</v>
      </c>
      <c r="H91" s="28">
        <v>180</v>
      </c>
      <c r="I91" s="4">
        <v>125</v>
      </c>
      <c r="J91" s="5">
        <f t="shared" si="0"/>
        <v>22500</v>
      </c>
      <c r="K91" s="16"/>
    </row>
    <row r="92" spans="1:12" x14ac:dyDescent="0.25">
      <c r="A92" s="16"/>
      <c r="B92" s="8"/>
      <c r="C92" s="8"/>
      <c r="D92" s="8"/>
      <c r="E92" s="8"/>
      <c r="F92" s="8"/>
      <c r="G92" s="8"/>
      <c r="H92" s="8"/>
      <c r="I92" s="25" t="s">
        <v>19</v>
      </c>
      <c r="J92" s="29">
        <f>SUM(J86:J91)</f>
        <v>118750</v>
      </c>
      <c r="K92" s="16"/>
    </row>
    <row r="93" spans="1:12" x14ac:dyDescent="0.25">
      <c r="A93" s="16"/>
      <c r="B93" s="87"/>
      <c r="C93" s="87"/>
      <c r="D93" s="87"/>
      <c r="E93" s="87"/>
      <c r="F93" s="8"/>
      <c r="G93" s="18"/>
      <c r="H93" s="18"/>
      <c r="I93" s="19"/>
      <c r="J93" s="19"/>
      <c r="K93" s="16"/>
    </row>
    <row r="94" spans="1:12" x14ac:dyDescent="0.25"/>
    <row r="95" spans="1:12" ht="21" x14ac:dyDescent="0.35">
      <c r="A95" s="16"/>
      <c r="B95" s="88" t="s">
        <v>43</v>
      </c>
      <c r="C95" s="88"/>
      <c r="D95" s="88"/>
      <c r="E95" s="88"/>
      <c r="F95" s="88"/>
      <c r="G95" s="88"/>
      <c r="H95" s="88"/>
      <c r="I95" s="88"/>
      <c r="J95" s="88"/>
      <c r="K95" s="88"/>
    </row>
    <row r="96" spans="1:12" x14ac:dyDescent="0.25">
      <c r="A96" s="16"/>
      <c r="B96" s="91" t="s">
        <v>44</v>
      </c>
      <c r="C96" s="91"/>
      <c r="D96" s="91"/>
      <c r="E96" s="91"/>
      <c r="F96" s="91"/>
      <c r="G96" s="91"/>
      <c r="H96" s="91"/>
      <c r="I96" s="91"/>
      <c r="J96" s="91"/>
      <c r="K96" s="16"/>
    </row>
    <row r="97" spans="1:11" x14ac:dyDescent="0.25">
      <c r="A97" s="16"/>
      <c r="B97" s="91"/>
      <c r="C97" s="91"/>
      <c r="D97" s="91"/>
      <c r="E97" s="91"/>
      <c r="F97" s="91"/>
      <c r="G97" s="91"/>
      <c r="H97" s="91"/>
      <c r="I97" s="91"/>
      <c r="J97" s="91"/>
      <c r="K97" s="16"/>
    </row>
    <row r="98" spans="1:11" x14ac:dyDescent="0.25">
      <c r="A98" s="16"/>
      <c r="B98" s="91"/>
      <c r="C98" s="91"/>
      <c r="D98" s="91"/>
      <c r="E98" s="91"/>
      <c r="F98" s="91"/>
      <c r="G98" s="91"/>
      <c r="H98" s="91"/>
      <c r="I98" s="91"/>
      <c r="J98" s="91"/>
      <c r="K98" s="16"/>
    </row>
    <row r="99" spans="1:11" x14ac:dyDescent="0.25">
      <c r="A99" s="16"/>
      <c r="B99" s="99" t="s">
        <v>45</v>
      </c>
      <c r="C99" s="99"/>
      <c r="D99" s="99"/>
      <c r="E99" s="99"/>
      <c r="F99" s="99"/>
      <c r="G99" s="99"/>
      <c r="H99" s="99"/>
      <c r="I99" s="16"/>
      <c r="J99" s="16"/>
      <c r="K99" s="16"/>
    </row>
    <row r="100" spans="1:11" x14ac:dyDescent="0.25">
      <c r="A100" s="16"/>
      <c r="B100" s="16"/>
      <c r="C100" s="16"/>
      <c r="D100" s="16"/>
      <c r="E100" s="16"/>
      <c r="F100" s="16"/>
      <c r="G100" s="16"/>
      <c r="H100" s="16"/>
      <c r="I100" s="16"/>
      <c r="J100" s="16"/>
      <c r="K100" s="16"/>
    </row>
    <row r="101" spans="1:11" ht="15" customHeight="1" x14ac:dyDescent="0.25">
      <c r="A101" s="16"/>
      <c r="B101" s="103" t="s">
        <v>46</v>
      </c>
      <c r="C101" s="104"/>
      <c r="D101" s="104"/>
      <c r="E101" s="104"/>
      <c r="F101" s="104"/>
      <c r="G101" s="105"/>
      <c r="H101" s="33" t="s">
        <v>47</v>
      </c>
      <c r="I101" s="33" t="s">
        <v>7</v>
      </c>
      <c r="J101" s="55" t="s">
        <v>48</v>
      </c>
      <c r="K101" s="16"/>
    </row>
    <row r="102" spans="1:11" x14ac:dyDescent="0.25">
      <c r="A102" s="16"/>
      <c r="B102" s="106" t="s">
        <v>1</v>
      </c>
      <c r="C102" s="107"/>
      <c r="D102" s="107"/>
      <c r="E102" s="107"/>
      <c r="F102" s="107"/>
      <c r="G102" s="108"/>
      <c r="H102" s="48">
        <v>1</v>
      </c>
      <c r="I102" s="35">
        <f>J20</f>
        <v>150000</v>
      </c>
      <c r="J102" s="35">
        <f>I102*H102</f>
        <v>150000</v>
      </c>
      <c r="K102" s="16"/>
    </row>
    <row r="103" spans="1:11" x14ac:dyDescent="0.25">
      <c r="A103" s="16"/>
      <c r="B103" s="106" t="s">
        <v>20</v>
      </c>
      <c r="C103" s="107"/>
      <c r="D103" s="107"/>
      <c r="E103" s="107"/>
      <c r="F103" s="107"/>
      <c r="G103" s="108"/>
      <c r="H103" s="48">
        <v>4</v>
      </c>
      <c r="I103" s="35">
        <f>I65</f>
        <v>424500</v>
      </c>
      <c r="J103" s="35">
        <f>I103*H103</f>
        <v>1698000</v>
      </c>
      <c r="K103" s="16"/>
    </row>
    <row r="104" spans="1:11" x14ac:dyDescent="0.25">
      <c r="A104" s="16"/>
      <c r="B104" s="106" t="s">
        <v>35</v>
      </c>
      <c r="C104" s="107"/>
      <c r="D104" s="107"/>
      <c r="E104" s="107"/>
      <c r="F104" s="107"/>
      <c r="G104" s="108"/>
      <c r="H104" s="48">
        <v>1</v>
      </c>
      <c r="I104" s="35">
        <f>J77</f>
        <v>50000</v>
      </c>
      <c r="J104" s="35">
        <f>I104*H104</f>
        <v>50000</v>
      </c>
      <c r="K104" s="16"/>
    </row>
    <row r="105" spans="1:11" x14ac:dyDescent="0.25">
      <c r="A105" s="16"/>
      <c r="B105" s="106" t="s">
        <v>38</v>
      </c>
      <c r="C105" s="107"/>
      <c r="D105" s="107"/>
      <c r="E105" s="107"/>
      <c r="F105" s="107"/>
      <c r="G105" s="108"/>
      <c r="H105" s="48">
        <v>1</v>
      </c>
      <c r="I105" s="35">
        <f>J92</f>
        <v>118750</v>
      </c>
      <c r="J105" s="35">
        <f>I105*H105</f>
        <v>118750</v>
      </c>
      <c r="K105" s="16"/>
    </row>
    <row r="106" spans="1:11" x14ac:dyDescent="0.25">
      <c r="A106" s="16"/>
      <c r="B106" s="16"/>
      <c r="C106" s="16"/>
      <c r="D106" s="16"/>
      <c r="E106" s="16"/>
      <c r="F106" s="16"/>
      <c r="G106" s="16"/>
      <c r="H106" s="16"/>
      <c r="I106" s="34" t="s">
        <v>49</v>
      </c>
      <c r="J106" s="35">
        <f>SUM(J102:J105)</f>
        <v>2016750</v>
      </c>
      <c r="K106" s="101" t="s">
        <v>50</v>
      </c>
    </row>
    <row r="107" spans="1:11" x14ac:dyDescent="0.25">
      <c r="A107" s="16"/>
      <c r="B107" s="16"/>
      <c r="C107" s="16"/>
      <c r="D107" s="16"/>
      <c r="E107" s="16"/>
      <c r="F107" s="16"/>
      <c r="G107" s="16"/>
      <c r="H107" s="26"/>
      <c r="I107" s="39"/>
      <c r="J107" s="16"/>
      <c r="K107" s="101"/>
    </row>
    <row r="108" spans="1:11" x14ac:dyDescent="0.25">
      <c r="A108" s="16"/>
      <c r="B108" s="16"/>
      <c r="C108" s="16"/>
      <c r="D108" s="16"/>
      <c r="E108" s="16"/>
      <c r="F108" s="16"/>
      <c r="G108" s="16"/>
      <c r="H108" s="26"/>
      <c r="I108" s="39"/>
      <c r="J108" s="16"/>
      <c r="K108" s="101"/>
    </row>
    <row r="109" spans="1:11" x14ac:dyDescent="0.25">
      <c r="A109" s="16"/>
      <c r="B109" s="102"/>
      <c r="C109" s="102"/>
      <c r="D109" s="102"/>
      <c r="E109" s="102"/>
      <c r="F109" s="102"/>
      <c r="G109" s="102"/>
      <c r="H109" s="102"/>
      <c r="I109" s="16"/>
      <c r="J109" s="16"/>
      <c r="K109" s="101"/>
    </row>
    <row r="110" spans="1:11" ht="23.25" customHeight="1" x14ac:dyDescent="0.25">
      <c r="A110" s="16"/>
      <c r="B110" s="37"/>
      <c r="C110" s="37"/>
      <c r="D110" s="37"/>
      <c r="E110" s="37"/>
      <c r="F110" s="100" t="s">
        <v>51</v>
      </c>
      <c r="G110" s="100"/>
      <c r="H110" s="100"/>
      <c r="I110" s="44">
        <f>IF(J106&gt;2250000,0,IF(J106&lt;1750000,100,((-1/5000)*J106)+450))</f>
        <v>46.649999999999977</v>
      </c>
      <c r="J110" s="16"/>
      <c r="K110" s="101"/>
    </row>
    <row r="111" spans="1:11" ht="26.25" customHeight="1" x14ac:dyDescent="0.25">
      <c r="A111" s="16"/>
      <c r="B111" s="38"/>
      <c r="C111" s="38"/>
      <c r="D111" s="38"/>
      <c r="E111" s="38"/>
      <c r="F111" s="100" t="s">
        <v>52</v>
      </c>
      <c r="G111" s="100"/>
      <c r="H111" s="100"/>
      <c r="I111" s="44">
        <f>I110*30%</f>
        <v>13.994999999999992</v>
      </c>
      <c r="J111" s="16"/>
      <c r="K111" s="16"/>
    </row>
    <row r="112" spans="1:11" x14ac:dyDescent="0.25">
      <c r="A112" s="16"/>
      <c r="B112" s="16"/>
      <c r="C112" s="16"/>
      <c r="D112" s="16"/>
      <c r="E112" s="16"/>
      <c r="F112" s="16"/>
      <c r="G112" s="16"/>
      <c r="H112" s="16"/>
      <c r="I112" s="16"/>
      <c r="J112" s="16"/>
      <c r="K112" s="16"/>
    </row>
    <row r="113" x14ac:dyDescent="0.25"/>
    <row r="114" x14ac:dyDescent="0.25"/>
  </sheetData>
  <mergeCells count="76">
    <mergeCell ref="G48:H48"/>
    <mergeCell ref="G49:H49"/>
    <mergeCell ref="G50:H50"/>
    <mergeCell ref="G51:H51"/>
    <mergeCell ref="G39:H39"/>
    <mergeCell ref="G40:H40"/>
    <mergeCell ref="G41:H41"/>
    <mergeCell ref="G42:H42"/>
    <mergeCell ref="G47:H47"/>
    <mergeCell ref="N24:N32"/>
    <mergeCell ref="F18:I18"/>
    <mergeCell ref="B27:J27"/>
    <mergeCell ref="B36:J36"/>
    <mergeCell ref="B37:E37"/>
    <mergeCell ref="G37:H37"/>
    <mergeCell ref="B23:K23"/>
    <mergeCell ref="B25:J25"/>
    <mergeCell ref="B24:J24"/>
    <mergeCell ref="B99:H99"/>
    <mergeCell ref="F110:H110"/>
    <mergeCell ref="F111:H111"/>
    <mergeCell ref="K106:K110"/>
    <mergeCell ref="B95:K95"/>
    <mergeCell ref="B96:J98"/>
    <mergeCell ref="B109:H109"/>
    <mergeCell ref="B101:G101"/>
    <mergeCell ref="B102:G102"/>
    <mergeCell ref="B103:G103"/>
    <mergeCell ref="B104:G104"/>
    <mergeCell ref="B105:G105"/>
    <mergeCell ref="B82:J82"/>
    <mergeCell ref="B83:J83"/>
    <mergeCell ref="B65:H65"/>
    <mergeCell ref="B71:I71"/>
    <mergeCell ref="B72:I72"/>
    <mergeCell ref="B76:I76"/>
    <mergeCell ref="B75:I75"/>
    <mergeCell ref="B86:E91"/>
    <mergeCell ref="B93:E93"/>
    <mergeCell ref="B81:K81"/>
    <mergeCell ref="B85:E85"/>
    <mergeCell ref="B28:E28"/>
    <mergeCell ref="H34:I34"/>
    <mergeCell ref="B38:E42"/>
    <mergeCell ref="H43:I43"/>
    <mergeCell ref="B45:J45"/>
    <mergeCell ref="B46:E46"/>
    <mergeCell ref="G46:H46"/>
    <mergeCell ref="B47:E51"/>
    <mergeCell ref="H52:I52"/>
    <mergeCell ref="B54:J54"/>
    <mergeCell ref="B55:E55"/>
    <mergeCell ref="B1:K1"/>
    <mergeCell ref="B3:K3"/>
    <mergeCell ref="B5:K5"/>
    <mergeCell ref="B10:E10"/>
    <mergeCell ref="B9:E9"/>
    <mergeCell ref="B6:J7"/>
    <mergeCell ref="G9:H9"/>
    <mergeCell ref="G10:H10"/>
    <mergeCell ref="B13:E17"/>
    <mergeCell ref="B12:E12"/>
    <mergeCell ref="B68:K68"/>
    <mergeCell ref="B69:J70"/>
    <mergeCell ref="B29:E33"/>
    <mergeCell ref="G28:H28"/>
    <mergeCell ref="B63:H63"/>
    <mergeCell ref="G55:H55"/>
    <mergeCell ref="B56:E60"/>
    <mergeCell ref="G59:H59"/>
    <mergeCell ref="G60:H60"/>
    <mergeCell ref="H61:I61"/>
    <mergeCell ref="G56:H56"/>
    <mergeCell ref="G57:H57"/>
    <mergeCell ref="G58:H58"/>
    <mergeCell ref="G38:H38"/>
  </mergeCells>
  <phoneticPr fontId="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rojectdocument" ma:contentTypeID="0x010100F08EA893B2444EE98490CE45D85B466E00492FEA9927204446A10D8FCFBDA924BD" ma:contentTypeVersion="" ma:contentTypeDescription="" ma:contentTypeScope="" ma:versionID="3e5fb6862c85782a1f9ec16b539f7c33">
  <xsd:schema xmlns:xsd="http://www.w3.org/2001/XMLSchema" xmlns:xs="http://www.w3.org/2001/XMLSchema" xmlns:p="http://schemas.microsoft.com/office/2006/metadata/properties" xmlns:ns1="http://schemas.microsoft.com/sharepoint/v3" xmlns:ns2="97D992C2-5E4B-4685-9CA9-0EBD4EFD774C" xmlns:ns3="2d09cbdf-6115-4e3a-ab64-b7b74c96c4bc" targetNamespace="http://schemas.microsoft.com/office/2006/metadata/properties" ma:root="true" ma:fieldsID="4387b4d1722362451f2523792c6b54b8" ns1:_="" ns2:_="" ns3:_="">
    <xsd:import namespace="http://schemas.microsoft.com/sharepoint/v3"/>
    <xsd:import namespace="97D992C2-5E4B-4685-9CA9-0EBD4EFD774C"/>
    <xsd:import namespace="2d09cbdf-6115-4e3a-ab64-b7b74c96c4bc"/>
    <xsd:element name="properties">
      <xsd:complexType>
        <xsd:sequence>
          <xsd:element name="documentManagement">
            <xsd:complexType>
              <xsd:all>
                <xsd:element ref="ns1:TemplateUrl" minOccurs="0"/>
                <xsd:element ref="ns1:xd_ProgID" minOccurs="0"/>
                <xsd:element ref="ns1:xd_Signature" minOccurs="0"/>
                <xsd:element ref="ns2:Categorie" minOccurs="0"/>
                <xsd:element ref="ns2:Kenmerke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emplateUrl" ma:index="2" nillable="true" ma:displayName="Sjabloonkoppeling" ma:hidden="true" ma:internalName="TemplateUrl">
      <xsd:simpleType>
        <xsd:restriction base="dms:Text"/>
      </xsd:simpleType>
    </xsd:element>
    <xsd:element name="xd_ProgID" ma:index="3" nillable="true" ma:displayName="HTML-bestandskoppeling" ma:hidden="true" ma:internalName="xd_ProgID">
      <xsd:simpleType>
        <xsd:restriction base="dms:Text"/>
      </xsd:simpleType>
    </xsd:element>
    <xsd:element name="xd_Signature" ma:index="4" nillable="true" ma:displayName="Is ondertekend"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7D992C2-5E4B-4685-9CA9-0EBD4EFD774C" elementFormDefault="qualified">
    <xsd:import namespace="http://schemas.microsoft.com/office/2006/documentManagement/types"/>
    <xsd:import namespace="http://schemas.microsoft.com/office/infopath/2007/PartnerControls"/>
    <xsd:element name="Categorie" ma:index="7" nillable="true" ma:displayName="Categorie" ma:list="{90F4D14B-E4A4-48C0-8AFE-B961B16EC3B2}" ma:internalName="Categorie" ma:showField="Title">
      <xsd:simpleType>
        <xsd:restriction base="dms:Lookup"/>
      </xsd:simpleType>
    </xsd:element>
    <xsd:element name="Kenmerken" ma:index="8" nillable="true" ma:displayName="Kenmerken" ma:list="{32248E69-EBA2-43E7-AB55-7D98FBC97233}" ma:internalName="Kenmerken"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2d09cbdf-6115-4e3a-ab64-b7b74c96c4bc" elementFormDefault="qualified">
    <xsd:import namespace="http://schemas.microsoft.com/office/2006/documentManagement/types"/>
    <xsd:import namespace="http://schemas.microsoft.com/office/infopath/2007/PartnerControls"/>
    <xsd:element name="SharedWithUsers" ma:index="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Categorie xmlns="97D992C2-5E4B-4685-9CA9-0EBD4EFD774C">1</Categorie>
    <Kenmerken xmlns="97D992C2-5E4B-4685-9CA9-0EBD4EFD774C">4</Kenmerken>
    <xd_ProgID xmlns="http://schemas.microsoft.com/sharepoint/v3" xsi:nil="true"/>
  </documentManagement>
</p:properties>
</file>

<file path=customXml/itemProps1.xml><?xml version="1.0" encoding="utf-8"?>
<ds:datastoreItem xmlns:ds="http://schemas.openxmlformats.org/officeDocument/2006/customXml" ds:itemID="{FBC1CAA5-48CF-4DE4-B779-A636AC2356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7D992C2-5E4B-4685-9CA9-0EBD4EFD774C"/>
    <ds:schemaRef ds:uri="2d09cbdf-6115-4e3a-ab64-b7b74c96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D1AC48-D5AE-42FB-92A6-0C64507CC913}">
  <ds:schemaRefs>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sharepoint/v3"/>
    <ds:schemaRef ds:uri="2d09cbdf-6115-4e3a-ab64-b7b74c96c4bc"/>
    <ds:schemaRef ds:uri="97D992C2-5E4B-4685-9CA9-0EBD4EFD774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Lopulalan, Nino (IVO Rechtspraak)</dc:creator>
  <cp:keywords/>
  <dc:description/>
  <cp:lastModifiedBy>Lopulalan, Nino (IVO Rechtspraak)</cp:lastModifiedBy>
  <cp:revision/>
  <dcterms:created xsi:type="dcterms:W3CDTF">2022-12-21T13:16:44Z</dcterms:created>
  <dcterms:modified xsi:type="dcterms:W3CDTF">2023-04-20T13:48:16Z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0x010100F08EA893B2444EE98490CE45D85B466E00492FEA9927204446A10D8FCFBDA924BD</vt:lpwstr>
  </property>
</Properties>
</file>