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showInkAnnotation="0" defaultThemeVersion="124226"/>
  <bookViews>
    <workbookView xWindow="240" yWindow="108" windowWidth="14808" windowHeight="8016" tabRatio="628"/>
  </bookViews>
  <sheets>
    <sheet name="Prijzenblad" sheetId="13" r:id="rId1"/>
    <sheet name="Score simulatie" sheetId="4" r:id="rId2"/>
  </sheets>
  <calcPr calcId="152511"/>
</workbook>
</file>

<file path=xl/calcChain.xml><?xml version="1.0" encoding="utf-8"?>
<calcChain xmlns="http://schemas.openxmlformats.org/spreadsheetml/2006/main">
  <c r="I13" i="4" l="1"/>
  <c r="E12" i="4"/>
  <c r="E13" i="4"/>
  <c r="I12" i="4"/>
  <c r="I14" i="4"/>
  <c r="I15" i="4"/>
  <c r="I16" i="4"/>
  <c r="I17" i="4"/>
  <c r="I18" i="4"/>
  <c r="I19" i="4"/>
  <c r="E11" i="4"/>
  <c r="B44" i="4" l="1"/>
  <c r="A45" i="4"/>
  <c r="A46" i="4" s="1"/>
  <c r="B45" i="4"/>
  <c r="A47" i="4" l="1"/>
  <c r="B46" i="4"/>
  <c r="K36" i="13"/>
  <c r="K35" i="13"/>
  <c r="K34" i="13"/>
  <c r="K33" i="13"/>
  <c r="K32" i="13"/>
  <c r="K31" i="13"/>
  <c r="K30" i="13"/>
  <c r="K29" i="13"/>
  <c r="A48" i="4" l="1"/>
  <c r="B47" i="4"/>
  <c r="K38" i="13"/>
  <c r="A49" i="4" l="1"/>
  <c r="B48" i="4"/>
  <c r="K40" i="13"/>
  <c r="H11" i="4" s="1"/>
  <c r="I11" i="4" s="1"/>
  <c r="C44" i="4" l="1"/>
  <c r="B49" i="4"/>
  <c r="A50" i="4"/>
  <c r="A51" i="4" l="1"/>
  <c r="B50" i="4"/>
  <c r="B51" i="4" l="1"/>
  <c r="A52" i="4"/>
  <c r="A53" i="4" l="1"/>
  <c r="B52" i="4"/>
  <c r="A54" i="4" l="1"/>
  <c r="B53" i="4"/>
  <c r="B54" i="4" l="1"/>
  <c r="A55" i="4"/>
  <c r="A56" i="4" l="1"/>
  <c r="B55" i="4"/>
  <c r="B56" i="4" l="1"/>
  <c r="A57" i="4"/>
  <c r="A58" i="4" l="1"/>
  <c r="B57" i="4"/>
  <c r="B58" i="4" l="1"/>
  <c r="A59" i="4"/>
  <c r="A60" i="4" l="1"/>
  <c r="B59" i="4"/>
  <c r="A61" i="4" l="1"/>
  <c r="B60" i="4"/>
  <c r="A62" i="4" l="1"/>
  <c r="B61" i="4"/>
  <c r="A63" i="4" l="1"/>
  <c r="B62" i="4"/>
  <c r="B63" i="4" l="1"/>
  <c r="A64" i="4"/>
  <c r="B64" i="4" l="1"/>
  <c r="A65" i="4"/>
  <c r="B65" i="4" l="1"/>
  <c r="A66" i="4"/>
  <c r="A67" i="4" l="1"/>
  <c r="B66" i="4"/>
  <c r="B67" i="4" l="1"/>
  <c r="A68" i="4"/>
  <c r="B68" i="4" l="1"/>
  <c r="A69" i="4"/>
  <c r="A70" i="4" l="1"/>
  <c r="B69" i="4"/>
  <c r="A71" i="4" l="1"/>
  <c r="B70" i="4"/>
  <c r="A72" i="4" l="1"/>
  <c r="B71" i="4"/>
  <c r="B72" i="4" l="1"/>
  <c r="A73" i="4"/>
  <c r="B73" i="4" l="1"/>
  <c r="A74" i="4"/>
  <c r="B74" i="4" l="1"/>
  <c r="A75" i="4"/>
  <c r="B75" i="4" l="1"/>
  <c r="A76" i="4"/>
  <c r="A77" i="4" l="1"/>
  <c r="B76" i="4"/>
  <c r="B77" i="4" l="1"/>
  <c r="A78" i="4"/>
  <c r="A79" i="4" l="1"/>
  <c r="B78" i="4"/>
  <c r="A80" i="4" l="1"/>
  <c r="B79" i="4"/>
  <c r="B80" i="4" l="1"/>
  <c r="A81" i="4"/>
  <c r="A82" i="4" l="1"/>
  <c r="B81" i="4"/>
  <c r="B82" i="4" l="1"/>
  <c r="A83" i="4"/>
  <c r="A84" i="4" l="1"/>
  <c r="B83" i="4"/>
  <c r="A85" i="4" l="1"/>
  <c r="B84" i="4"/>
  <c r="A86" i="4" l="1"/>
  <c r="B85" i="4"/>
  <c r="A87" i="4" l="1"/>
  <c r="B86" i="4"/>
  <c r="B87" i="4" l="1"/>
  <c r="A88" i="4"/>
  <c r="B88" i="4" l="1"/>
  <c r="A89" i="4"/>
  <c r="A90" i="4" l="1"/>
  <c r="B89" i="4"/>
  <c r="B90" i="4" l="1"/>
  <c r="A91" i="4"/>
  <c r="A92" i="4" l="1"/>
  <c r="B91" i="4"/>
  <c r="B92" i="4" l="1"/>
  <c r="A93" i="4"/>
  <c r="A94" i="4" l="1"/>
  <c r="B94" i="4" s="1"/>
  <c r="B93" i="4"/>
</calcChain>
</file>

<file path=xl/sharedStrings.xml><?xml version="1.0" encoding="utf-8"?>
<sst xmlns="http://schemas.openxmlformats.org/spreadsheetml/2006/main" count="80" uniqueCount="78">
  <si>
    <t>Gegevens inschrijver</t>
  </si>
  <si>
    <t xml:space="preserve">Adres </t>
  </si>
  <si>
    <t xml:space="preserve">Postcode en plaats </t>
  </si>
  <si>
    <t xml:space="preserve">KvK-nummer </t>
  </si>
  <si>
    <t>Datum</t>
  </si>
  <si>
    <t>Naam</t>
  </si>
  <si>
    <t>Functie</t>
  </si>
  <si>
    <t>Kleur legenda</t>
  </si>
  <si>
    <t xml:space="preserve">Invulveld = </t>
  </si>
  <si>
    <t>Naam organisatie</t>
  </si>
  <si>
    <t>Ondertekening</t>
  </si>
  <si>
    <t>Handtekening</t>
  </si>
  <si>
    <t>Inschrijver verklaart door het indienen van dit Prijzenblad dat deze Inschrijving wordt gedaan overeenkomstig de bepalingen zoals deze zijn omschreven in het Beschrijvend document, de bijlagen en nota('s) van inlichtingen.</t>
  </si>
  <si>
    <t>Scoremethode prijs (kromme)</t>
  </si>
  <si>
    <t>Prijs</t>
  </si>
  <si>
    <t>Punten</t>
  </si>
  <si>
    <t>Inschrijver</t>
  </si>
  <si>
    <t>Punten voor prijs</t>
  </si>
  <si>
    <t>Prijs bij minimaal te behalen aantal punten</t>
  </si>
  <si>
    <t>Evt. omslagpunt (als niet gewenst: maak cellen D13 en E13 gelijk aan D12 en E12)</t>
  </si>
  <si>
    <t>?</t>
  </si>
  <si>
    <t>Prijs bij maximaal aantal te behalen punten</t>
  </si>
  <si>
    <t>Inschrijfprijs (X)</t>
  </si>
  <si>
    <t>Formule: Score Prijs = M*℮^(α*(-(AP-OP)))</t>
  </si>
  <si>
    <t>Door u in te vullen (P).</t>
  </si>
  <si>
    <t>* Op het tabblad "Score simulatie voor Prijs" staat de prijsbeoordelingsformule gevisualiseerd, hiermee wordt de Inschrijfprijs omgezet naar het aantal punten voor het Gunningscriterium Prijs.</t>
  </si>
  <si>
    <t>Score simulatie met fictieve inschrijfprijzen</t>
  </si>
  <si>
    <t>Punten Prijs (Y)</t>
  </si>
  <si>
    <t>Uw inschrijfprijs</t>
  </si>
  <si>
    <t>Toelichting bij dit document</t>
  </si>
  <si>
    <t>Plaats</t>
  </si>
  <si>
    <t>C</t>
  </si>
  <si>
    <t>D</t>
  </si>
  <si>
    <t>E</t>
  </si>
  <si>
    <t>A, onder ondergrens</t>
  </si>
  <si>
    <t>B, op ondergrens</t>
  </si>
  <si>
    <t>F, op bovengrens</t>
  </si>
  <si>
    <t>G, boven bovengrens</t>
  </si>
  <si>
    <t>Inschrijfprijs</t>
  </si>
  <si>
    <t>Minimaal</t>
  </si>
  <si>
    <t>Maximaal</t>
  </si>
  <si>
    <t>Onderdeel van de opdracht</t>
  </si>
  <si>
    <t>Verwacht aantal afnames op jaarbasis (Q)</t>
  </si>
  <si>
    <t>Subtotaal per onderdeel en contractjaar (=P*Q)</t>
  </si>
  <si>
    <r>
      <t xml:space="preserve">Indien </t>
    </r>
    <r>
      <rPr>
        <u/>
        <sz val="11"/>
        <color theme="1"/>
        <rFont val="Verdana"/>
        <family val="2"/>
      </rPr>
      <t>wel</t>
    </r>
    <r>
      <rPr>
        <sz val="11"/>
        <color theme="1"/>
        <rFont val="Verdana"/>
        <family val="2"/>
      </rPr>
      <t xml:space="preserve"> vrijgesteld van omzetsbelasting (BTW), voor welke prijsonderdelen:</t>
    </r>
  </si>
  <si>
    <t>Module: intake met behoeftesteller</t>
  </si>
  <si>
    <t>Module: gesprekstraining</t>
  </si>
  <si>
    <t>Module: preventie en vitaliteit</t>
  </si>
  <si>
    <t>Module: psychosociale arbeidsbelasting en welzijn</t>
  </si>
  <si>
    <t xml:space="preserve">Module: verzuim en wetgeving </t>
  </si>
  <si>
    <t>Module: het nieuwe werken</t>
  </si>
  <si>
    <t>Module: reflectie en implementatie</t>
  </si>
  <si>
    <t>Inidcatie omvang: aantal deelnemers</t>
  </si>
  <si>
    <t>* Lees vóór het invullen van dit document eerst de voorwaarden en eisen zoals beschreven in het Beschrijvend document, de Specificatie van de opdracht (Bijlage 1) en de overige bijlagen.</t>
  </si>
  <si>
    <t>#</t>
  </si>
  <si>
    <t>Inidcatie tijdsduur: aantal dagdelen van 3 uur</t>
  </si>
  <si>
    <t>* Per module staat een indicatie voor de omvang (uitgedrukt in het minimum en maximum aantal deelnemers) en de tijdsduur (uitgedrukt in het verwacht aantal dagdelen van 3 uur) waar u rekening mee kunt houden in de prijsstelling.</t>
  </si>
  <si>
    <t>Module: onboarding voor nieuwe leidinggevenden</t>
  </si>
  <si>
    <r>
      <t xml:space="preserve">Inschrijver is </t>
    </r>
    <r>
      <rPr>
        <b/>
        <i/>
        <sz val="11"/>
        <color theme="1"/>
        <rFont val="Verdana"/>
        <family val="2"/>
      </rPr>
      <t>wel/niet*</t>
    </r>
    <r>
      <rPr>
        <sz val="11"/>
        <color theme="1"/>
        <rFont val="Verdana"/>
        <family val="2"/>
      </rPr>
      <t xml:space="preserve"> vrijgesteld van omzetsbelasting (BTW).</t>
    </r>
  </si>
  <si>
    <t xml:space="preserve"> *weghalen/doorstrepen wat niet van toepassing is</t>
  </si>
  <si>
    <t>Inschrijfprijs per module, exclusief BTW (P)</t>
  </si>
  <si>
    <t>α=0,00003</t>
  </si>
  <si>
    <t>µ=407,8</t>
  </si>
  <si>
    <t>℮ (natuurlijke exponent) = 1,3</t>
  </si>
  <si>
    <r>
      <t xml:space="preserve">Score simulatie voor Prijs
</t>
    </r>
    <r>
      <rPr>
        <sz val="11"/>
        <color theme="0"/>
        <rFont val="Verdana"/>
        <family val="2"/>
      </rPr>
      <t>Trainingen: duurzame inzetbaarheid, vitaliteit, preventie en verzuim (IUC21-734)</t>
    </r>
  </si>
  <si>
    <r>
      <t xml:space="preserve">Bijlage C. Prijzenblad
</t>
    </r>
    <r>
      <rPr>
        <sz val="12"/>
        <color theme="0"/>
        <rFont val="Verdana"/>
        <family val="2"/>
      </rPr>
      <t>Trainingen: duurzame inzetbaarheid, vitaliteit, preventie en verzuim (IUC21-734)</t>
    </r>
  </si>
  <si>
    <r>
      <rPr>
        <b/>
        <u/>
        <sz val="10"/>
        <color theme="1"/>
        <rFont val="Verdana"/>
        <family val="2"/>
      </rPr>
      <t>Prijs dienstverlening</t>
    </r>
    <r>
      <rPr>
        <b/>
        <sz val="10"/>
        <color theme="1"/>
        <rFont val="Verdana"/>
        <family val="2"/>
      </rPr>
      <t xml:space="preserve">
</t>
    </r>
    <r>
      <rPr>
        <sz val="10"/>
        <color theme="1"/>
        <rFont val="Verdana"/>
        <family val="2"/>
      </rPr>
      <t>(Op jaarbasis)</t>
    </r>
  </si>
  <si>
    <t>Rekent automatisch door (=optelsom alle subtotalen). Dit is de prijs voor de complete dienstverlening uitgaande van de maximale looptijd van Raamovereenkomst.</t>
  </si>
  <si>
    <t>Rekent automatisch door (=P*Q).</t>
  </si>
  <si>
    <t xml:space="preserve">Subtotaal = </t>
  </si>
  <si>
    <t xml:space="preserve">Inschrijfprijs = </t>
  </si>
  <si>
    <r>
      <rPr>
        <b/>
        <u/>
        <sz val="10"/>
        <color theme="1"/>
        <rFont val="Verdana"/>
        <family val="2"/>
      </rPr>
      <t>Uw inschrijfprijs</t>
    </r>
    <r>
      <rPr>
        <b/>
        <sz val="10"/>
        <color theme="1"/>
        <rFont val="Verdana"/>
        <family val="2"/>
      </rPr>
      <t xml:space="preserve">
</t>
    </r>
    <r>
      <rPr>
        <sz val="10"/>
        <color theme="1"/>
        <rFont val="Verdana"/>
        <family val="2"/>
      </rPr>
      <t>(Uitgaande van de maximale looptijd van de Raamovereenkomst)</t>
    </r>
  </si>
  <si>
    <t>Uw inschrijfprijs en score</t>
  </si>
  <si>
    <r>
      <rPr>
        <b/>
        <sz val="10"/>
        <rFont val="Verdana"/>
        <family val="2"/>
      </rPr>
      <t>Toelichting op tabel:</t>
    </r>
    <r>
      <rPr>
        <sz val="10"/>
        <rFont val="Verdana"/>
        <family val="2"/>
      </rPr>
      <t xml:space="preserve">
De bandbreedte voor prijs ligt tussen de onder- en bovengrens voor de Inschrijfprijs.
De ondergrens voor de Inschrijfprijs = €500.000,- excl. BTW.
De bovengrens voor de Inschrijfprijs = €1.000.000,- excl. BTW.
- Een groen-gemarkeerde cel geeft uw inschrijfprijs aan en het aantal punten dat daarmee correspondeert conform de prijsbeoordelingsformule.
- Een geel-gemarkeerde cel geeft aan dat de Inschrijfprijs minder bedraagt dan ondergrens voor de inschrijfprijs.
- Een rood-gemarkeerde cel geeft aan dat de inschrijfprijs meer bedraagt dan de bovengrens voor de Inschrijfprijs.
</t>
    </r>
  </si>
  <si>
    <t>* Vul in dit document alleen de gele invulvelden in, zie ook bovenstaande kleurlegenda. De licht/donker groene velden rekenen automatisch door.</t>
  </si>
  <si>
    <t>* Het aantal punten dat wordt toegekend aan het gunningscriterium Prijs wordt afgerond op één (1) decimaal achter de komma.</t>
  </si>
  <si>
    <t xml:space="preserve">* Het inhoudelijk aanpassen dan wel toevoegen van de rekeneenheden, rekenregels, het bestandsformaat of anderzins aanpassen van bijlage C (Prijzenblad) is niet toegestaan en kan leiden tot uitsluiting van (verdere) beoordeling. </t>
  </si>
  <si>
    <r>
      <rPr>
        <b/>
        <sz val="10"/>
        <rFont val="Verdana"/>
        <family val="2"/>
      </rPr>
      <t xml:space="preserve">Toelichting: </t>
    </r>
    <r>
      <rPr>
        <sz val="10"/>
        <rFont val="Verdana"/>
        <family val="2"/>
      </rPr>
      <t xml:space="preserve">
* Op dit tabblad ziet u een simulatie van het scoreverloop voor het Gunningscriterium Prijs. Links staat het scoreverloop visueel weergegeven in een grafiek en rechts cijfermatig in een tabel.
* De Inschrijfprijs die u op het andere tabblad heeft ingevuld, wordt automatisch gesimuleerd in de grafiek (links) en in de tabel (rechts) .
* U krijgt alleen een score voor het Gunningscriterium Prijs als uw Inschrijfprijs minder dan €1.000.000,- exclusief BTW bedraagt.
* Als u boven de bovengrensprijs van €1.000.000,- exclusief BTW inschrijft, dan wordt u uitgesloten van verdere beoordeling van de wensen en wordt de Inschrijving terzijde gelegd.
* Als u onder de ondergrensprijs van €500.000,- exclusief BTW inschrijft, dan wordt u niet uitgesloten maar krijgt u het maximum aantal punten voor Prijs: 400.
* De prijsformule die wordt gebruik is: =-400*1,25^(0,00003*(inschrijfprijs-1000000))+414,1. Dit is de Gewogen Factor Methode absoluut met een bolle lijn. Hierbij gaan er aan het begin van de prijsbandbreedte weinig punten af, en steeds meer naarmate de bovengrens van de prijs-bandbreedte wordt benaderd.</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</si>
</sst>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 &quot;€&quot;\ * #,##0_ ;_ &quot;€&quot;\ * \-#,##0_ ;_ &quot;€&quot;\ * &quot;-&quot;_ ;_ @_ "/>
    <numFmt numFmtId="44" formatCode="_ &quot;€&quot;\ * #,##0.00_ ;_ &quot;€&quot;\ * \-#,##0.00_ ;_ &quot;€&quot;\ * &quot;-&quot;??_ ;_ @_ "/>
    <numFmt numFmtId="164" formatCode="_(&quot;€&quot;* #,##0.00_);_(&quot;€&quot;* \(#,##0.00\);_(&quot;€&quot;* &quot;-&quot;??_);_(@_)"/>
    <numFmt numFmtId="165" formatCode="&quot;€&quot;\ #,##0.00"/>
    <numFmt numFmtId="166" formatCode="0.0"/>
  </numFmts>
  <fonts count="31" x14ac:knownFonts="1">
    <font>
      <sz val="11"/>
      <color theme="1"/>
      <name val="Calibri"/>
      <family val="2"/>
      <scheme val="minor"/>
    </font>
    <font>
      <sz val="11"/>
      <color theme="1"/>
      <name val="Calibri"/>
      <family val="2"/>
      <scheme val="minor"/>
    </font>
    <font>
      <sz val="11"/>
      <color rgb="FF3F3F76"/>
      <name val="Calibri"/>
      <family val="2"/>
      <scheme val="minor"/>
    </font>
    <font>
      <sz val="9"/>
      <name val="Verdana"/>
      <family val="2"/>
    </font>
    <font>
      <sz val="10"/>
      <color theme="1"/>
      <name val="Arial"/>
      <family val="2"/>
    </font>
    <font>
      <b/>
      <sz val="10"/>
      <name val="Verdana"/>
      <family val="2"/>
    </font>
    <font>
      <b/>
      <sz val="8"/>
      <name val="Verdana"/>
      <family val="2"/>
    </font>
    <font>
      <b/>
      <sz val="14"/>
      <name val="Verdana"/>
      <family val="2"/>
    </font>
    <font>
      <sz val="10"/>
      <name val="Verdana"/>
      <family val="2"/>
    </font>
    <font>
      <b/>
      <sz val="9"/>
      <name val="Verdana"/>
      <family val="2"/>
    </font>
    <font>
      <b/>
      <sz val="10"/>
      <color theme="0"/>
      <name val="Verdana"/>
      <family val="2"/>
    </font>
    <font>
      <sz val="10"/>
      <color theme="0"/>
      <name val="Verdana"/>
      <family val="2"/>
    </font>
    <font>
      <sz val="10"/>
      <color theme="1"/>
      <name val="Verdana"/>
      <family val="2"/>
    </font>
    <font>
      <b/>
      <sz val="10"/>
      <color indexed="10"/>
      <name val="Verdana"/>
      <family val="2"/>
    </font>
    <font>
      <sz val="10"/>
      <color rgb="FFFF0000"/>
      <name val="Verdana"/>
      <family val="2"/>
    </font>
    <font>
      <b/>
      <sz val="10"/>
      <color theme="1"/>
      <name val="Verdana"/>
      <family val="2"/>
    </font>
    <font>
      <b/>
      <u/>
      <sz val="11"/>
      <color theme="1"/>
      <name val="Verdana"/>
      <family val="2"/>
    </font>
    <font>
      <sz val="9"/>
      <color theme="0" tint="-4.9989318521683403E-2"/>
      <name val="Verdana"/>
      <family val="2"/>
    </font>
    <font>
      <sz val="11"/>
      <name val="Verdana"/>
      <family val="2"/>
    </font>
    <font>
      <i/>
      <sz val="10"/>
      <color theme="1"/>
      <name val="Verdana"/>
      <family val="2"/>
    </font>
    <font>
      <sz val="9"/>
      <color rgb="FFFF0000"/>
      <name val="Verdana"/>
      <family val="2"/>
    </font>
    <font>
      <sz val="11"/>
      <color theme="1"/>
      <name val="Verdana"/>
      <family val="2"/>
    </font>
    <font>
      <u/>
      <sz val="11"/>
      <color theme="1"/>
      <name val="Verdana"/>
      <family val="2"/>
    </font>
    <font>
      <b/>
      <sz val="12"/>
      <color theme="0"/>
      <name val="Verdana"/>
      <family val="2"/>
    </font>
    <font>
      <sz val="12"/>
      <color theme="0"/>
      <name val="Verdana"/>
      <family val="2"/>
    </font>
    <font>
      <b/>
      <sz val="11"/>
      <color theme="0"/>
      <name val="Verdana"/>
      <family val="2"/>
    </font>
    <font>
      <sz val="11"/>
      <color theme="0"/>
      <name val="Verdana"/>
      <family val="2"/>
    </font>
    <font>
      <b/>
      <i/>
      <sz val="11"/>
      <color theme="1"/>
      <name val="Verdana"/>
      <family val="2"/>
    </font>
    <font>
      <i/>
      <sz val="11"/>
      <color theme="1"/>
      <name val="Verdana"/>
      <family val="2"/>
    </font>
    <font>
      <b/>
      <sz val="9"/>
      <color theme="0" tint="-4.9989318521683403E-2"/>
      <name val="Verdana"/>
      <family val="2"/>
    </font>
    <font>
      <b/>
      <u/>
      <sz val="10"/>
      <color theme="1"/>
      <name val="Verdana"/>
      <family val="2"/>
    </font>
  </fonts>
  <fills count="10">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rgb="FF00B050"/>
        <bgColor indexed="64"/>
      </patternFill>
    </fill>
    <fill>
      <patternFill patternType="solid">
        <fgColor rgb="FFFFFF66"/>
        <bgColor indexed="64"/>
      </patternFill>
    </fill>
    <fill>
      <patternFill patternType="solid">
        <fgColor rgb="FF99FF99"/>
        <bgColor indexed="64"/>
      </patternFill>
    </fill>
    <fill>
      <patternFill patternType="solid">
        <fgColor rgb="FFFFCC99"/>
      </patternFill>
    </fill>
    <fill>
      <patternFill patternType="solid">
        <fgColor rgb="FFFFFFCC"/>
      </patternFill>
    </fill>
    <fill>
      <patternFill patternType="solid">
        <fgColor theme="0" tint="-4.9989318521683403E-2"/>
        <bgColor indexed="64"/>
      </patternFill>
    </fill>
  </fills>
  <borders count="6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9" tint="-0.249977111117893"/>
      </top>
      <bottom/>
      <diagonal/>
    </border>
    <border>
      <left/>
      <right style="thin">
        <color theme="9" tint="-0.249977111117893"/>
      </right>
      <top style="thin">
        <color theme="9" tint="-0.249977111117893"/>
      </top>
      <bottom/>
      <diagonal/>
    </border>
    <border>
      <left/>
      <right style="thin">
        <color theme="9" tint="-0.249977111117893"/>
      </right>
      <top/>
      <bottom/>
      <diagonal/>
    </border>
    <border>
      <left/>
      <right/>
      <top/>
      <bottom style="thin">
        <color theme="9" tint="-0.249977111117893"/>
      </bottom>
      <diagonal/>
    </border>
    <border>
      <left/>
      <right style="thin">
        <color theme="9" tint="-0.249977111117893"/>
      </right>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top style="medium">
        <color indexed="64"/>
      </top>
      <bottom/>
      <diagonal/>
    </border>
    <border>
      <left style="thin">
        <color indexed="64"/>
      </left>
      <right style="medium">
        <color indexed="64"/>
      </right>
      <top/>
      <bottom/>
      <diagonal/>
    </border>
    <border>
      <left style="thin">
        <color indexed="64"/>
      </left>
      <right style="thin">
        <color indexed="64"/>
      </right>
      <top/>
      <bottom/>
      <diagonal/>
    </border>
  </borders>
  <cellStyleXfs count="5">
    <xf numFmtId="0" fontId="0" fillId="0" borderId="0"/>
    <xf numFmtId="44" fontId="1" fillId="0" borderId="0" applyFont="0" applyFill="0" applyBorder="0" applyAlignment="0" applyProtection="0"/>
    <xf numFmtId="0" fontId="2" fillId="7" borderId="28" applyNumberFormat="0" applyAlignment="0" applyProtection="0"/>
    <xf numFmtId="0" fontId="4" fillId="0" borderId="0"/>
    <xf numFmtId="0" fontId="1" fillId="8" borderId="29" applyNumberFormat="0" applyFont="0" applyAlignment="0" applyProtection="0"/>
  </cellStyleXfs>
  <cellXfs count="260">
    <xf numFmtId="0" fontId="0" fillId="0" borderId="0" xfId="0"/>
    <xf numFmtId="0" fontId="3" fillId="9" borderId="0" xfId="0" applyFont="1" applyFill="1"/>
    <xf numFmtId="0" fontId="3" fillId="9" borderId="0" xfId="3" applyFont="1" applyFill="1"/>
    <xf numFmtId="0" fontId="8" fillId="9" borderId="0" xfId="0" applyFont="1" applyFill="1"/>
    <xf numFmtId="0" fontId="3" fillId="9" borderId="0" xfId="0" applyFont="1" applyFill="1" applyBorder="1" applyAlignment="1">
      <alignment wrapText="1"/>
    </xf>
    <xf numFmtId="49" fontId="9" fillId="9" borderId="0" xfId="0" applyNumberFormat="1" applyFont="1" applyFill="1" applyBorder="1" applyAlignment="1">
      <alignment horizontal="left" vertical="center" wrapText="1"/>
    </xf>
    <xf numFmtId="0" fontId="9" fillId="9" borderId="0" xfId="0" applyFont="1" applyFill="1" applyBorder="1" applyAlignment="1">
      <alignment horizontal="center" vertical="center" wrapText="1"/>
    </xf>
    <xf numFmtId="0" fontId="3" fillId="9" borderId="12" xfId="0" applyFont="1" applyFill="1" applyBorder="1" applyAlignment="1">
      <alignment wrapText="1"/>
    </xf>
    <xf numFmtId="49" fontId="3" fillId="9" borderId="30" xfId="0" applyNumberFormat="1" applyFont="1" applyFill="1" applyBorder="1" applyAlignment="1"/>
    <xf numFmtId="49" fontId="3" fillId="9" borderId="31" xfId="0" applyNumberFormat="1" applyFont="1" applyFill="1" applyBorder="1" applyAlignment="1"/>
    <xf numFmtId="0" fontId="6" fillId="9" borderId="0" xfId="0" applyFont="1" applyFill="1" applyBorder="1" applyAlignment="1">
      <alignment vertical="center" wrapText="1"/>
    </xf>
    <xf numFmtId="0" fontId="7" fillId="9" borderId="0" xfId="0" applyFont="1" applyFill="1" applyBorder="1" applyAlignment="1"/>
    <xf numFmtId="0" fontId="7" fillId="9" borderId="32" xfId="0" applyFont="1" applyFill="1" applyBorder="1" applyAlignment="1"/>
    <xf numFmtId="49" fontId="3" fillId="9" borderId="33" xfId="0" applyNumberFormat="1" applyFont="1" applyFill="1" applyBorder="1" applyAlignment="1"/>
    <xf numFmtId="49" fontId="3" fillId="9" borderId="34" xfId="0" applyNumberFormat="1" applyFont="1" applyFill="1" applyBorder="1" applyAlignment="1"/>
    <xf numFmtId="0" fontId="9" fillId="9" borderId="35" xfId="0" applyFont="1" applyFill="1" applyBorder="1" applyAlignment="1">
      <alignment horizontal="center" vertical="center" wrapText="1"/>
    </xf>
    <xf numFmtId="0" fontId="12" fillId="2" borderId="0" xfId="0" applyFont="1" applyFill="1" applyAlignment="1">
      <alignment vertical="top"/>
    </xf>
    <xf numFmtId="0" fontId="12" fillId="0" borderId="0" xfId="0" applyFont="1" applyAlignment="1">
      <alignment vertical="top"/>
    </xf>
    <xf numFmtId="0" fontId="11" fillId="2" borderId="6" xfId="0" applyFont="1" applyFill="1" applyBorder="1" applyAlignment="1" applyProtection="1">
      <alignment horizontal="left" vertical="top"/>
      <protection hidden="1"/>
    </xf>
    <xf numFmtId="0" fontId="11" fillId="2" borderId="7" xfId="0" applyFont="1" applyFill="1" applyBorder="1" applyAlignment="1" applyProtection="1">
      <alignment horizontal="center" vertical="top"/>
      <protection hidden="1"/>
    </xf>
    <xf numFmtId="0" fontId="8" fillId="2" borderId="0" xfId="0" quotePrefix="1" applyFont="1" applyFill="1" applyBorder="1" applyAlignment="1" applyProtection="1">
      <alignment horizontal="left" vertical="top"/>
      <protection hidden="1"/>
    </xf>
    <xf numFmtId="0" fontId="12" fillId="2" borderId="9" xfId="0" applyFont="1" applyFill="1" applyBorder="1" applyAlignment="1" applyProtection="1">
      <alignment vertical="top"/>
      <protection hidden="1"/>
    </xf>
    <xf numFmtId="0" fontId="12" fillId="2" borderId="10" xfId="0" applyFont="1" applyFill="1" applyBorder="1" applyAlignment="1" applyProtection="1">
      <alignment horizontal="center" vertical="top"/>
      <protection hidden="1"/>
    </xf>
    <xf numFmtId="0" fontId="12" fillId="2" borderId="12" xfId="0" applyFont="1" applyFill="1" applyBorder="1" applyAlignment="1" applyProtection="1">
      <alignment horizontal="left" vertical="top"/>
      <protection hidden="1"/>
    </xf>
    <xf numFmtId="0" fontId="8" fillId="2" borderId="9" xfId="0" applyFont="1" applyFill="1" applyBorder="1" applyAlignment="1" applyProtection="1">
      <alignment vertical="top"/>
      <protection hidden="1"/>
    </xf>
    <xf numFmtId="164" fontId="12" fillId="2" borderId="10" xfId="0" applyNumberFormat="1" applyFont="1" applyFill="1" applyBorder="1" applyAlignment="1" applyProtection="1">
      <alignment horizontal="center" vertical="top"/>
      <protection hidden="1"/>
    </xf>
    <xf numFmtId="0" fontId="12" fillId="0" borderId="0" xfId="0" applyFont="1" applyAlignment="1">
      <alignment horizontal="center" vertical="top"/>
    </xf>
    <xf numFmtId="0" fontId="12" fillId="9" borderId="0" xfId="0" applyFont="1" applyFill="1" applyAlignment="1" applyProtection="1">
      <alignment vertical="top"/>
      <protection hidden="1"/>
    </xf>
    <xf numFmtId="0" fontId="12" fillId="9" borderId="0" xfId="0" applyFont="1" applyFill="1" applyAlignment="1">
      <alignment vertical="top"/>
    </xf>
    <xf numFmtId="0" fontId="13" fillId="9" borderId="0" xfId="0" applyFont="1" applyFill="1" applyAlignment="1" applyProtection="1">
      <alignment vertical="top"/>
      <protection hidden="1"/>
    </xf>
    <xf numFmtId="0" fontId="12" fillId="9" borderId="0" xfId="0" applyFont="1" applyFill="1" applyAlignment="1" applyProtection="1">
      <alignment horizontal="center" vertical="top"/>
      <protection hidden="1"/>
    </xf>
    <xf numFmtId="164" fontId="12" fillId="9" borderId="0" xfId="0" applyNumberFormat="1" applyFont="1" applyFill="1" applyAlignment="1">
      <alignment vertical="top"/>
    </xf>
    <xf numFmtId="0" fontId="12" fillId="9" borderId="0" xfId="0" applyFont="1" applyFill="1" applyAlignment="1">
      <alignment horizontal="center" vertical="top"/>
    </xf>
    <xf numFmtId="166" fontId="3" fillId="9" borderId="0" xfId="3" applyNumberFormat="1" applyFont="1" applyFill="1"/>
    <xf numFmtId="166" fontId="17" fillId="9" borderId="0" xfId="3" applyNumberFormat="1" applyFont="1" applyFill="1"/>
    <xf numFmtId="0" fontId="10" fillId="3" borderId="12" xfId="0" applyFont="1" applyFill="1" applyBorder="1" applyAlignment="1">
      <alignment horizontal="center" vertical="center" wrapText="1"/>
    </xf>
    <xf numFmtId="0" fontId="10" fillId="3" borderId="40" xfId="0" applyFont="1" applyFill="1" applyBorder="1" applyAlignment="1">
      <alignment horizontal="center" vertical="center" wrapText="1"/>
    </xf>
    <xf numFmtId="0" fontId="10" fillId="3" borderId="41" xfId="0" applyFont="1" applyFill="1" applyBorder="1" applyAlignment="1">
      <alignment vertical="center" wrapText="1"/>
    </xf>
    <xf numFmtId="0" fontId="8" fillId="3" borderId="9" xfId="3" applyFont="1" applyFill="1" applyBorder="1"/>
    <xf numFmtId="0" fontId="11" fillId="3" borderId="45" xfId="3" applyFont="1" applyFill="1" applyBorder="1"/>
    <xf numFmtId="0" fontId="10" fillId="3" borderId="45" xfId="3" applyFont="1" applyFill="1" applyBorder="1"/>
    <xf numFmtId="0" fontId="8" fillId="9" borderId="46" xfId="3" applyFont="1" applyFill="1" applyBorder="1"/>
    <xf numFmtId="0" fontId="8" fillId="9" borderId="15" xfId="3" applyFont="1" applyFill="1" applyBorder="1"/>
    <xf numFmtId="0" fontId="8" fillId="9" borderId="6" xfId="3" applyFont="1" applyFill="1" applyBorder="1"/>
    <xf numFmtId="0" fontId="8" fillId="9" borderId="7" xfId="3" applyFont="1" applyFill="1" applyBorder="1"/>
    <xf numFmtId="0" fontId="8" fillId="9" borderId="12" xfId="3" applyFont="1" applyFill="1" applyBorder="1"/>
    <xf numFmtId="0" fontId="8" fillId="9" borderId="0" xfId="3" applyFont="1" applyFill="1" applyBorder="1"/>
    <xf numFmtId="0" fontId="8" fillId="9" borderId="18" xfId="3" applyFont="1" applyFill="1" applyBorder="1"/>
    <xf numFmtId="0" fontId="8" fillId="9" borderId="9" xfId="3" applyFont="1" applyFill="1" applyBorder="1"/>
    <xf numFmtId="0" fontId="8" fillId="9" borderId="10" xfId="3" applyFont="1" applyFill="1" applyBorder="1"/>
    <xf numFmtId="0" fontId="19" fillId="2" borderId="0" xfId="0" applyFont="1" applyFill="1" applyBorder="1" applyAlignment="1" applyProtection="1">
      <alignment vertical="center" wrapText="1"/>
      <protection hidden="1"/>
    </xf>
    <xf numFmtId="0" fontId="19" fillId="2" borderId="12" xfId="0" applyFont="1" applyFill="1" applyBorder="1" applyAlignment="1" applyProtection="1">
      <alignment vertical="center" wrapText="1"/>
      <protection hidden="1"/>
    </xf>
    <xf numFmtId="44" fontId="16" fillId="2" borderId="13" xfId="0" applyNumberFormat="1" applyFont="1" applyFill="1" applyBorder="1" applyAlignment="1" applyProtection="1">
      <alignment horizontal="center" vertical="center" readingOrder="1"/>
      <protection hidden="1"/>
    </xf>
    <xf numFmtId="0" fontId="11" fillId="2" borderId="7" xfId="0" applyFont="1" applyFill="1" applyBorder="1" applyAlignment="1" applyProtection="1">
      <alignment horizontal="left" vertical="top"/>
      <protection hidden="1"/>
    </xf>
    <xf numFmtId="0" fontId="12" fillId="2" borderId="10" xfId="0" applyFont="1" applyFill="1" applyBorder="1" applyAlignment="1" applyProtection="1">
      <alignment vertical="top"/>
      <protection hidden="1"/>
    </xf>
    <xf numFmtId="0" fontId="8" fillId="2" borderId="10" xfId="0" applyFont="1" applyFill="1" applyBorder="1" applyAlignment="1" applyProtection="1">
      <alignment vertical="top"/>
      <protection hidden="1"/>
    </xf>
    <xf numFmtId="0" fontId="16" fillId="2" borderId="12" xfId="0" applyFont="1" applyFill="1" applyBorder="1" applyAlignment="1" applyProtection="1">
      <alignment vertical="center"/>
      <protection hidden="1"/>
    </xf>
    <xf numFmtId="0" fontId="16" fillId="2" borderId="0" xfId="0" applyFont="1" applyFill="1" applyBorder="1" applyAlignment="1" applyProtection="1">
      <alignment vertical="center"/>
      <protection hidden="1"/>
    </xf>
    <xf numFmtId="0" fontId="12" fillId="9" borderId="0" xfId="0" applyFont="1" applyFill="1" applyBorder="1" applyAlignment="1" applyProtection="1">
      <alignment vertical="top"/>
      <protection locked="0"/>
    </xf>
    <xf numFmtId="0" fontId="18" fillId="2" borderId="12" xfId="0" applyFont="1" applyFill="1" applyBorder="1" applyAlignment="1" applyProtection="1">
      <alignment vertical="top"/>
      <protection hidden="1"/>
    </xf>
    <xf numFmtId="0" fontId="18" fillId="2" borderId="0" xfId="0" applyFont="1" applyFill="1" applyBorder="1" applyAlignment="1" applyProtection="1">
      <alignment vertical="top"/>
      <protection hidden="1"/>
    </xf>
    <xf numFmtId="0" fontId="18" fillId="2" borderId="13" xfId="0" applyFont="1" applyFill="1" applyBorder="1" applyAlignment="1" applyProtection="1">
      <alignment vertical="top"/>
      <protection hidden="1"/>
    </xf>
    <xf numFmtId="0" fontId="8" fillId="5" borderId="16" xfId="0" applyFont="1" applyFill="1" applyBorder="1" applyAlignment="1" applyProtection="1">
      <alignment horizontal="left" vertical="top"/>
      <protection hidden="1"/>
    </xf>
    <xf numFmtId="0" fontId="8" fillId="6" borderId="16" xfId="0" applyFont="1" applyFill="1" applyBorder="1" applyAlignment="1" applyProtection="1">
      <alignment horizontal="left" vertical="top"/>
      <protection hidden="1"/>
    </xf>
    <xf numFmtId="0" fontId="8" fillId="4" borderId="16" xfId="0" quotePrefix="1" applyFont="1" applyFill="1" applyBorder="1" applyAlignment="1" applyProtection="1">
      <alignment horizontal="left" vertical="top"/>
      <protection hidden="1"/>
    </xf>
    <xf numFmtId="0" fontId="8" fillId="2" borderId="0" xfId="0" applyFont="1" applyFill="1" applyBorder="1" applyAlignment="1" applyProtection="1">
      <alignment horizontal="left" vertical="top" indent="1"/>
      <protection hidden="1"/>
    </xf>
    <xf numFmtId="0" fontId="8" fillId="2" borderId="0" xfId="0" quotePrefix="1" applyFont="1" applyFill="1" applyBorder="1" applyAlignment="1" applyProtection="1">
      <alignment horizontal="left" vertical="top" indent="1"/>
      <protection hidden="1"/>
    </xf>
    <xf numFmtId="0" fontId="8" fillId="2" borderId="12" xfId="0" applyFont="1" applyFill="1" applyBorder="1" applyAlignment="1" applyProtection="1">
      <alignment horizontal="left" vertical="top"/>
      <protection hidden="1"/>
    </xf>
    <xf numFmtId="0" fontId="8" fillId="2" borderId="0" xfId="0" applyFont="1" applyFill="1" applyBorder="1" applyAlignment="1" applyProtection="1">
      <alignment horizontal="left" vertical="top"/>
      <protection hidden="1"/>
    </xf>
    <xf numFmtId="0" fontId="20" fillId="9" borderId="0" xfId="0" applyFont="1" applyFill="1"/>
    <xf numFmtId="2" fontId="20" fillId="9" borderId="0" xfId="0" applyNumberFormat="1" applyFont="1" applyFill="1"/>
    <xf numFmtId="44" fontId="12" fillId="6" borderId="22" xfId="0" applyNumberFormat="1" applyFont="1" applyFill="1" applyBorder="1" applyAlignment="1">
      <alignment horizontal="center" vertical="top"/>
    </xf>
    <xf numFmtId="0" fontId="15" fillId="2" borderId="12" xfId="0" applyFont="1" applyFill="1" applyBorder="1" applyAlignment="1" applyProtection="1">
      <alignment vertical="center" wrapText="1"/>
      <protection hidden="1"/>
    </xf>
    <xf numFmtId="0" fontId="15" fillId="2" borderId="0" xfId="0" applyFont="1" applyFill="1" applyBorder="1" applyAlignment="1" applyProtection="1">
      <alignment vertical="center" wrapText="1"/>
      <protection hidden="1"/>
    </xf>
    <xf numFmtId="0" fontId="11" fillId="2" borderId="8" xfId="0" applyFont="1" applyFill="1" applyBorder="1" applyAlignment="1" applyProtection="1">
      <alignment horizontal="center" vertical="top"/>
      <protection hidden="1"/>
    </xf>
    <xf numFmtId="0" fontId="8" fillId="2" borderId="13" xfId="0" applyFont="1" applyFill="1" applyBorder="1" applyAlignment="1" applyProtection="1">
      <alignment horizontal="left" vertical="top"/>
      <protection hidden="1"/>
    </xf>
    <xf numFmtId="0" fontId="8" fillId="2" borderId="13" xfId="0" quotePrefix="1" applyFont="1" applyFill="1" applyBorder="1" applyAlignment="1" applyProtection="1">
      <alignment horizontal="left" vertical="top"/>
      <protection hidden="1"/>
    </xf>
    <xf numFmtId="0" fontId="12" fillId="2" borderId="11" xfId="0" applyFont="1" applyFill="1" applyBorder="1" applyAlignment="1" applyProtection="1">
      <alignment horizontal="center" vertical="top"/>
      <protection hidden="1"/>
    </xf>
    <xf numFmtId="164" fontId="12" fillId="2" borderId="11" xfId="0" applyNumberFormat="1" applyFont="1" applyFill="1" applyBorder="1" applyAlignment="1" applyProtection="1">
      <alignment horizontal="center" vertical="top"/>
      <protection hidden="1"/>
    </xf>
    <xf numFmtId="42" fontId="3" fillId="9" borderId="0" xfId="2" applyNumberFormat="1" applyFont="1" applyFill="1" applyBorder="1" applyAlignment="1"/>
    <xf numFmtId="0" fontId="10" fillId="3" borderId="12" xfId="0" applyFont="1" applyFill="1" applyBorder="1" applyAlignment="1" applyProtection="1">
      <alignment horizontal="center" vertical="center" wrapText="1"/>
      <protection hidden="1"/>
    </xf>
    <xf numFmtId="0" fontId="14" fillId="2" borderId="9" xfId="0" applyFont="1" applyFill="1" applyBorder="1" applyAlignment="1" applyProtection="1">
      <alignment horizontal="left" vertical="top"/>
      <protection hidden="1"/>
    </xf>
    <xf numFmtId="0" fontId="14" fillId="2" borderId="10" xfId="0" applyFont="1" applyFill="1" applyBorder="1" applyAlignment="1" applyProtection="1">
      <alignment horizontal="left" vertical="top"/>
      <protection hidden="1"/>
    </xf>
    <xf numFmtId="0" fontId="12" fillId="2" borderId="13" xfId="0" applyFont="1" applyFill="1" applyBorder="1" applyAlignment="1">
      <alignment vertical="top"/>
    </xf>
    <xf numFmtId="0" fontId="12" fillId="2" borderId="0" xfId="0" applyFont="1" applyFill="1" applyBorder="1" applyAlignment="1">
      <alignment vertical="top"/>
    </xf>
    <xf numFmtId="0" fontId="12" fillId="2" borderId="10" xfId="0" applyFont="1" applyFill="1" applyBorder="1" applyAlignment="1">
      <alignment vertical="top"/>
    </xf>
    <xf numFmtId="0" fontId="12" fillId="2" borderId="11" xfId="0" applyFont="1" applyFill="1" applyBorder="1" applyAlignment="1">
      <alignment vertical="top"/>
    </xf>
    <xf numFmtId="44" fontId="12" fillId="6" borderId="20" xfId="0" applyNumberFormat="1" applyFont="1" applyFill="1" applyBorder="1" applyAlignment="1">
      <alignment horizontal="center" vertical="top"/>
    </xf>
    <xf numFmtId="44" fontId="12" fillId="6" borderId="24" xfId="0" applyNumberFormat="1" applyFont="1" applyFill="1" applyBorder="1" applyAlignment="1">
      <alignment horizontal="center" vertical="top"/>
    </xf>
    <xf numFmtId="44" fontId="12" fillId="5" borderId="56" xfId="0" applyNumberFormat="1" applyFont="1" applyFill="1" applyBorder="1" applyAlignment="1" applyProtection="1">
      <alignment horizontal="center" vertical="top"/>
      <protection locked="0"/>
    </xf>
    <xf numFmtId="44" fontId="12" fillId="5" borderId="48" xfId="0" applyNumberFormat="1" applyFont="1" applyFill="1" applyBorder="1" applyAlignment="1" applyProtection="1">
      <alignment horizontal="center" vertical="top"/>
      <protection locked="0"/>
    </xf>
    <xf numFmtId="44" fontId="12" fillId="5" borderId="27" xfId="0" applyNumberFormat="1" applyFont="1" applyFill="1" applyBorder="1" applyAlignment="1" applyProtection="1">
      <alignment horizontal="center" vertical="top"/>
      <protection locked="0"/>
    </xf>
    <xf numFmtId="0" fontId="8" fillId="2" borderId="6" xfId="0" applyFont="1" applyFill="1" applyBorder="1" applyAlignment="1">
      <alignment horizontal="left" vertical="top" wrapText="1"/>
    </xf>
    <xf numFmtId="0" fontId="8" fillId="2" borderId="7" xfId="0" applyFont="1" applyFill="1" applyBorder="1" applyAlignment="1">
      <alignment horizontal="left" vertical="top" wrapText="1"/>
    </xf>
    <xf numFmtId="0" fontId="14" fillId="2" borderId="7" xfId="0" applyFont="1" applyFill="1" applyBorder="1" applyAlignment="1">
      <alignment horizontal="center" vertical="top" wrapText="1"/>
    </xf>
    <xf numFmtId="0" fontId="16" fillId="2" borderId="7" xfId="0" applyFont="1" applyFill="1" applyBorder="1" applyAlignment="1" applyProtection="1">
      <alignment vertical="center"/>
      <protection hidden="1"/>
    </xf>
    <xf numFmtId="0" fontId="16" fillId="2" borderId="8" xfId="0" applyFont="1" applyFill="1" applyBorder="1" applyAlignment="1" applyProtection="1">
      <alignment vertical="center"/>
      <protection hidden="1"/>
    </xf>
    <xf numFmtId="0" fontId="8" fillId="2" borderId="15" xfId="0" applyFont="1" applyFill="1" applyBorder="1" applyAlignment="1">
      <alignment horizontal="center" vertical="top" wrapText="1"/>
    </xf>
    <xf numFmtId="0" fontId="8" fillId="2" borderId="17" xfId="0" applyFont="1" applyFill="1" applyBorder="1" applyAlignment="1">
      <alignment horizontal="center" vertical="top" wrapText="1"/>
    </xf>
    <xf numFmtId="0" fontId="8" fillId="2" borderId="46" xfId="0" applyFont="1" applyFill="1" applyBorder="1" applyAlignment="1">
      <alignment horizontal="center" vertical="top" wrapText="1"/>
    </xf>
    <xf numFmtId="0" fontId="8" fillId="2" borderId="47" xfId="0" applyFont="1" applyFill="1" applyBorder="1" applyAlignment="1">
      <alignment horizontal="center" vertical="top" wrapText="1"/>
    </xf>
    <xf numFmtId="0" fontId="8" fillId="2" borderId="18" xfId="0" applyFont="1" applyFill="1" applyBorder="1" applyAlignment="1">
      <alignment horizontal="center" vertical="top" wrapText="1"/>
    </xf>
    <xf numFmtId="0" fontId="8" fillId="2" borderId="49" xfId="0" applyFont="1" applyFill="1" applyBorder="1" applyAlignment="1">
      <alignment horizontal="center" vertical="top" wrapText="1"/>
    </xf>
    <xf numFmtId="0" fontId="10" fillId="3" borderId="13" xfId="0" applyFont="1" applyFill="1" applyBorder="1" applyAlignment="1">
      <alignment vertical="center" wrapText="1"/>
    </xf>
    <xf numFmtId="0" fontId="10" fillId="3" borderId="53" xfId="3" applyFont="1" applyFill="1" applyBorder="1"/>
    <xf numFmtId="0" fontId="10" fillId="3" borderId="52" xfId="3" applyFont="1" applyFill="1" applyBorder="1"/>
    <xf numFmtId="0" fontId="10" fillId="3" borderId="55" xfId="3" applyFont="1" applyFill="1" applyBorder="1" applyAlignment="1">
      <alignment horizontal="right"/>
    </xf>
    <xf numFmtId="0" fontId="15" fillId="5" borderId="19" xfId="0" applyFont="1" applyFill="1" applyBorder="1" applyAlignment="1" applyProtection="1">
      <alignment vertical="center" wrapText="1"/>
      <protection hidden="1"/>
    </xf>
    <xf numFmtId="0" fontId="15" fillId="5" borderId="23" xfId="0" applyFont="1" applyFill="1" applyBorder="1" applyAlignment="1" applyProtection="1">
      <alignment vertical="center"/>
      <protection hidden="1"/>
    </xf>
    <xf numFmtId="0" fontId="15" fillId="2" borderId="56" xfId="0" applyFont="1" applyFill="1" applyBorder="1" applyAlignment="1" applyProtection="1">
      <alignment horizontal="center" vertical="center" wrapText="1"/>
      <protection hidden="1"/>
    </xf>
    <xf numFmtId="0" fontId="15" fillId="2" borderId="27" xfId="0" applyFont="1" applyFill="1" applyBorder="1" applyAlignment="1" applyProtection="1">
      <alignment horizontal="center" vertical="center"/>
      <protection hidden="1"/>
    </xf>
    <xf numFmtId="0" fontId="12" fillId="2" borderId="0" xfId="0" applyFont="1" applyFill="1" applyBorder="1" applyAlignment="1" applyProtection="1">
      <alignment horizontal="right" vertical="top"/>
      <protection hidden="1"/>
    </xf>
    <xf numFmtId="0" fontId="8" fillId="2" borderId="0" xfId="0" applyFont="1" applyFill="1" applyBorder="1" applyAlignment="1" applyProtection="1">
      <alignment horizontal="right" vertical="top"/>
      <protection hidden="1"/>
    </xf>
    <xf numFmtId="0" fontId="10" fillId="3" borderId="42" xfId="0" applyFont="1" applyFill="1" applyBorder="1" applyAlignment="1">
      <alignment horizontal="center" vertical="center" wrapText="1"/>
    </xf>
    <xf numFmtId="0" fontId="10" fillId="3" borderId="43" xfId="0" applyFont="1" applyFill="1" applyBorder="1" applyAlignment="1">
      <alignment horizontal="center" vertical="center" wrapText="1"/>
    </xf>
    <xf numFmtId="0" fontId="10" fillId="3" borderId="44" xfId="0" applyFont="1" applyFill="1" applyBorder="1" applyAlignment="1">
      <alignment horizontal="center" vertical="center" wrapText="1"/>
    </xf>
    <xf numFmtId="3" fontId="12" fillId="2" borderId="56" xfId="0" applyNumberFormat="1" applyFont="1" applyFill="1" applyBorder="1" applyAlignment="1">
      <alignment horizontal="center" vertical="top"/>
    </xf>
    <xf numFmtId="3" fontId="12" fillId="2" borderId="48" xfId="0" applyNumberFormat="1" applyFont="1" applyFill="1" applyBorder="1" applyAlignment="1">
      <alignment horizontal="center" vertical="top"/>
    </xf>
    <xf numFmtId="3" fontId="12" fillId="2" borderId="27" xfId="0" applyNumberFormat="1" applyFont="1" applyFill="1" applyBorder="1" applyAlignment="1">
      <alignment horizontal="center" vertical="top"/>
    </xf>
    <xf numFmtId="44" fontId="12" fillId="6" borderId="17" xfId="0" applyNumberFormat="1" applyFont="1" applyFill="1" applyBorder="1" applyAlignment="1" applyProtection="1">
      <alignment horizontal="center" vertical="center" readingOrder="1"/>
      <protection hidden="1"/>
    </xf>
    <xf numFmtId="44" fontId="16" fillId="4" borderId="17" xfId="0" applyNumberFormat="1" applyFont="1" applyFill="1" applyBorder="1" applyAlignment="1" applyProtection="1">
      <alignment horizontal="center" vertical="center" readingOrder="1"/>
      <protection hidden="1"/>
    </xf>
    <xf numFmtId="0" fontId="8" fillId="4" borderId="51" xfId="3" applyFont="1" applyFill="1" applyBorder="1"/>
    <xf numFmtId="0" fontId="8" fillId="9" borderId="21" xfId="3" applyFont="1" applyFill="1" applyBorder="1"/>
    <xf numFmtId="0" fontId="8" fillId="9" borderId="50" xfId="3" applyFont="1" applyFill="1" applyBorder="1"/>
    <xf numFmtId="166" fontId="29" fillId="9" borderId="0" xfId="3" applyNumberFormat="1" applyFont="1" applyFill="1" applyBorder="1" applyAlignment="1"/>
    <xf numFmtId="166" fontId="17" fillId="9" borderId="0" xfId="3" applyNumberFormat="1" applyFont="1" applyFill="1" applyBorder="1" applyAlignment="1"/>
    <xf numFmtId="166" fontId="17" fillId="9" borderId="0" xfId="3" applyNumberFormat="1" applyFont="1" applyFill="1" applyBorder="1"/>
    <xf numFmtId="166" fontId="29" fillId="9" borderId="0" xfId="3" applyNumberFormat="1" applyFont="1" applyFill="1" applyBorder="1"/>
    <xf numFmtId="166" fontId="29" fillId="9" borderId="0" xfId="3" applyNumberFormat="1" applyFont="1" applyFill="1"/>
    <xf numFmtId="42" fontId="17" fillId="9" borderId="0" xfId="2" applyNumberFormat="1" applyFont="1" applyFill="1" applyBorder="1" applyAlignment="1"/>
    <xf numFmtId="165" fontId="8" fillId="9" borderId="37" xfId="1" applyNumberFormat="1" applyFont="1" applyFill="1" applyBorder="1" applyAlignment="1" applyProtection="1">
      <alignment horizontal="left" vertical="top"/>
      <protection locked="0"/>
    </xf>
    <xf numFmtId="165" fontId="8" fillId="9" borderId="16" xfId="1" applyNumberFormat="1" applyFont="1" applyFill="1" applyBorder="1" applyAlignment="1" applyProtection="1">
      <alignment horizontal="left" vertical="top"/>
      <protection locked="0"/>
    </xf>
    <xf numFmtId="165" fontId="8" fillId="9" borderId="38" xfId="1" applyNumberFormat="1" applyFont="1" applyFill="1" applyBorder="1" applyAlignment="1" applyProtection="1">
      <alignment horizontal="left" vertical="top"/>
      <protection locked="0"/>
    </xf>
    <xf numFmtId="0" fontId="15" fillId="2" borderId="0" xfId="0" applyFont="1" applyFill="1" applyBorder="1" applyAlignment="1" applyProtection="1">
      <alignment horizontal="right" vertical="top"/>
      <protection hidden="1"/>
    </xf>
    <xf numFmtId="0" fontId="5" fillId="2" borderId="0" xfId="0" applyFont="1" applyFill="1" applyBorder="1" applyAlignment="1" applyProtection="1">
      <alignment horizontal="left" vertical="top" indent="1"/>
      <protection hidden="1"/>
    </xf>
    <xf numFmtId="0" fontId="10" fillId="3" borderId="63" xfId="3" applyFont="1" applyFill="1" applyBorder="1"/>
    <xf numFmtId="0" fontId="10" fillId="3" borderId="13" xfId="0" applyFont="1" applyFill="1" applyBorder="1" applyAlignment="1" applyProtection="1">
      <alignment horizontal="center" vertical="center" wrapText="1"/>
      <protection hidden="1"/>
    </xf>
    <xf numFmtId="166" fontId="29" fillId="9" borderId="0" xfId="3" applyNumberFormat="1" applyFont="1" applyFill="1" applyBorder="1" applyAlignment="1">
      <alignment horizontal="center" vertical="top"/>
    </xf>
    <xf numFmtId="0" fontId="8" fillId="2" borderId="12" xfId="0" applyFont="1" applyFill="1" applyBorder="1" applyAlignment="1" applyProtection="1">
      <alignment horizontal="left" vertical="top" wrapText="1"/>
      <protection hidden="1"/>
    </xf>
    <xf numFmtId="0" fontId="8" fillId="2" borderId="0" xfId="0" applyFont="1" applyFill="1" applyBorder="1" applyAlignment="1" applyProtection="1">
      <alignment horizontal="left" vertical="top" wrapText="1"/>
      <protection hidden="1"/>
    </xf>
    <xf numFmtId="0" fontId="8" fillId="2" borderId="13" xfId="0" applyFont="1" applyFill="1" applyBorder="1" applyAlignment="1" applyProtection="1">
      <alignment horizontal="left" vertical="top" wrapText="1"/>
      <protection hidden="1"/>
    </xf>
    <xf numFmtId="0" fontId="8" fillId="2" borderId="6" xfId="0" applyFont="1" applyFill="1" applyBorder="1" applyAlignment="1" applyProtection="1">
      <alignment horizontal="left" vertical="top" wrapText="1"/>
      <protection hidden="1"/>
    </xf>
    <xf numFmtId="0" fontId="8" fillId="2" borderId="7" xfId="0" applyFont="1" applyFill="1" applyBorder="1" applyAlignment="1" applyProtection="1">
      <alignment horizontal="left" vertical="top" wrapText="1"/>
      <protection hidden="1"/>
    </xf>
    <xf numFmtId="0" fontId="8" fillId="2" borderId="8" xfId="0" applyFont="1" applyFill="1" applyBorder="1" applyAlignment="1" applyProtection="1">
      <alignment horizontal="left" vertical="top" wrapText="1"/>
      <protection hidden="1"/>
    </xf>
    <xf numFmtId="0" fontId="12" fillId="2" borderId="12" xfId="0" applyFont="1" applyFill="1" applyBorder="1" applyAlignment="1" applyProtection="1">
      <alignment horizontal="left" vertical="top" wrapText="1"/>
      <protection hidden="1"/>
    </xf>
    <xf numFmtId="0" fontId="12" fillId="2" borderId="0" xfId="0" applyFont="1" applyFill="1" applyBorder="1" applyAlignment="1" applyProtection="1">
      <alignment horizontal="left" vertical="top" wrapText="1"/>
      <protection hidden="1"/>
    </xf>
    <xf numFmtId="0" fontId="12" fillId="2" borderId="13" xfId="0" applyFont="1" applyFill="1" applyBorder="1" applyAlignment="1" applyProtection="1">
      <alignment horizontal="left" vertical="top" wrapText="1"/>
      <protection hidden="1"/>
    </xf>
    <xf numFmtId="0" fontId="8" fillId="2" borderId="15" xfId="0" applyFont="1" applyFill="1" applyBorder="1" applyAlignment="1">
      <alignment horizontal="left" vertical="top" wrapText="1"/>
    </xf>
    <xf numFmtId="0" fontId="8" fillId="2" borderId="17" xfId="0" applyFont="1" applyFill="1" applyBorder="1" applyAlignment="1">
      <alignment horizontal="left" vertical="top" wrapText="1"/>
    </xf>
    <xf numFmtId="0" fontId="12" fillId="0" borderId="9" xfId="0" applyFont="1" applyFill="1" applyBorder="1" applyAlignment="1" applyProtection="1">
      <alignment horizontal="center" vertical="top"/>
      <protection hidden="1"/>
    </xf>
    <xf numFmtId="0" fontId="12" fillId="0" borderId="10" xfId="0" applyFont="1" applyFill="1" applyBorder="1" applyAlignment="1" applyProtection="1">
      <alignment horizontal="center" vertical="top"/>
      <protection hidden="1"/>
    </xf>
    <xf numFmtId="0" fontId="12" fillId="0" borderId="11" xfId="0" applyFont="1" applyFill="1" applyBorder="1" applyAlignment="1" applyProtection="1">
      <alignment horizontal="center" vertical="top"/>
      <protection hidden="1"/>
    </xf>
    <xf numFmtId="0" fontId="10" fillId="3" borderId="4" xfId="0" applyFont="1" applyFill="1" applyBorder="1" applyAlignment="1" applyProtection="1">
      <alignment horizontal="center" vertical="center" wrapText="1"/>
      <protection hidden="1"/>
    </xf>
    <xf numFmtId="0" fontId="10" fillId="3" borderId="5" xfId="0" applyFont="1" applyFill="1" applyBorder="1" applyAlignment="1" applyProtection="1">
      <alignment horizontal="center" vertical="center"/>
      <protection hidden="1"/>
    </xf>
    <xf numFmtId="0" fontId="10" fillId="3" borderId="5" xfId="0" applyFont="1" applyFill="1" applyBorder="1" applyAlignment="1" applyProtection="1">
      <alignment horizontal="center" vertical="center" wrapText="1"/>
      <protection hidden="1"/>
    </xf>
    <xf numFmtId="0" fontId="10" fillId="3" borderId="8" xfId="0" applyFont="1" applyFill="1" applyBorder="1" applyAlignment="1" applyProtection="1">
      <alignment horizontal="center" vertical="center" wrapText="1"/>
      <protection hidden="1"/>
    </xf>
    <xf numFmtId="0" fontId="10" fillId="3" borderId="13" xfId="0" applyFont="1" applyFill="1" applyBorder="1" applyAlignment="1" applyProtection="1">
      <alignment horizontal="center" vertical="center" wrapText="1"/>
      <protection hidden="1"/>
    </xf>
    <xf numFmtId="0" fontId="10" fillId="3" borderId="6" xfId="0" applyFont="1" applyFill="1" applyBorder="1" applyAlignment="1" applyProtection="1">
      <alignment horizontal="center" vertical="center" wrapText="1"/>
      <protection hidden="1"/>
    </xf>
    <xf numFmtId="0" fontId="23" fillId="3" borderId="6" xfId="0" applyFont="1" applyFill="1" applyBorder="1" applyAlignment="1" applyProtection="1">
      <alignment horizontal="left" vertical="top" wrapText="1"/>
      <protection hidden="1"/>
    </xf>
    <xf numFmtId="0" fontId="23" fillId="3" borderId="7" xfId="0" applyFont="1" applyFill="1" applyBorder="1" applyAlignment="1" applyProtection="1">
      <alignment horizontal="left" vertical="top" wrapText="1"/>
      <protection hidden="1"/>
    </xf>
    <xf numFmtId="0" fontId="23" fillId="3" borderId="7" xfId="0" applyFont="1" applyFill="1" applyBorder="1" applyAlignment="1" applyProtection="1">
      <alignment horizontal="left" vertical="top"/>
      <protection hidden="1"/>
    </xf>
    <xf numFmtId="0" fontId="23" fillId="3" borderId="8" xfId="0" applyFont="1" applyFill="1" applyBorder="1" applyAlignment="1" applyProtection="1">
      <alignment horizontal="left" vertical="top"/>
      <protection hidden="1"/>
    </xf>
    <xf numFmtId="0" fontId="23" fillId="3" borderId="9" xfId="0" applyFont="1" applyFill="1" applyBorder="1" applyAlignment="1" applyProtection="1">
      <alignment horizontal="left" vertical="top"/>
      <protection hidden="1"/>
    </xf>
    <xf numFmtId="0" fontId="23" fillId="3" borderId="10" xfId="0" applyFont="1" applyFill="1" applyBorder="1" applyAlignment="1" applyProtection="1">
      <alignment horizontal="left" vertical="top"/>
      <protection hidden="1"/>
    </xf>
    <xf numFmtId="0" fontId="23" fillId="3" borderId="11" xfId="0" applyFont="1" applyFill="1" applyBorder="1" applyAlignment="1" applyProtection="1">
      <alignment horizontal="left" vertical="top"/>
      <protection hidden="1"/>
    </xf>
    <xf numFmtId="0" fontId="12" fillId="9" borderId="0" xfId="0" applyFont="1" applyFill="1" applyAlignment="1" applyProtection="1">
      <alignment horizontal="left" vertical="top" wrapText="1"/>
      <protection hidden="1"/>
    </xf>
    <xf numFmtId="0" fontId="10" fillId="3" borderId="25" xfId="0" applyFont="1" applyFill="1" applyBorder="1" applyAlignment="1" applyProtection="1">
      <alignment horizontal="left" vertical="top"/>
      <protection hidden="1"/>
    </xf>
    <xf numFmtId="0" fontId="10" fillId="3" borderId="19" xfId="0" applyFont="1" applyFill="1" applyBorder="1" applyAlignment="1" applyProtection="1">
      <alignment horizontal="left" vertical="top"/>
      <protection hidden="1"/>
    </xf>
    <xf numFmtId="0" fontId="10" fillId="3" borderId="20" xfId="0" applyFont="1" applyFill="1" applyBorder="1" applyAlignment="1" applyProtection="1">
      <alignment horizontal="left" vertical="top"/>
      <protection hidden="1"/>
    </xf>
    <xf numFmtId="0" fontId="10" fillId="3" borderId="12" xfId="0" applyFont="1" applyFill="1" applyBorder="1" applyAlignment="1" applyProtection="1">
      <alignment horizontal="left" vertical="top"/>
      <protection hidden="1"/>
    </xf>
    <xf numFmtId="0" fontId="10" fillId="3" borderId="0" xfId="0" applyFont="1" applyFill="1" applyBorder="1" applyAlignment="1" applyProtection="1">
      <alignment horizontal="left" vertical="top"/>
      <protection hidden="1"/>
    </xf>
    <xf numFmtId="0" fontId="10" fillId="3" borderId="13" xfId="0" applyFont="1" applyFill="1" applyBorder="1" applyAlignment="1" applyProtection="1">
      <alignment horizontal="left" vertical="top"/>
      <protection hidden="1"/>
    </xf>
    <xf numFmtId="0" fontId="10" fillId="3" borderId="6" xfId="0" applyFont="1" applyFill="1" applyBorder="1" applyAlignment="1" applyProtection="1">
      <alignment horizontal="left" vertical="top"/>
      <protection hidden="1"/>
    </xf>
    <xf numFmtId="0" fontId="10" fillId="3" borderId="7" xfId="0" applyFont="1" applyFill="1" applyBorder="1" applyAlignment="1" applyProtection="1">
      <alignment horizontal="left" vertical="top"/>
      <protection hidden="1"/>
    </xf>
    <xf numFmtId="0" fontId="10" fillId="3" borderId="8" xfId="0" applyFont="1" applyFill="1" applyBorder="1" applyAlignment="1" applyProtection="1">
      <alignment horizontal="left" vertical="top"/>
      <protection hidden="1"/>
    </xf>
    <xf numFmtId="0" fontId="21" fillId="0" borderId="12" xfId="0" applyFont="1" applyFill="1" applyBorder="1" applyAlignment="1" applyProtection="1">
      <alignment horizontal="left" vertical="top" wrapText="1"/>
      <protection hidden="1"/>
    </xf>
    <xf numFmtId="0" fontId="21" fillId="0" borderId="0" xfId="0" applyFont="1" applyFill="1" applyBorder="1" applyAlignment="1" applyProtection="1">
      <alignment horizontal="left" vertical="top" wrapText="1"/>
      <protection hidden="1"/>
    </xf>
    <xf numFmtId="0" fontId="21" fillId="0" borderId="9" xfId="0" applyFont="1" applyFill="1" applyBorder="1" applyAlignment="1" applyProtection="1">
      <alignment horizontal="left" vertical="top" wrapText="1"/>
      <protection hidden="1"/>
    </xf>
    <xf numFmtId="0" fontId="21" fillId="0" borderId="10" xfId="0" applyFont="1" applyFill="1" applyBorder="1" applyAlignment="1" applyProtection="1">
      <alignment horizontal="left" vertical="top" wrapText="1"/>
      <protection hidden="1"/>
    </xf>
    <xf numFmtId="0" fontId="18" fillId="5" borderId="15" xfId="0" applyFont="1" applyFill="1" applyBorder="1" applyAlignment="1" applyProtection="1">
      <alignment horizontal="center" vertical="top"/>
      <protection hidden="1"/>
    </xf>
    <xf numFmtId="0" fontId="18" fillId="5" borderId="17" xfId="0" applyFont="1" applyFill="1" applyBorder="1" applyAlignment="1" applyProtection="1">
      <alignment horizontal="center" vertical="top"/>
      <protection hidden="1"/>
    </xf>
    <xf numFmtId="0" fontId="18" fillId="5" borderId="14" xfId="0" applyFont="1" applyFill="1" applyBorder="1" applyAlignment="1" applyProtection="1">
      <alignment horizontal="center" vertical="top"/>
      <protection hidden="1"/>
    </xf>
    <xf numFmtId="0" fontId="18" fillId="5" borderId="57" xfId="0" applyFont="1" applyFill="1" applyBorder="1" applyAlignment="1" applyProtection="1">
      <alignment horizontal="center" vertical="top"/>
      <protection hidden="1"/>
    </xf>
    <xf numFmtId="0" fontId="5" fillId="2" borderId="1" xfId="0" applyFont="1" applyFill="1" applyBorder="1" applyAlignment="1" applyProtection="1">
      <alignment horizontal="center" vertical="top"/>
      <protection hidden="1"/>
    </xf>
    <xf numFmtId="0" fontId="5" fillId="2" borderId="2" xfId="0" applyFont="1" applyFill="1" applyBorder="1" applyAlignment="1" applyProtection="1">
      <alignment horizontal="center" vertical="top"/>
      <protection hidden="1"/>
    </xf>
    <xf numFmtId="0" fontId="5" fillId="2" borderId="3" xfId="0" applyFont="1" applyFill="1" applyBorder="1" applyAlignment="1" applyProtection="1">
      <alignment horizontal="center" vertical="top"/>
      <protection hidden="1"/>
    </xf>
    <xf numFmtId="2" fontId="28" fillId="2" borderId="12" xfId="0" applyNumberFormat="1" applyFont="1" applyFill="1" applyBorder="1" applyAlignment="1" applyProtection="1">
      <alignment horizontal="left"/>
      <protection locked="0" hidden="1"/>
    </xf>
    <xf numFmtId="2" fontId="28" fillId="2" borderId="0" xfId="0" applyNumberFormat="1" applyFont="1" applyFill="1" applyBorder="1" applyAlignment="1" applyProtection="1">
      <alignment horizontal="left"/>
      <protection locked="0" hidden="1"/>
    </xf>
    <xf numFmtId="0" fontId="18" fillId="5" borderId="58" xfId="0" applyFont="1" applyFill="1" applyBorder="1" applyAlignment="1" applyProtection="1">
      <alignment horizontal="center" vertical="top" wrapText="1"/>
      <protection hidden="1"/>
    </xf>
    <xf numFmtId="0" fontId="18" fillId="5" borderId="59" xfId="0" applyFont="1" applyFill="1" applyBorder="1" applyAlignment="1" applyProtection="1">
      <alignment horizontal="center" vertical="top"/>
      <protection hidden="1"/>
    </xf>
    <xf numFmtId="0" fontId="18" fillId="5" borderId="54" xfId="0" applyFont="1" applyFill="1" applyBorder="1" applyAlignment="1" applyProtection="1">
      <alignment horizontal="center" vertical="top"/>
      <protection hidden="1"/>
    </xf>
    <xf numFmtId="2" fontId="21" fillId="5" borderId="26" xfId="0" applyNumberFormat="1" applyFont="1" applyFill="1" applyBorder="1" applyAlignment="1" applyProtection="1">
      <alignment horizontal="left"/>
      <protection locked="0" hidden="1"/>
    </xf>
    <xf numFmtId="2" fontId="21" fillId="5" borderId="24" xfId="0" applyNumberFormat="1" applyFont="1" applyFill="1" applyBorder="1" applyAlignment="1" applyProtection="1">
      <alignment horizontal="left"/>
      <protection locked="0" hidden="1"/>
    </xf>
    <xf numFmtId="0" fontId="8" fillId="2" borderId="61" xfId="0" applyFont="1" applyFill="1" applyBorder="1" applyAlignment="1">
      <alignment horizontal="left" vertical="top" wrapText="1"/>
    </xf>
    <xf numFmtId="0" fontId="8" fillId="2" borderId="22" xfId="0" applyFont="1" applyFill="1" applyBorder="1" applyAlignment="1">
      <alignment horizontal="left" vertical="top" wrapText="1"/>
    </xf>
    <xf numFmtId="0" fontId="8" fillId="2" borderId="21" xfId="0" applyFont="1" applyFill="1" applyBorder="1" applyAlignment="1">
      <alignment horizontal="left" vertical="top" wrapText="1"/>
    </xf>
    <xf numFmtId="0" fontId="8" fillId="2" borderId="42" xfId="0" applyFont="1" applyFill="1" applyBorder="1" applyAlignment="1">
      <alignment horizontal="left" vertical="top" wrapText="1"/>
    </xf>
    <xf numFmtId="0" fontId="8" fillId="2" borderId="62" xfId="0" applyFont="1" applyFill="1" applyBorder="1" applyAlignment="1">
      <alignment horizontal="left" vertical="top" wrapText="1"/>
    </xf>
    <xf numFmtId="0" fontId="10" fillId="3" borderId="6" xfId="0" applyFont="1" applyFill="1" applyBorder="1" applyAlignment="1" applyProtection="1">
      <alignment horizontal="center" vertical="center"/>
      <protection hidden="1"/>
    </xf>
    <xf numFmtId="0" fontId="10" fillId="3" borderId="7" xfId="0" applyFont="1" applyFill="1" applyBorder="1" applyAlignment="1" applyProtection="1">
      <alignment horizontal="center" vertical="center"/>
      <protection hidden="1"/>
    </xf>
    <xf numFmtId="0" fontId="10" fillId="3" borderId="12" xfId="0" applyFont="1" applyFill="1" applyBorder="1" applyAlignment="1" applyProtection="1">
      <alignment horizontal="center" vertical="center"/>
      <protection hidden="1"/>
    </xf>
    <xf numFmtId="0" fontId="10" fillId="3" borderId="0" xfId="0" applyFont="1" applyFill="1" applyBorder="1" applyAlignment="1" applyProtection="1">
      <alignment horizontal="center" vertical="center"/>
      <protection hidden="1"/>
    </xf>
    <xf numFmtId="0" fontId="15" fillId="2" borderId="0" xfId="0" applyFont="1" applyFill="1" applyBorder="1" applyAlignment="1" applyProtection="1">
      <alignment horizontal="right" vertical="center" wrapText="1"/>
      <protection hidden="1"/>
    </xf>
    <xf numFmtId="0" fontId="15" fillId="2" borderId="40" xfId="0" applyFont="1" applyFill="1" applyBorder="1" applyAlignment="1" applyProtection="1">
      <alignment horizontal="right" vertical="center"/>
      <protection hidden="1"/>
    </xf>
    <xf numFmtId="0" fontId="15" fillId="5" borderId="7" xfId="0" applyFont="1" applyFill="1" applyBorder="1" applyAlignment="1" applyProtection="1">
      <alignment horizontal="center" vertical="center" wrapText="1"/>
      <protection hidden="1"/>
    </xf>
    <xf numFmtId="0" fontId="15" fillId="5" borderId="8" xfId="0" applyFont="1" applyFill="1" applyBorder="1" applyAlignment="1" applyProtection="1">
      <alignment horizontal="center" vertical="center" wrapText="1"/>
      <protection hidden="1"/>
    </xf>
    <xf numFmtId="0" fontId="15" fillId="5" borderId="10" xfId="0" applyFont="1" applyFill="1" applyBorder="1" applyAlignment="1" applyProtection="1">
      <alignment horizontal="center" vertical="center" wrapText="1"/>
      <protection hidden="1"/>
    </xf>
    <xf numFmtId="0" fontId="15" fillId="5" borderId="11" xfId="0" applyFont="1" applyFill="1" applyBorder="1" applyAlignment="1" applyProtection="1">
      <alignment horizontal="center" vertical="center" wrapText="1"/>
      <protection hidden="1"/>
    </xf>
    <xf numFmtId="0" fontId="8" fillId="2" borderId="18" xfId="0" applyFont="1" applyFill="1" applyBorder="1" applyAlignment="1">
      <alignment horizontal="left" vertical="top" wrapText="1"/>
    </xf>
    <xf numFmtId="0" fontId="8" fillId="2" borderId="50" xfId="0" applyFont="1" applyFill="1" applyBorder="1" applyAlignment="1">
      <alignment horizontal="left" vertical="top" wrapText="1"/>
    </xf>
    <xf numFmtId="0" fontId="10" fillId="3" borderId="1" xfId="0" applyFont="1" applyFill="1" applyBorder="1" applyAlignment="1" applyProtection="1">
      <alignment horizontal="left" vertical="top"/>
      <protection hidden="1"/>
    </xf>
    <xf numFmtId="0" fontId="10" fillId="3" borderId="2" xfId="0" applyFont="1" applyFill="1" applyBorder="1" applyAlignment="1" applyProtection="1">
      <alignment horizontal="left" vertical="top"/>
      <protection hidden="1"/>
    </xf>
    <xf numFmtId="0" fontId="10" fillId="3" borderId="3" xfId="0" applyFont="1" applyFill="1" applyBorder="1" applyAlignment="1" applyProtection="1">
      <alignment horizontal="left" vertical="top"/>
      <protection hidden="1"/>
    </xf>
    <xf numFmtId="0" fontId="12" fillId="2" borderId="6" xfId="0" applyFont="1" applyFill="1" applyBorder="1" applyAlignment="1" applyProtection="1">
      <alignment horizontal="left" vertical="top" wrapText="1"/>
      <protection hidden="1"/>
    </xf>
    <xf numFmtId="0" fontId="12" fillId="2" borderId="7" xfId="0" applyFont="1" applyFill="1" applyBorder="1" applyAlignment="1" applyProtection="1">
      <alignment horizontal="left" vertical="top" wrapText="1"/>
      <protection hidden="1"/>
    </xf>
    <xf numFmtId="0" fontId="12" fillId="2" borderId="8" xfId="0" applyFont="1" applyFill="1" applyBorder="1" applyAlignment="1" applyProtection="1">
      <alignment horizontal="left" vertical="top" wrapText="1"/>
      <protection hidden="1"/>
    </xf>
    <xf numFmtId="0" fontId="15" fillId="2" borderId="40" xfId="0" applyFont="1" applyFill="1" applyBorder="1" applyAlignment="1" applyProtection="1">
      <alignment horizontal="right" vertical="center" wrapText="1"/>
      <protection hidden="1"/>
    </xf>
    <xf numFmtId="0" fontId="15" fillId="2" borderId="26" xfId="0" applyFont="1" applyFill="1" applyBorder="1" applyAlignment="1" applyProtection="1">
      <alignment horizontal="center" vertical="center"/>
      <protection hidden="1"/>
    </xf>
    <xf numFmtId="0" fontId="15" fillId="2" borderId="24" xfId="0" applyFont="1" applyFill="1" applyBorder="1" applyAlignment="1" applyProtection="1">
      <alignment horizontal="center" vertical="center"/>
      <protection hidden="1"/>
    </xf>
    <xf numFmtId="0" fontId="15" fillId="5" borderId="26" xfId="0" applyFont="1" applyFill="1" applyBorder="1" applyAlignment="1" applyProtection="1">
      <alignment horizontal="center" vertical="center" wrapText="1"/>
      <protection hidden="1"/>
    </xf>
    <xf numFmtId="0" fontId="15" fillId="5" borderId="24" xfId="0" applyFont="1" applyFill="1" applyBorder="1" applyAlignment="1" applyProtection="1">
      <alignment horizontal="center" vertical="center" wrapText="1"/>
      <protection hidden="1"/>
    </xf>
    <xf numFmtId="0" fontId="15" fillId="5" borderId="25" xfId="0" applyFont="1" applyFill="1" applyBorder="1" applyAlignment="1" applyProtection="1">
      <alignment horizontal="center" vertical="center" wrapText="1"/>
      <protection hidden="1"/>
    </xf>
    <xf numFmtId="0" fontId="15" fillId="5" borderId="20" xfId="0" applyFont="1" applyFill="1" applyBorder="1" applyAlignment="1" applyProtection="1">
      <alignment horizontal="center" vertical="center" wrapText="1"/>
      <protection hidden="1"/>
    </xf>
    <xf numFmtId="0" fontId="15" fillId="2" borderId="25" xfId="0" applyFont="1" applyFill="1" applyBorder="1" applyAlignment="1" applyProtection="1">
      <alignment horizontal="center" vertical="center" wrapText="1"/>
      <protection hidden="1"/>
    </xf>
    <xf numFmtId="0" fontId="15" fillId="2" borderId="20" xfId="0" applyFont="1" applyFill="1" applyBorder="1" applyAlignment="1" applyProtection="1">
      <alignment horizontal="center" vertical="center" wrapText="1"/>
      <protection hidden="1"/>
    </xf>
    <xf numFmtId="0" fontId="15" fillId="2" borderId="4" xfId="0" applyFont="1" applyFill="1" applyBorder="1" applyAlignment="1" applyProtection="1">
      <alignment horizontal="center" vertical="center"/>
      <protection locked="0"/>
    </xf>
    <xf numFmtId="0" fontId="15" fillId="2" borderId="60" xfId="0" applyFont="1" applyFill="1" applyBorder="1" applyAlignment="1" applyProtection="1">
      <alignment horizontal="center" vertical="center"/>
      <protection locked="0"/>
    </xf>
    <xf numFmtId="166" fontId="29" fillId="9" borderId="0" xfId="3" applyNumberFormat="1" applyFont="1" applyFill="1" applyBorder="1" applyAlignment="1">
      <alignment horizontal="center" vertical="top"/>
    </xf>
    <xf numFmtId="0" fontId="8" fillId="9" borderId="6" xfId="0" applyFont="1" applyFill="1" applyBorder="1" applyAlignment="1">
      <alignment horizontal="left" vertical="top" wrapText="1"/>
    </xf>
    <xf numFmtId="0" fontId="8" fillId="9" borderId="7" xfId="0" applyFont="1" applyFill="1" applyBorder="1" applyAlignment="1">
      <alignment horizontal="left" vertical="top" wrapText="1"/>
    </xf>
    <xf numFmtId="0" fontId="8" fillId="9" borderId="8" xfId="0" applyFont="1" applyFill="1" applyBorder="1" applyAlignment="1">
      <alignment horizontal="left" vertical="top" wrapText="1"/>
    </xf>
    <xf numFmtId="0" fontId="8" fillId="9" borderId="12" xfId="0" applyFont="1" applyFill="1" applyBorder="1" applyAlignment="1">
      <alignment horizontal="left" vertical="top" wrapText="1"/>
    </xf>
    <xf numFmtId="0" fontId="8" fillId="9" borderId="0" xfId="0" applyFont="1" applyFill="1" applyBorder="1" applyAlignment="1">
      <alignment horizontal="left" vertical="top" wrapText="1"/>
    </xf>
    <xf numFmtId="0" fontId="8" fillId="9" borderId="13" xfId="0" applyFont="1" applyFill="1" applyBorder="1" applyAlignment="1">
      <alignment horizontal="left" vertical="top" wrapText="1"/>
    </xf>
    <xf numFmtId="0" fontId="8" fillId="9" borderId="9" xfId="0" applyFont="1" applyFill="1" applyBorder="1" applyAlignment="1">
      <alignment horizontal="left" vertical="top" wrapText="1"/>
    </xf>
    <xf numFmtId="0" fontId="8" fillId="9" borderId="10" xfId="0" applyFont="1" applyFill="1" applyBorder="1" applyAlignment="1">
      <alignment horizontal="left" vertical="top" wrapText="1"/>
    </xf>
    <xf numFmtId="0" fontId="8" fillId="9" borderId="11" xfId="0" applyFont="1" applyFill="1" applyBorder="1" applyAlignment="1">
      <alignment horizontal="left" vertical="top" wrapText="1"/>
    </xf>
    <xf numFmtId="0" fontId="8" fillId="9" borderId="12" xfId="3" applyFont="1" applyFill="1" applyBorder="1" applyAlignment="1">
      <alignment horizontal="left" vertical="top" wrapText="1"/>
    </xf>
    <xf numFmtId="0" fontId="8" fillId="9" borderId="0" xfId="3" applyFont="1" applyFill="1" applyBorder="1" applyAlignment="1">
      <alignment horizontal="left" vertical="top" wrapText="1"/>
    </xf>
    <xf numFmtId="0" fontId="8" fillId="9" borderId="13" xfId="3" applyFont="1" applyFill="1" applyBorder="1" applyAlignment="1">
      <alignment horizontal="left" vertical="top" wrapText="1"/>
    </xf>
    <xf numFmtId="0" fontId="8" fillId="9" borderId="9" xfId="3" applyFont="1" applyFill="1" applyBorder="1" applyAlignment="1">
      <alignment horizontal="left" vertical="top" wrapText="1"/>
    </xf>
    <xf numFmtId="0" fontId="8" fillId="9" borderId="10" xfId="3" applyFont="1" applyFill="1" applyBorder="1" applyAlignment="1">
      <alignment horizontal="left" vertical="top" wrapText="1"/>
    </xf>
    <xf numFmtId="0" fontId="8" fillId="9" borderId="11" xfId="3" applyFont="1" applyFill="1" applyBorder="1" applyAlignment="1">
      <alignment horizontal="left" vertical="top" wrapText="1"/>
    </xf>
    <xf numFmtId="0" fontId="25" fillId="3" borderId="1" xfId="0" applyFont="1" applyFill="1" applyBorder="1" applyAlignment="1">
      <alignment horizontal="left" vertical="top" wrapText="1"/>
    </xf>
    <xf numFmtId="0" fontId="25" fillId="3" borderId="2" xfId="0" applyFont="1" applyFill="1" applyBorder="1" applyAlignment="1">
      <alignment horizontal="left" vertical="top" wrapText="1"/>
    </xf>
    <xf numFmtId="0" fontId="25" fillId="3" borderId="3" xfId="0" applyFont="1" applyFill="1" applyBorder="1" applyAlignment="1">
      <alignment horizontal="left" vertical="top" wrapText="1"/>
    </xf>
    <xf numFmtId="0" fontId="10" fillId="3" borderId="42" xfId="0" applyFont="1" applyFill="1" applyBorder="1" applyAlignment="1">
      <alignment horizontal="center" vertical="center" wrapText="1"/>
    </xf>
    <xf numFmtId="0" fontId="10" fillId="3" borderId="43" xfId="0" applyFont="1" applyFill="1" applyBorder="1" applyAlignment="1">
      <alignment horizontal="center" vertical="center" wrapText="1"/>
    </xf>
    <xf numFmtId="0" fontId="10" fillId="3" borderId="44" xfId="0" applyFont="1" applyFill="1" applyBorder="1" applyAlignment="1">
      <alignment horizontal="center" vertical="center" wrapText="1"/>
    </xf>
    <xf numFmtId="49" fontId="5" fillId="9" borderId="14" xfId="0" applyNumberFormat="1" applyFont="1" applyFill="1" applyBorder="1" applyAlignment="1">
      <alignment horizontal="left" vertical="center"/>
    </xf>
    <xf numFmtId="49" fontId="5" fillId="9" borderId="37" xfId="0" applyNumberFormat="1" applyFont="1" applyFill="1" applyBorder="1" applyAlignment="1">
      <alignment horizontal="left" vertical="center"/>
    </xf>
    <xf numFmtId="49" fontId="8" fillId="9" borderId="15" xfId="0" applyNumberFormat="1" applyFont="1" applyFill="1" applyBorder="1" applyAlignment="1">
      <alignment horizontal="left" vertical="center"/>
    </xf>
    <xf numFmtId="49" fontId="8" fillId="9" borderId="16" xfId="0" applyNumberFormat="1" applyFont="1" applyFill="1" applyBorder="1" applyAlignment="1">
      <alignment horizontal="left" vertical="center"/>
    </xf>
    <xf numFmtId="49" fontId="5" fillId="9" borderId="39" xfId="0" applyNumberFormat="1" applyFont="1" applyFill="1" applyBorder="1" applyAlignment="1">
      <alignment horizontal="left" vertical="center"/>
    </xf>
    <xf numFmtId="49" fontId="5" fillId="9" borderId="38" xfId="0" applyNumberFormat="1" applyFont="1" applyFill="1" applyBorder="1" applyAlignment="1">
      <alignment horizontal="left" vertical="center"/>
    </xf>
    <xf numFmtId="166" fontId="8" fillId="9" borderId="36" xfId="0" applyNumberFormat="1" applyFont="1" applyFill="1" applyBorder="1" applyAlignment="1" applyProtection="1">
      <alignment horizontal="center" vertical="top"/>
      <protection locked="0"/>
    </xf>
    <xf numFmtId="0" fontId="10" fillId="3" borderId="64" xfId="3" applyFont="1" applyFill="1" applyBorder="1"/>
    <xf numFmtId="165" fontId="8" fillId="4" borderId="16" xfId="3" applyNumberFormat="1" applyFont="1" applyFill="1" applyBorder="1"/>
    <xf numFmtId="165" fontId="8" fillId="0" borderId="16" xfId="3" applyNumberFormat="1" applyFont="1" applyFill="1" applyBorder="1"/>
    <xf numFmtId="166" fontId="8" fillId="0" borderId="16" xfId="3" quotePrefix="1" applyNumberFormat="1" applyFont="1" applyFill="1" applyBorder="1" applyAlignment="1">
      <alignment horizontal="right"/>
    </xf>
  </cellXfs>
  <cellStyles count="5">
    <cellStyle name="Invoer" xfId="2" builtinId="20"/>
    <cellStyle name="Notitie 2" xfId="4"/>
    <cellStyle name="Standaard" xfId="0" builtinId="0"/>
    <cellStyle name="Standaard 3" xfId="3"/>
    <cellStyle name="Valuta" xfId="1" builtinId="4"/>
  </cellStyles>
  <dxfs count="10">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s>
  <tableStyles count="0" defaultTableStyle="TableStyleMedium2" defaultPivotStyle="PivotStyleMedium9"/>
  <colors>
    <mruColors>
      <color rgb="FF99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444375267045107"/>
          <c:y val="7.8611173603299556E-2"/>
          <c:w val="0.75828505157785508"/>
          <c:h val="0.70182047244094681"/>
        </c:manualLayout>
      </c:layout>
      <c:scatterChart>
        <c:scatterStyle val="smoothMarker"/>
        <c:varyColors val="0"/>
        <c:ser>
          <c:idx val="0"/>
          <c:order val="0"/>
          <c:marker>
            <c:symbol val="none"/>
          </c:marker>
          <c:dPt>
            <c:idx val="7"/>
            <c:bubble3D val="0"/>
            <c:extLst xmlns:c16r2="http://schemas.microsoft.com/office/drawing/2015/06/chart">
              <c:ext xmlns:c16="http://schemas.microsoft.com/office/drawing/2014/chart" uri="{C3380CC4-5D6E-409C-BE32-E72D297353CC}">
                <c16:uniqueId val="{00000000-DA2A-4577-BC7F-B796640C6DB5}"/>
              </c:ext>
            </c:extLst>
          </c:dPt>
          <c:dPt>
            <c:idx val="8"/>
            <c:bubble3D val="0"/>
            <c:extLst xmlns:c16r2="http://schemas.microsoft.com/office/drawing/2015/06/chart">
              <c:ext xmlns:c16="http://schemas.microsoft.com/office/drawing/2014/chart" uri="{C3380CC4-5D6E-409C-BE32-E72D297353CC}">
                <c16:uniqueId val="{00000001-DA2A-4577-BC7F-B796640C6DB5}"/>
              </c:ext>
            </c:extLst>
          </c:dPt>
          <c:dLbls>
            <c:delete val="1"/>
          </c:dLbls>
          <c:xVal>
            <c:numLit>
              <c:formatCode>General</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Lit>
          </c:xVal>
          <c:yVal>
            <c:numLit>
              <c:formatCode>General</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Lit>
          </c:yVal>
          <c:smooth val="1"/>
          <c:extLst xmlns:c16r2="http://schemas.microsoft.com/office/drawing/2015/06/chart">
            <c:ext xmlns:c16="http://schemas.microsoft.com/office/drawing/2014/chart" uri="{C3380CC4-5D6E-409C-BE32-E72D297353CC}">
              <c16:uniqueId val="{00000002-DA2A-4577-BC7F-B796640C6DB5}"/>
            </c:ext>
          </c:extLst>
        </c:ser>
        <c:dLbls>
          <c:dLblPos val="r"/>
          <c:showLegendKey val="0"/>
          <c:showVal val="1"/>
          <c:showCatName val="0"/>
          <c:showSerName val="0"/>
          <c:showPercent val="0"/>
          <c:showBubbleSize val="0"/>
        </c:dLbls>
        <c:axId val="227933896"/>
        <c:axId val="227934288"/>
      </c:scatterChart>
      <c:valAx>
        <c:axId val="227933896"/>
        <c:scaling>
          <c:orientation val="minMax"/>
          <c:max val="100"/>
          <c:min val="0"/>
        </c:scaling>
        <c:delete val="0"/>
        <c:axPos val="b"/>
        <c:majorGridlines/>
        <c:title>
          <c:tx>
            <c:rich>
              <a:bodyPr/>
              <a:lstStyle/>
              <a:p>
                <a:pPr>
                  <a:defRPr sz="1100" b="1"/>
                </a:pPr>
                <a:r>
                  <a:rPr lang="nl-NL" sz="1100" b="1"/>
                  <a:t>Prijs</a:t>
                </a:r>
              </a:p>
            </c:rich>
          </c:tx>
          <c:overlay val="0"/>
        </c:title>
        <c:numFmt formatCode="&quot;€&quot;\ #,##0" sourceLinked="0"/>
        <c:majorTickMark val="none"/>
        <c:minorTickMark val="none"/>
        <c:tickLblPos val="nextTo"/>
        <c:txPr>
          <a:bodyPr rot="0" vert="horz"/>
          <a:lstStyle/>
          <a:p>
            <a:pPr>
              <a:defRPr sz="1100" b="0" i="0" u="none" strike="noStrike" baseline="0">
                <a:solidFill>
                  <a:srgbClr val="000000"/>
                </a:solidFill>
                <a:latin typeface="Calibri"/>
                <a:ea typeface="Calibri"/>
                <a:cs typeface="Calibri"/>
              </a:defRPr>
            </a:pPr>
            <a:endParaRPr lang="nl-NL"/>
          </a:p>
        </c:txPr>
        <c:crossAx val="227934288"/>
        <c:crossesAt val="0"/>
        <c:crossBetween val="midCat"/>
      </c:valAx>
      <c:valAx>
        <c:axId val="227934288"/>
        <c:scaling>
          <c:orientation val="minMax"/>
          <c:max val="100"/>
          <c:min val="0"/>
        </c:scaling>
        <c:delete val="0"/>
        <c:axPos val="l"/>
        <c:majorGridlines/>
        <c:title>
          <c:tx>
            <c:rich>
              <a:bodyPr rot="-5400000" vert="horz"/>
              <a:lstStyle/>
              <a:p>
                <a:pPr>
                  <a:defRPr sz="1100" b="1"/>
                </a:pPr>
                <a:r>
                  <a:rPr lang="nl-NL" sz="1100" b="1"/>
                  <a:t>Punten</a:t>
                </a:r>
              </a:p>
            </c:rich>
          </c:tx>
          <c:overlay val="0"/>
        </c:title>
        <c:numFmt formatCode="#,##0" sourceLinked="0"/>
        <c:majorTickMark val="out"/>
        <c:minorTickMark val="none"/>
        <c:tickLblPos val="nextTo"/>
        <c:txPr>
          <a:bodyPr rot="0" vert="horz"/>
          <a:lstStyle/>
          <a:p>
            <a:pPr>
              <a:defRPr sz="1100" b="0" i="0" u="none" strike="noStrike" baseline="0">
                <a:solidFill>
                  <a:srgbClr val="000000"/>
                </a:solidFill>
                <a:latin typeface="Calibri"/>
                <a:ea typeface="Calibri"/>
                <a:cs typeface="Calibri"/>
              </a:defRPr>
            </a:pPr>
            <a:endParaRPr lang="nl-NL"/>
          </a:p>
        </c:txPr>
        <c:crossAx val="227933896"/>
        <c:crosses val="autoZero"/>
        <c:crossBetween val="midCat"/>
        <c:majorUnit val="20"/>
      </c:valAx>
      <c:spPr>
        <a:solidFill>
          <a:schemeClr val="bg1">
            <a:lumMod val="95000"/>
          </a:schemeClr>
        </a:solidFill>
      </c:spPr>
    </c:plotArea>
    <c:plotVisOnly val="1"/>
    <c:dispBlanksAs val="gap"/>
    <c:showDLblsOverMax val="0"/>
  </c:chart>
  <c:spPr>
    <a:solidFill>
      <a:schemeClr val="lt1"/>
    </a:solidFill>
    <a:ln w="25400" cap="flat" cmpd="sng" algn="ctr">
      <a:solidFill>
        <a:schemeClr val="accent6">
          <a:lumMod val="75000"/>
        </a:schemeClr>
      </a:solid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444375267045107"/>
          <c:y val="7.8611173603299556E-2"/>
          <c:w val="0.75828505157785508"/>
          <c:h val="0.70182047244094681"/>
        </c:manualLayout>
      </c:layout>
      <c:scatterChart>
        <c:scatterStyle val="smoothMarker"/>
        <c:varyColors val="0"/>
        <c:ser>
          <c:idx val="0"/>
          <c:order val="0"/>
          <c:spPr>
            <a:ln>
              <a:solidFill>
                <a:schemeClr val="tx1"/>
              </a:solidFill>
            </a:ln>
          </c:spPr>
          <c:marker>
            <c:symbol val="none"/>
          </c:marker>
          <c:dPt>
            <c:idx val="8"/>
            <c:bubble3D val="0"/>
            <c:extLst xmlns:c16r2="http://schemas.microsoft.com/office/drawing/2015/06/chart">
              <c:ext xmlns:c16="http://schemas.microsoft.com/office/drawing/2014/chart" uri="{C3380CC4-5D6E-409C-BE32-E72D297353CC}">
                <c16:uniqueId val="{00000000-B1B7-4148-B7D5-ED748AB74EBA}"/>
              </c:ext>
            </c:extLst>
          </c:dPt>
          <c:dPt>
            <c:idx val="9"/>
            <c:bubble3D val="0"/>
            <c:extLst xmlns:c16r2="http://schemas.microsoft.com/office/drawing/2015/06/chart">
              <c:ext xmlns:c16="http://schemas.microsoft.com/office/drawing/2014/chart" uri="{C3380CC4-5D6E-409C-BE32-E72D297353CC}">
                <c16:uniqueId val="{00000001-B1B7-4148-B7D5-ED748AB74EBA}"/>
              </c:ext>
            </c:extLst>
          </c:dPt>
          <c:dLbls>
            <c:delete val="1"/>
          </c:dLbls>
          <c:xVal>
            <c:numLit>
              <c:formatCode>General</c:formatCode>
              <c:ptCount val="15"/>
              <c:pt idx="0">
                <c:v>1625000</c:v>
              </c:pt>
              <c:pt idx="1">
                <c:v>1592500</c:v>
              </c:pt>
              <c:pt idx="2">
                <c:v>1576250</c:v>
              </c:pt>
              <c:pt idx="3">
                <c:v>1527500</c:v>
              </c:pt>
              <c:pt idx="4">
                <c:v>1430000</c:v>
              </c:pt>
              <c:pt idx="5">
                <c:v>1332500</c:v>
              </c:pt>
              <c:pt idx="6">
                <c:v>1235000</c:v>
              </c:pt>
              <c:pt idx="7">
                <c:v>1137500</c:v>
              </c:pt>
              <c:pt idx="8">
                <c:v>1040000</c:v>
              </c:pt>
              <c:pt idx="9">
                <c:v>942500</c:v>
              </c:pt>
              <c:pt idx="10">
                <c:v>845000</c:v>
              </c:pt>
              <c:pt idx="11">
                <c:v>747500</c:v>
              </c:pt>
              <c:pt idx="12">
                <c:v>698750</c:v>
              </c:pt>
              <c:pt idx="13">
                <c:v>650000</c:v>
              </c:pt>
              <c:pt idx="14">
                <c:v>650000</c:v>
              </c:pt>
            </c:numLit>
          </c:xVal>
          <c:yVal>
            <c:numLit>
              <c:formatCode>General</c:formatCode>
              <c:ptCount val="15"/>
              <c:pt idx="0">
                <c:v>0</c:v>
              </c:pt>
              <c:pt idx="1">
                <c:v>13.111111111111086</c:v>
              </c:pt>
              <c:pt idx="2">
                <c:v>19.5</c:v>
              </c:pt>
              <c:pt idx="3">
                <c:v>38</c:v>
              </c:pt>
              <c:pt idx="4">
                <c:v>72</c:v>
              </c:pt>
              <c:pt idx="5">
                <c:v>102</c:v>
              </c:pt>
              <c:pt idx="6">
                <c:v>128</c:v>
              </c:pt>
              <c:pt idx="7">
                <c:v>150</c:v>
              </c:pt>
              <c:pt idx="8">
                <c:v>168</c:v>
              </c:pt>
              <c:pt idx="9">
                <c:v>182</c:v>
              </c:pt>
              <c:pt idx="10">
                <c:v>192</c:v>
              </c:pt>
              <c:pt idx="11">
                <c:v>198</c:v>
              </c:pt>
              <c:pt idx="12">
                <c:v>199.5</c:v>
              </c:pt>
              <c:pt idx="13">
                <c:v>200</c:v>
              </c:pt>
              <c:pt idx="14">
                <c:v>200</c:v>
              </c:pt>
            </c:numLit>
          </c:yVal>
          <c:smooth val="1"/>
          <c:extLst xmlns:c16r2="http://schemas.microsoft.com/office/drawing/2015/06/chart">
            <c:ext xmlns:c16="http://schemas.microsoft.com/office/drawing/2014/chart" uri="{C3380CC4-5D6E-409C-BE32-E72D297353CC}">
              <c16:uniqueId val="{00000002-B1B7-4148-B7D5-ED748AB74EBA}"/>
            </c:ext>
          </c:extLst>
        </c:ser>
        <c:dLbls>
          <c:dLblPos val="r"/>
          <c:showLegendKey val="0"/>
          <c:showVal val="1"/>
          <c:showCatName val="0"/>
          <c:showSerName val="0"/>
          <c:showPercent val="0"/>
          <c:showBubbleSize val="0"/>
        </c:dLbls>
        <c:axId val="227935464"/>
        <c:axId val="227935856"/>
      </c:scatterChart>
      <c:valAx>
        <c:axId val="227935464"/>
        <c:scaling>
          <c:orientation val="minMax"/>
          <c:max val="1750000.0000000002"/>
          <c:min val="500000"/>
        </c:scaling>
        <c:delete val="0"/>
        <c:axPos val="b"/>
        <c:majorGridlines/>
        <c:minorGridlines/>
        <c:title>
          <c:tx>
            <c:rich>
              <a:bodyPr/>
              <a:lstStyle/>
              <a:p>
                <a:pPr>
                  <a:defRPr sz="1100" b="1"/>
                </a:pPr>
                <a:r>
                  <a:rPr lang="nl-NL" sz="1100" b="1"/>
                  <a:t>Prijs</a:t>
                </a:r>
              </a:p>
            </c:rich>
          </c:tx>
          <c:layout/>
          <c:overlay val="0"/>
        </c:title>
        <c:numFmt formatCode="&quot;€&quot;\ #,##0" sourceLinked="0"/>
        <c:majorTickMark val="cross"/>
        <c:minorTickMark val="none"/>
        <c:tickLblPos val="nextTo"/>
        <c:spPr>
          <a:ln/>
        </c:spPr>
        <c:txPr>
          <a:bodyPr rot="0" vert="horz"/>
          <a:lstStyle/>
          <a:p>
            <a:pPr>
              <a:defRPr sz="1050" b="0" i="0" u="none" strike="noStrike" baseline="0">
                <a:solidFill>
                  <a:srgbClr val="000000"/>
                </a:solidFill>
                <a:latin typeface="Calibri"/>
                <a:ea typeface="Calibri"/>
                <a:cs typeface="Calibri"/>
              </a:defRPr>
            </a:pPr>
            <a:endParaRPr lang="nl-NL"/>
          </a:p>
        </c:txPr>
        <c:crossAx val="227935856"/>
        <c:crossesAt val="0"/>
        <c:crossBetween val="midCat"/>
        <c:majorUnit val="250000"/>
        <c:minorUnit val="50000"/>
      </c:valAx>
      <c:valAx>
        <c:axId val="227935856"/>
        <c:scaling>
          <c:orientation val="minMax"/>
          <c:min val="0"/>
        </c:scaling>
        <c:delete val="0"/>
        <c:axPos val="l"/>
        <c:majorGridlines/>
        <c:title>
          <c:tx>
            <c:rich>
              <a:bodyPr rot="-5400000" vert="horz"/>
              <a:lstStyle/>
              <a:p>
                <a:pPr>
                  <a:defRPr sz="1100" b="1"/>
                </a:pPr>
                <a:r>
                  <a:rPr lang="nl-NL" sz="1100" b="1"/>
                  <a:t>Punten</a:t>
                </a:r>
              </a:p>
            </c:rich>
          </c:tx>
          <c:layout/>
          <c:overlay val="0"/>
        </c:title>
        <c:numFmt formatCode="#,##0" sourceLinked="0"/>
        <c:majorTickMark val="out"/>
        <c:minorTickMark val="none"/>
        <c:tickLblPos val="nextTo"/>
        <c:txPr>
          <a:bodyPr rot="0" vert="horz"/>
          <a:lstStyle/>
          <a:p>
            <a:pPr>
              <a:defRPr sz="1100" b="0" i="0" u="none" strike="noStrike" baseline="0">
                <a:solidFill>
                  <a:srgbClr val="000000"/>
                </a:solidFill>
                <a:latin typeface="Calibri"/>
                <a:ea typeface="Calibri"/>
                <a:cs typeface="Calibri"/>
              </a:defRPr>
            </a:pPr>
            <a:endParaRPr lang="nl-NL"/>
          </a:p>
        </c:txPr>
        <c:crossAx val="227935464"/>
        <c:crosses val="autoZero"/>
        <c:crossBetween val="midCat"/>
        <c:majorUnit val="20"/>
      </c:valAx>
      <c:spPr>
        <a:solidFill>
          <a:schemeClr val="bg1">
            <a:lumMod val="95000"/>
          </a:schemeClr>
        </a:solidFill>
      </c:spPr>
    </c:plotArea>
    <c:plotVisOnly val="1"/>
    <c:dispBlanksAs val="gap"/>
    <c:showDLblsOverMax val="0"/>
  </c:chart>
  <c:spPr>
    <a:solidFill>
      <a:schemeClr val="lt1"/>
    </a:solidFill>
    <a:ln w="25400" cap="flat" cmpd="sng" algn="ctr">
      <a:no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444375267045107"/>
          <c:y val="7.8611173603299556E-2"/>
          <c:w val="0.75828505157785508"/>
          <c:h val="0.70182047244094681"/>
        </c:manualLayout>
      </c:layout>
      <c:scatterChart>
        <c:scatterStyle val="smoothMarker"/>
        <c:varyColors val="0"/>
        <c:ser>
          <c:idx val="0"/>
          <c:order val="0"/>
          <c:spPr>
            <a:ln>
              <a:solidFill>
                <a:schemeClr val="tx1"/>
              </a:solidFill>
            </a:ln>
          </c:spPr>
          <c:marker>
            <c:symbol val="none"/>
          </c:marker>
          <c:dPt>
            <c:idx val="8"/>
            <c:bubble3D val="0"/>
            <c:extLst xmlns:c16r2="http://schemas.microsoft.com/office/drawing/2015/06/chart">
              <c:ext xmlns:c16="http://schemas.microsoft.com/office/drawing/2014/chart" uri="{C3380CC4-5D6E-409C-BE32-E72D297353CC}">
                <c16:uniqueId val="{00000000-7369-41C2-9480-683F0C3C938A}"/>
              </c:ext>
            </c:extLst>
          </c:dPt>
          <c:dPt>
            <c:idx val="9"/>
            <c:bubble3D val="0"/>
            <c:extLst xmlns:c16r2="http://schemas.microsoft.com/office/drawing/2015/06/chart">
              <c:ext xmlns:c16="http://schemas.microsoft.com/office/drawing/2014/chart" uri="{C3380CC4-5D6E-409C-BE32-E72D297353CC}">
                <c16:uniqueId val="{00000001-7369-41C2-9480-683F0C3C938A}"/>
              </c:ext>
            </c:extLst>
          </c:dPt>
          <c:dLbls>
            <c:delete val="1"/>
          </c:dLbls>
          <c:xVal>
            <c:numLit>
              <c:formatCode>General</c:formatCode>
              <c:ptCount val="15"/>
              <c:pt idx="0">
                <c:v>1625000</c:v>
              </c:pt>
              <c:pt idx="1">
                <c:v>1592500</c:v>
              </c:pt>
              <c:pt idx="2">
                <c:v>1576250</c:v>
              </c:pt>
              <c:pt idx="3">
                <c:v>1527500</c:v>
              </c:pt>
              <c:pt idx="4">
                <c:v>1430000</c:v>
              </c:pt>
              <c:pt idx="5">
                <c:v>1332500</c:v>
              </c:pt>
              <c:pt idx="6">
                <c:v>1235000</c:v>
              </c:pt>
              <c:pt idx="7">
                <c:v>1137500</c:v>
              </c:pt>
              <c:pt idx="8">
                <c:v>1040000</c:v>
              </c:pt>
              <c:pt idx="9">
                <c:v>942500</c:v>
              </c:pt>
              <c:pt idx="10">
                <c:v>845000</c:v>
              </c:pt>
              <c:pt idx="11">
                <c:v>747500</c:v>
              </c:pt>
              <c:pt idx="12">
                <c:v>698750</c:v>
              </c:pt>
              <c:pt idx="13">
                <c:v>650000</c:v>
              </c:pt>
              <c:pt idx="14">
                <c:v>650000</c:v>
              </c:pt>
            </c:numLit>
          </c:xVal>
          <c:yVal>
            <c:numLit>
              <c:formatCode>General</c:formatCode>
              <c:ptCount val="15"/>
              <c:pt idx="0">
                <c:v>0</c:v>
              </c:pt>
              <c:pt idx="1">
                <c:v>13.111111111111086</c:v>
              </c:pt>
              <c:pt idx="2">
                <c:v>19.5</c:v>
              </c:pt>
              <c:pt idx="3">
                <c:v>38</c:v>
              </c:pt>
              <c:pt idx="4">
                <c:v>72</c:v>
              </c:pt>
              <c:pt idx="5">
                <c:v>102</c:v>
              </c:pt>
              <c:pt idx="6">
                <c:v>128</c:v>
              </c:pt>
              <c:pt idx="7">
                <c:v>150</c:v>
              </c:pt>
              <c:pt idx="8">
                <c:v>168</c:v>
              </c:pt>
              <c:pt idx="9">
                <c:v>182</c:v>
              </c:pt>
              <c:pt idx="10">
                <c:v>192</c:v>
              </c:pt>
              <c:pt idx="11">
                <c:v>198</c:v>
              </c:pt>
              <c:pt idx="12">
                <c:v>199.5</c:v>
              </c:pt>
              <c:pt idx="13">
                <c:v>200</c:v>
              </c:pt>
              <c:pt idx="14">
                <c:v>200</c:v>
              </c:pt>
            </c:numLit>
          </c:yVal>
          <c:smooth val="1"/>
          <c:extLst xmlns:c16r2="http://schemas.microsoft.com/office/drawing/2015/06/chart">
            <c:ext xmlns:c16="http://schemas.microsoft.com/office/drawing/2014/chart" uri="{C3380CC4-5D6E-409C-BE32-E72D297353CC}">
              <c16:uniqueId val="{00000002-7369-41C2-9480-683F0C3C938A}"/>
            </c:ext>
          </c:extLst>
        </c:ser>
        <c:dLbls>
          <c:dLblPos val="r"/>
          <c:showLegendKey val="0"/>
          <c:showVal val="1"/>
          <c:showCatName val="0"/>
          <c:showSerName val="0"/>
          <c:showPercent val="0"/>
          <c:showBubbleSize val="0"/>
        </c:dLbls>
        <c:axId val="227937032"/>
        <c:axId val="227937424"/>
      </c:scatterChart>
      <c:valAx>
        <c:axId val="227937032"/>
        <c:scaling>
          <c:orientation val="minMax"/>
          <c:max val="1750000.0000000002"/>
          <c:min val="500000"/>
        </c:scaling>
        <c:delete val="0"/>
        <c:axPos val="b"/>
        <c:majorGridlines/>
        <c:minorGridlines/>
        <c:title>
          <c:tx>
            <c:rich>
              <a:bodyPr/>
              <a:lstStyle/>
              <a:p>
                <a:pPr>
                  <a:defRPr sz="1100" b="1"/>
                </a:pPr>
                <a:r>
                  <a:rPr lang="nl-NL" sz="1100" b="1"/>
                  <a:t>Prijs</a:t>
                </a:r>
              </a:p>
            </c:rich>
          </c:tx>
          <c:overlay val="0"/>
        </c:title>
        <c:numFmt formatCode="&quot;€&quot;\ #,##0" sourceLinked="0"/>
        <c:majorTickMark val="cross"/>
        <c:minorTickMark val="none"/>
        <c:tickLblPos val="nextTo"/>
        <c:spPr>
          <a:ln/>
        </c:spPr>
        <c:txPr>
          <a:bodyPr rot="0" vert="horz"/>
          <a:lstStyle/>
          <a:p>
            <a:pPr>
              <a:defRPr sz="1050" b="0" i="0" u="none" strike="noStrike" baseline="0">
                <a:solidFill>
                  <a:srgbClr val="000000"/>
                </a:solidFill>
                <a:latin typeface="Calibri"/>
                <a:ea typeface="Calibri"/>
                <a:cs typeface="Calibri"/>
              </a:defRPr>
            </a:pPr>
            <a:endParaRPr lang="nl-NL"/>
          </a:p>
        </c:txPr>
        <c:crossAx val="227937424"/>
        <c:crossesAt val="0"/>
        <c:crossBetween val="midCat"/>
        <c:majorUnit val="250000"/>
        <c:minorUnit val="50000"/>
      </c:valAx>
      <c:valAx>
        <c:axId val="227937424"/>
        <c:scaling>
          <c:orientation val="minMax"/>
          <c:min val="0"/>
        </c:scaling>
        <c:delete val="0"/>
        <c:axPos val="l"/>
        <c:majorGridlines/>
        <c:title>
          <c:tx>
            <c:rich>
              <a:bodyPr rot="-5400000" vert="horz"/>
              <a:lstStyle/>
              <a:p>
                <a:pPr>
                  <a:defRPr sz="1100" b="1"/>
                </a:pPr>
                <a:r>
                  <a:rPr lang="nl-NL" sz="1100" b="1"/>
                  <a:t>Punten</a:t>
                </a:r>
              </a:p>
            </c:rich>
          </c:tx>
          <c:overlay val="0"/>
        </c:title>
        <c:numFmt formatCode="#,##0" sourceLinked="0"/>
        <c:majorTickMark val="out"/>
        <c:minorTickMark val="none"/>
        <c:tickLblPos val="nextTo"/>
        <c:txPr>
          <a:bodyPr rot="0" vert="horz"/>
          <a:lstStyle/>
          <a:p>
            <a:pPr>
              <a:defRPr sz="1100" b="0" i="0" u="none" strike="noStrike" baseline="0">
                <a:solidFill>
                  <a:srgbClr val="000000"/>
                </a:solidFill>
                <a:latin typeface="Calibri"/>
                <a:ea typeface="Calibri"/>
                <a:cs typeface="Calibri"/>
              </a:defRPr>
            </a:pPr>
            <a:endParaRPr lang="nl-NL"/>
          </a:p>
        </c:txPr>
        <c:crossAx val="227937032"/>
        <c:crosses val="autoZero"/>
        <c:crossBetween val="midCat"/>
        <c:majorUnit val="20"/>
      </c:valAx>
      <c:spPr>
        <a:solidFill>
          <a:schemeClr val="bg1">
            <a:lumMod val="95000"/>
          </a:schemeClr>
        </a:solidFill>
      </c:spPr>
    </c:plotArea>
    <c:plotVisOnly val="1"/>
    <c:dispBlanksAs val="gap"/>
    <c:showDLblsOverMax val="0"/>
  </c:chart>
  <c:spPr>
    <a:solidFill>
      <a:schemeClr val="lt1"/>
    </a:solidFill>
    <a:ln w="25400" cap="flat" cmpd="sng" algn="ctr">
      <a:no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156404089656165E-2"/>
          <c:y val="7.8611173603299556E-2"/>
          <c:w val="0.75887062234375502"/>
          <c:h val="0.70182047244094681"/>
        </c:manualLayout>
      </c:layout>
      <c:scatterChart>
        <c:scatterStyle val="smoothMarker"/>
        <c:varyColors val="0"/>
        <c:ser>
          <c:idx val="0"/>
          <c:order val="0"/>
          <c:tx>
            <c:strRef>
              <c:f>'Score simulatie'!$B$43</c:f>
              <c:strCache>
                <c:ptCount val="1"/>
                <c:pt idx="0">
                  <c:v>Punten Prijs (Y)</c:v>
                </c:pt>
              </c:strCache>
            </c:strRef>
          </c:tx>
          <c:spPr>
            <a:ln w="19050" cap="rnd">
              <a:solidFill>
                <a:schemeClr val="tx1"/>
              </a:solidFill>
              <a:round/>
            </a:ln>
            <a:effectLst/>
          </c:spPr>
          <c:marker>
            <c:symbol val="none"/>
          </c:marker>
          <c:dPt>
            <c:idx val="8"/>
            <c:marker>
              <c:symbol val="none"/>
            </c:marker>
            <c:bubble3D val="0"/>
            <c:extLst xmlns:c16r2="http://schemas.microsoft.com/office/drawing/2015/06/chart" xmlns:c15="http://schemas.microsoft.com/office/drawing/2012/chart">
              <c:ext xmlns:c16="http://schemas.microsoft.com/office/drawing/2014/chart" uri="{C3380CC4-5D6E-409C-BE32-E72D297353CC}">
                <c16:uniqueId val="{00000000-7369-41C2-9480-683F0C3C938A}"/>
              </c:ext>
            </c:extLst>
          </c:dPt>
          <c:dPt>
            <c:idx val="9"/>
            <c:marker>
              <c:symbol val="none"/>
            </c:marker>
            <c:bubble3D val="0"/>
            <c:extLst xmlns:c16r2="http://schemas.microsoft.com/office/drawing/2015/06/chart" xmlns:c15="http://schemas.microsoft.com/office/drawing/2012/chart">
              <c:ext xmlns:c16="http://schemas.microsoft.com/office/drawing/2014/chart" uri="{C3380CC4-5D6E-409C-BE32-E72D297353CC}">
                <c16:uniqueId val="{00000001-7369-41C2-9480-683F0C3C938A}"/>
              </c:ext>
            </c:extLst>
          </c:dPt>
          <c:dPt>
            <c:idx val="32"/>
            <c:marker>
              <c:symbol val="none"/>
            </c:marker>
            <c:bubble3D val="0"/>
          </c:dPt>
          <c:xVal>
            <c:numRef>
              <c:f>'Score simulatie'!$A$44:$A$94</c:f>
              <c:numCache>
                <c:formatCode>_("€"* #,##0_);_("€"* \(#,##0\);_("€"* "-"_);_(@_)</c:formatCode>
                <c:ptCount val="51"/>
                <c:pt idx="0">
                  <c:v>1000000</c:v>
                </c:pt>
                <c:pt idx="1">
                  <c:v>990000</c:v>
                </c:pt>
                <c:pt idx="2">
                  <c:v>980000</c:v>
                </c:pt>
                <c:pt idx="3">
                  <c:v>970000</c:v>
                </c:pt>
                <c:pt idx="4">
                  <c:v>960000</c:v>
                </c:pt>
                <c:pt idx="5">
                  <c:v>950000</c:v>
                </c:pt>
                <c:pt idx="6">
                  <c:v>940000</c:v>
                </c:pt>
                <c:pt idx="7">
                  <c:v>930000</c:v>
                </c:pt>
                <c:pt idx="8">
                  <c:v>920000</c:v>
                </c:pt>
                <c:pt idx="9">
                  <c:v>910000</c:v>
                </c:pt>
                <c:pt idx="10">
                  <c:v>900000</c:v>
                </c:pt>
                <c:pt idx="11">
                  <c:v>890000</c:v>
                </c:pt>
                <c:pt idx="12">
                  <c:v>880000</c:v>
                </c:pt>
                <c:pt idx="13">
                  <c:v>870000</c:v>
                </c:pt>
                <c:pt idx="14">
                  <c:v>860000</c:v>
                </c:pt>
                <c:pt idx="15">
                  <c:v>850000</c:v>
                </c:pt>
                <c:pt idx="16">
                  <c:v>840000</c:v>
                </c:pt>
                <c:pt idx="17">
                  <c:v>830000</c:v>
                </c:pt>
                <c:pt idx="18">
                  <c:v>820000</c:v>
                </c:pt>
                <c:pt idx="19">
                  <c:v>810000</c:v>
                </c:pt>
                <c:pt idx="20">
                  <c:v>800000</c:v>
                </c:pt>
                <c:pt idx="21">
                  <c:v>790000</c:v>
                </c:pt>
                <c:pt idx="22">
                  <c:v>780000</c:v>
                </c:pt>
                <c:pt idx="23">
                  <c:v>770000</c:v>
                </c:pt>
                <c:pt idx="24">
                  <c:v>760000</c:v>
                </c:pt>
                <c:pt idx="25">
                  <c:v>750000</c:v>
                </c:pt>
                <c:pt idx="26">
                  <c:v>740000</c:v>
                </c:pt>
                <c:pt idx="27">
                  <c:v>730000</c:v>
                </c:pt>
                <c:pt idx="28">
                  <c:v>720000</c:v>
                </c:pt>
                <c:pt idx="29">
                  <c:v>710000</c:v>
                </c:pt>
                <c:pt idx="30">
                  <c:v>700000</c:v>
                </c:pt>
                <c:pt idx="31">
                  <c:v>690000</c:v>
                </c:pt>
                <c:pt idx="32">
                  <c:v>680000</c:v>
                </c:pt>
                <c:pt idx="33">
                  <c:v>670000</c:v>
                </c:pt>
                <c:pt idx="34">
                  <c:v>660000</c:v>
                </c:pt>
                <c:pt idx="35">
                  <c:v>650000</c:v>
                </c:pt>
                <c:pt idx="36">
                  <c:v>640000</c:v>
                </c:pt>
                <c:pt idx="37">
                  <c:v>630000</c:v>
                </c:pt>
                <c:pt idx="38">
                  <c:v>620000</c:v>
                </c:pt>
                <c:pt idx="39">
                  <c:v>610000</c:v>
                </c:pt>
                <c:pt idx="40">
                  <c:v>600000</c:v>
                </c:pt>
                <c:pt idx="41">
                  <c:v>590000</c:v>
                </c:pt>
                <c:pt idx="42">
                  <c:v>580000</c:v>
                </c:pt>
                <c:pt idx="43">
                  <c:v>570000</c:v>
                </c:pt>
                <c:pt idx="44">
                  <c:v>560000</c:v>
                </c:pt>
                <c:pt idx="45">
                  <c:v>550000</c:v>
                </c:pt>
                <c:pt idx="46">
                  <c:v>540000</c:v>
                </c:pt>
                <c:pt idx="47">
                  <c:v>530000</c:v>
                </c:pt>
                <c:pt idx="48">
                  <c:v>520000</c:v>
                </c:pt>
                <c:pt idx="49">
                  <c:v>510000</c:v>
                </c:pt>
                <c:pt idx="50">
                  <c:v>500000</c:v>
                </c:pt>
              </c:numCache>
            </c:numRef>
          </c:xVal>
          <c:yVal>
            <c:numRef>
              <c:f>'Score simulatie'!$B$44:$B$94</c:f>
              <c:numCache>
                <c:formatCode>0.0</c:formatCode>
                <c:ptCount val="51"/>
                <c:pt idx="0">
                  <c:v>14.100000000000023</c:v>
                </c:pt>
                <c:pt idx="1">
                  <c:v>40.000620870951479</c:v>
                </c:pt>
                <c:pt idx="2">
                  <c:v>64.224136338151084</c:v>
                </c:pt>
                <c:pt idx="3">
                  <c:v>86.879141579656675</c:v>
                </c:pt>
                <c:pt idx="4">
                  <c:v>108.0672000671882</c:v>
                </c:pt>
                <c:pt idx="5">
                  <c:v>127.88329888002693</c:v>
                </c:pt>
                <c:pt idx="6">
                  <c:v>146.41627453663409</c:v>
                </c:pt>
                <c:pt idx="7">
                  <c:v>163.74921125301032</c:v>
                </c:pt>
                <c:pt idx="8">
                  <c:v>179.95981341320893</c:v>
                </c:pt>
                <c:pt idx="9">
                  <c:v>195.12075392180469</c:v>
                </c:pt>
                <c:pt idx="10">
                  <c:v>209.3</c:v>
                </c:pt>
                <c:pt idx="11">
                  <c:v>222.56111788592719</c:v>
                </c:pt>
                <c:pt idx="12">
                  <c:v>234.96355780513335</c:v>
                </c:pt>
                <c:pt idx="13">
                  <c:v>246.56292048878424</c:v>
                </c:pt>
                <c:pt idx="14">
                  <c:v>257.41120643440036</c:v>
                </c:pt>
                <c:pt idx="15">
                  <c:v>267.55704902657379</c:v>
                </c:pt>
                <c:pt idx="16">
                  <c:v>277.04593256275666</c:v>
                </c:pt>
                <c:pt idx="17">
                  <c:v>285.9203961615413</c:v>
                </c:pt>
                <c:pt idx="18">
                  <c:v>294.22022446756301</c:v>
                </c:pt>
                <c:pt idx="19">
                  <c:v>301.98262600796403</c:v>
                </c:pt>
                <c:pt idx="20">
                  <c:v>309.24240000000003</c:v>
                </c:pt>
                <c:pt idx="21">
                  <c:v>316.03209235759471</c:v>
                </c:pt>
                <c:pt idx="22">
                  <c:v>322.38214159622828</c:v>
                </c:pt>
                <c:pt idx="23">
                  <c:v>328.32101529025755</c:v>
                </c:pt>
                <c:pt idx="24">
                  <c:v>333.87533769441302</c:v>
                </c:pt>
                <c:pt idx="25">
                  <c:v>339.07000910160582</c:v>
                </c:pt>
                <c:pt idx="26">
                  <c:v>343.92831747213143</c:v>
                </c:pt>
                <c:pt idx="27">
                  <c:v>348.47204283470916</c:v>
                </c:pt>
                <c:pt idx="28">
                  <c:v>352.72155492739228</c:v>
                </c:pt>
                <c:pt idx="29">
                  <c:v>356.69590451607763</c:v>
                </c:pt>
                <c:pt idx="30">
                  <c:v>360.41290880000003</c:v>
                </c:pt>
                <c:pt idx="31">
                  <c:v>363.88923128708853</c:v>
                </c:pt>
                <c:pt idx="32">
                  <c:v>367.14045649726887</c:v>
                </c:pt>
                <c:pt idx="33">
                  <c:v>370.18115982861184</c:v>
                </c:pt>
                <c:pt idx="34">
                  <c:v>373.02497289953948</c:v>
                </c:pt>
                <c:pt idx="35">
                  <c:v>375.68464466002217</c:v>
                </c:pt>
                <c:pt idx="36">
                  <c:v>378.17209854573127</c:v>
                </c:pt>
                <c:pt idx="37">
                  <c:v>380.49848593137108</c:v>
                </c:pt>
                <c:pt idx="38">
                  <c:v>382.67423612282482</c:v>
                </c:pt>
                <c:pt idx="39">
                  <c:v>384.70910311223173</c:v>
                </c:pt>
                <c:pt idx="40">
                  <c:v>386.6122093056</c:v>
                </c:pt>
                <c:pt idx="41">
                  <c:v>388.39208641898932</c:v>
                </c:pt>
                <c:pt idx="42">
                  <c:v>390.05671372660169</c:v>
                </c:pt>
                <c:pt idx="43">
                  <c:v>391.61355383224929</c:v>
                </c:pt>
                <c:pt idx="44">
                  <c:v>393.06958612456424</c:v>
                </c:pt>
                <c:pt idx="45">
                  <c:v>394.43133806593136</c:v>
                </c:pt>
                <c:pt idx="46">
                  <c:v>395.70491445541444</c:v>
                </c:pt>
                <c:pt idx="47">
                  <c:v>396.89602479686204</c:v>
                </c:pt>
                <c:pt idx="48">
                  <c:v>398.01000889488631</c:v>
                </c:pt>
                <c:pt idx="49">
                  <c:v>399.05186079346265</c:v>
                </c:pt>
                <c:pt idx="50">
                  <c:v>400.02625116446723</c:v>
                </c:pt>
              </c:numCache>
            </c:numRef>
          </c:yVal>
          <c:smooth val="0"/>
          <c:extLst xmlns:c16r2="http://schemas.microsoft.com/office/drawing/2015/06/chart" xmlns:c15="http://schemas.microsoft.com/office/drawing/2012/chart">
            <c:ext xmlns:c16="http://schemas.microsoft.com/office/drawing/2014/chart" uri="{C3380CC4-5D6E-409C-BE32-E72D297353CC}">
              <c16:uniqueId val="{00000002-7369-41C2-9480-683F0C3C938A}"/>
            </c:ext>
          </c:extLst>
        </c:ser>
        <c:ser>
          <c:idx val="1"/>
          <c:order val="1"/>
          <c:tx>
            <c:strRef>
              <c:f>'Score simulatie'!$C$43</c:f>
              <c:strCache>
                <c:ptCount val="1"/>
                <c:pt idx="0">
                  <c:v>Uw inschrijfprijs en score</c:v>
                </c:pt>
              </c:strCache>
            </c:strRef>
          </c:tx>
          <c:spPr>
            <a:ln w="25400" cap="rnd">
              <a:solidFill>
                <a:schemeClr val="bg1">
                  <a:alpha val="50000"/>
                </a:schemeClr>
              </a:solidFill>
              <a:round/>
            </a:ln>
            <a:effectLst/>
          </c:spPr>
          <c:marker>
            <c:symbol val="diamond"/>
            <c:size val="7"/>
            <c:spPr>
              <a:solidFill>
                <a:schemeClr val="lt1"/>
              </a:solidFill>
              <a:ln w="15875">
                <a:solidFill>
                  <a:srgbClr val="00B050"/>
                </a:solidFill>
                <a:round/>
              </a:ln>
              <a:effectLst/>
            </c:spPr>
          </c:marker>
          <c:xVal>
            <c:numRef>
              <c:f>Prijzenblad!$K$40</c:f>
              <c:numCache>
                <c:formatCode>_("€"* #,##0.00_);_("€"* \(#,##0.00\);_("€"* "-"??_);_(@_)</c:formatCode>
                <c:ptCount val="1"/>
                <c:pt idx="0">
                  <c:v>0</c:v>
                </c:pt>
              </c:numCache>
            </c:numRef>
          </c:xVal>
          <c:yVal>
            <c:numRef>
              <c:f>'Score simulatie'!$C$44</c:f>
              <c:numCache>
                <c:formatCode>0.0</c:formatCode>
                <c:ptCount val="1"/>
                <c:pt idx="0">
                  <c:v>413.60482398428587</c:v>
                </c:pt>
              </c:numCache>
            </c:numRef>
          </c:yVal>
          <c:smooth val="1"/>
        </c:ser>
        <c:dLbls>
          <c:showLegendKey val="0"/>
          <c:showVal val="0"/>
          <c:showCatName val="0"/>
          <c:showSerName val="0"/>
          <c:showPercent val="0"/>
          <c:showBubbleSize val="0"/>
        </c:dLbls>
        <c:axId val="233636824"/>
        <c:axId val="233633296"/>
        <c:extLst/>
      </c:scatterChart>
      <c:valAx>
        <c:axId val="233636824"/>
        <c:scaling>
          <c:orientation val="minMax"/>
          <c:min val="400000"/>
        </c:scaling>
        <c:delete val="0"/>
        <c:axPos val="b"/>
        <c:majorGridlines>
          <c:spPr>
            <a:ln w="9525" cap="flat" cmpd="sng" algn="ctr">
              <a:solidFill>
                <a:schemeClr val="bg1">
                  <a:lumMod val="50000"/>
                </a:schemeClr>
              </a:solidFill>
              <a:round/>
            </a:ln>
            <a:effectLst/>
          </c:spPr>
        </c:majorGridlines>
        <c:minorGridlines>
          <c:spPr>
            <a:ln w="9525" cap="flat" cmpd="sng" algn="ctr">
              <a:solidFill>
                <a:schemeClr val="dk1">
                  <a:lumMod val="15000"/>
                  <a:lumOff val="85000"/>
                </a:schemeClr>
              </a:solidFill>
              <a:round/>
            </a:ln>
            <a:effectLst/>
          </c:spPr>
        </c:minorGridlines>
        <c:title>
          <c:tx>
            <c:rich>
              <a:bodyPr rot="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r>
                  <a:rPr lang="nl-NL"/>
                  <a:t>Inschrijfprijs (X)</a:t>
                </a:r>
              </a:p>
            </c:rich>
          </c:tx>
          <c:layout/>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nl-NL"/>
            </a:p>
          </c:txPr>
        </c:title>
        <c:numFmt formatCode="&quot;€&quot;\ #,##0" sourceLinked="0"/>
        <c:majorTickMark val="none"/>
        <c:minorTickMark val="none"/>
        <c:tickLblPos val="nextTo"/>
        <c:spPr>
          <a:noFill/>
          <a:ln w="9525" cap="flat" cmpd="sng" algn="ctr">
            <a:solidFill>
              <a:schemeClr val="dk1">
                <a:lumMod val="15000"/>
                <a:lumOff val="85000"/>
                <a:alpha val="54000"/>
              </a:schemeClr>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nl-NL"/>
          </a:p>
        </c:txPr>
        <c:crossAx val="233633296"/>
        <c:crossesAt val="0"/>
        <c:crossBetween val="midCat"/>
      </c:valAx>
      <c:valAx>
        <c:axId val="233633296"/>
        <c:scaling>
          <c:orientation val="minMax"/>
        </c:scaling>
        <c:delete val="0"/>
        <c:axPos val="l"/>
        <c:majorGridlines>
          <c:spPr>
            <a:ln w="9525" cap="flat" cmpd="sng" algn="ctr">
              <a:solidFill>
                <a:schemeClr val="dk1">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r>
                  <a:rPr lang="nl-NL"/>
                  <a:t>Punten (Y)</a:t>
                </a:r>
              </a:p>
            </c:rich>
          </c:tx>
          <c:layout/>
          <c:overlay val="0"/>
          <c:spPr>
            <a:noFill/>
            <a:ln>
              <a:noFill/>
            </a:ln>
            <a:effectLst/>
          </c:spPr>
          <c:txPr>
            <a:bodyPr rot="-54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nl-NL"/>
            </a:p>
          </c:txPr>
        </c:title>
        <c:numFmt formatCode="#,##0" sourceLinked="0"/>
        <c:majorTickMark val="none"/>
        <c:minorTickMark val="none"/>
        <c:tickLblPos val="nextTo"/>
        <c:spPr>
          <a:noFill/>
          <a:ln w="9525" cap="flat" cmpd="sng" algn="ctr">
            <a:solidFill>
              <a:schemeClr val="dk1">
                <a:lumMod val="15000"/>
                <a:lumOff val="85000"/>
                <a:alpha val="54000"/>
              </a:schemeClr>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nl-NL"/>
          </a:p>
        </c:txPr>
        <c:crossAx val="233636824"/>
        <c:crosses val="autoZero"/>
        <c:crossBetween val="midCat"/>
      </c:valAx>
      <c:spPr>
        <a:pattFill prst="ltDnDiag">
          <a:fgClr>
            <a:schemeClr val="dk1">
              <a:lumMod val="15000"/>
              <a:lumOff val="85000"/>
            </a:schemeClr>
          </a:fgClr>
          <a:bgClr>
            <a:schemeClr val="lt1"/>
          </a:bgClr>
        </a:pattFill>
        <a:ln>
          <a:solidFill>
            <a:schemeClr val="bg1">
              <a:lumMod val="50000"/>
            </a:schemeClr>
          </a:solidFill>
        </a:ln>
        <a:effectLst/>
      </c:spPr>
    </c:plotArea>
    <c:legend>
      <c:legendPos val="b"/>
      <c:layout>
        <c:manualLayout>
          <c:xMode val="edge"/>
          <c:yMode val="edge"/>
          <c:x val="0.8395292909302704"/>
          <c:y val="0.29256239520822869"/>
          <c:w val="0.15398743360649952"/>
          <c:h val="0.3444770149658174"/>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nl-NL"/>
        </a:p>
      </c:txPr>
    </c:legend>
    <c:plotVisOnly val="1"/>
    <c:dispBlanksAs val="gap"/>
    <c:showDLblsOverMax val="0"/>
  </c:chart>
  <c:spPr>
    <a:solidFill>
      <a:schemeClr val="bg1">
        <a:lumMod val="95000"/>
      </a:schemeClr>
    </a:solidFill>
    <a:ln w="9525" cap="flat" cmpd="sng" algn="ctr">
      <a:noFill/>
      <a:round/>
    </a:ln>
    <a:effectLst/>
  </c:spPr>
  <c:txPr>
    <a:bodyPr/>
    <a:lstStyle/>
    <a:p>
      <a:pPr>
        <a:defRPr>
          <a:solidFill>
            <a:sysClr val="windowText" lastClr="000000"/>
          </a:solidFill>
        </a:defRPr>
      </a:pPr>
      <a:endParaRPr lang="nl-NL"/>
    </a:p>
  </c:txPr>
  <c:printSettings>
    <c:headerFooter/>
    <c:pageMargins b="0.75000000000000955" l="0.70000000000000062" r="0.70000000000000062" t="0.7500000000000095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0">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alpha val="54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tx1"/>
    </cs:fontRef>
    <cs:spPr>
      <a:ln w="9525" cap="rnd">
        <a:solidFill>
          <a:schemeClr val="phClr">
            <a:alpha val="50000"/>
          </a:scheme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15000"/>
            <a:lumOff val="8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alpha val="54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alpha val="54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jpeg"/><Relationship Id="rId5" Type="http://schemas.openxmlformats.org/officeDocument/2006/relationships/chart" Target="../charts/chart4.xml"/><Relationship Id="rId4"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11256" cy="975360"/>
    <xdr:pic>
      <xdr:nvPicPr>
        <xdr:cNvPr id="2" name="Afbeelding 1" descr="Related image">
          <a:extLst>
            <a:ext uri="{FF2B5EF4-FFF2-40B4-BE49-F238E27FC236}">
              <a16:creationId xmlns:a16="http://schemas.microsoft.com/office/drawing/2014/main" xmlns="" id="{00000000-0008-0000-0000-000006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8343" t="2757" r="38672" b="49863"/>
        <a:stretch/>
      </xdr:blipFill>
      <xdr:spPr bwMode="auto">
        <a:xfrm>
          <a:off x="0" y="0"/>
          <a:ext cx="411256" cy="97536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1</xdr:colOff>
      <xdr:row>0</xdr:row>
      <xdr:rowOff>1</xdr:rowOff>
    </xdr:from>
    <xdr:ext cx="411256" cy="975360"/>
    <xdr:pic>
      <xdr:nvPicPr>
        <xdr:cNvPr id="2" name="Afbeelding 1" descr="Related image">
          <a:extLst>
            <a:ext uri="{FF2B5EF4-FFF2-40B4-BE49-F238E27FC236}">
              <a16:creationId xmlns:a16="http://schemas.microsoft.com/office/drawing/2014/main" xmlns="" id="{00000000-0008-0000-0000-000006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8343" t="2757" r="38672" b="49863"/>
        <a:stretch/>
      </xdr:blipFill>
      <xdr:spPr bwMode="auto">
        <a:xfrm>
          <a:off x="1" y="1"/>
          <a:ext cx="411256" cy="97536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0</xdr:col>
      <xdr:colOff>556260</xdr:colOff>
      <xdr:row>14</xdr:row>
      <xdr:rowOff>0</xdr:rowOff>
    </xdr:from>
    <xdr:to>
      <xdr:col>0</xdr:col>
      <xdr:colOff>556260</xdr:colOff>
      <xdr:row>27</xdr:row>
      <xdr:rowOff>119230</xdr:rowOff>
    </xdr:to>
    <xdr:graphicFrame macro="">
      <xdr:nvGraphicFramePr>
        <xdr:cNvPr id="3" name="Grafiek 2">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14</xdr:row>
      <xdr:rowOff>0</xdr:rowOff>
    </xdr:from>
    <xdr:to>
      <xdr:col>1</xdr:col>
      <xdr:colOff>488</xdr:colOff>
      <xdr:row>28</xdr:row>
      <xdr:rowOff>2241</xdr:rowOff>
    </xdr:to>
    <xdr:graphicFrame macro="">
      <xdr:nvGraphicFramePr>
        <xdr:cNvPr id="4" name="Grafiek 3">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213360</xdr:colOff>
      <xdr:row>15</xdr:row>
      <xdr:rowOff>45720</xdr:rowOff>
    </xdr:from>
    <xdr:to>
      <xdr:col>1</xdr:col>
      <xdr:colOff>213360</xdr:colOff>
      <xdr:row>29</xdr:row>
      <xdr:rowOff>4034</xdr:rowOff>
    </xdr:to>
    <xdr:graphicFrame macro="">
      <xdr:nvGraphicFramePr>
        <xdr:cNvPr id="5" name="Grafiek 4">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53339</xdr:colOff>
      <xdr:row>13</xdr:row>
      <xdr:rowOff>44823</xdr:rowOff>
    </xdr:from>
    <xdr:to>
      <xdr:col>4</xdr:col>
      <xdr:colOff>2402540</xdr:colOff>
      <xdr:row>29</xdr:row>
      <xdr:rowOff>591671</xdr:rowOff>
    </xdr:to>
    <xdr:graphicFrame macro="">
      <xdr:nvGraphicFramePr>
        <xdr:cNvPr id="8" name="Grafiek 7">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89858</xdr:colOff>
      <xdr:row>14</xdr:row>
      <xdr:rowOff>142875</xdr:rowOff>
    </xdr:from>
    <xdr:to>
      <xdr:col>4</xdr:col>
      <xdr:colOff>1003737</xdr:colOff>
      <xdr:row>28</xdr:row>
      <xdr:rowOff>52552</xdr:rowOff>
    </xdr:to>
    <xdr:sp macro="" textlink="">
      <xdr:nvSpPr>
        <xdr:cNvPr id="10" name="Rechthoek 9"/>
        <xdr:cNvSpPr/>
      </xdr:nvSpPr>
      <xdr:spPr>
        <a:xfrm>
          <a:off x="6681158" y="3009900"/>
          <a:ext cx="913879" cy="2309977"/>
        </a:xfrm>
        <a:prstGeom prst="rect">
          <a:avLst/>
        </a:prstGeom>
        <a:solidFill>
          <a:srgbClr val="FF0000">
            <a:alpha val="5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xdr:col>
      <xdr:colOff>647399</xdr:colOff>
      <xdr:row>14</xdr:row>
      <xdr:rowOff>147124</xdr:rowOff>
    </xdr:from>
    <xdr:to>
      <xdr:col>2</xdr:col>
      <xdr:colOff>541284</xdr:colOff>
      <xdr:row>28</xdr:row>
      <xdr:rowOff>47297</xdr:rowOff>
    </xdr:to>
    <xdr:sp macro="" textlink="">
      <xdr:nvSpPr>
        <xdr:cNvPr id="11" name="Rechthoek 10"/>
        <xdr:cNvSpPr/>
      </xdr:nvSpPr>
      <xdr:spPr>
        <a:xfrm>
          <a:off x="1278020" y="3011193"/>
          <a:ext cx="913388" cy="2322807"/>
        </a:xfrm>
        <a:prstGeom prst="rect">
          <a:avLst/>
        </a:prstGeom>
        <a:solidFill>
          <a:srgbClr val="FFFF00">
            <a:alpha val="5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D319"/>
  <sheetViews>
    <sheetView tabSelected="1" zoomScale="80" zoomScaleNormal="80" workbookViewId="0">
      <selection activeCell="E6" sqref="E6:F6"/>
    </sheetView>
  </sheetViews>
  <sheetFormatPr defaultColWidth="8.88671875" defaultRowHeight="12.6" x14ac:dyDescent="0.3"/>
  <cols>
    <col min="1" max="1" width="5.6640625" style="28" customWidth="1"/>
    <col min="2" max="2" width="2.88671875" style="28" customWidth="1"/>
    <col min="3" max="3" width="16.21875" style="17" customWidth="1"/>
    <col min="4" max="4" width="31.109375" style="17" customWidth="1"/>
    <col min="5" max="5" width="34.5546875" style="17" customWidth="1"/>
    <col min="6" max="6" width="32.88671875" style="17" customWidth="1"/>
    <col min="7" max="7" width="25.6640625" style="17" customWidth="1"/>
    <col min="8" max="8" width="22.88671875" style="17" customWidth="1"/>
    <col min="9" max="9" width="30" style="17" customWidth="1"/>
    <col min="10" max="10" width="30.88671875" style="26" customWidth="1"/>
    <col min="11" max="11" width="27.33203125" style="26" customWidth="1"/>
    <col min="12" max="13" width="8.88671875" style="28"/>
    <col min="14" max="14" width="15.88671875" style="28" customWidth="1"/>
    <col min="15" max="212" width="8.88671875" style="28"/>
    <col min="213" max="16384" width="8.88671875" style="17"/>
  </cols>
  <sheetData>
    <row r="1" spans="1:212" s="28" customFormat="1" ht="13.2" thickBot="1" x14ac:dyDescent="0.35">
      <c r="B1" s="27"/>
      <c r="C1" s="29"/>
      <c r="D1" s="29"/>
      <c r="E1" s="29"/>
      <c r="F1" s="29"/>
      <c r="G1" s="29"/>
      <c r="H1" s="29"/>
      <c r="I1" s="29"/>
      <c r="J1" s="30"/>
      <c r="K1" s="30"/>
    </row>
    <row r="2" spans="1:212" ht="15.6" customHeight="1" x14ac:dyDescent="0.3">
      <c r="B2" s="27"/>
      <c r="C2" s="158" t="s">
        <v>65</v>
      </c>
      <c r="D2" s="159"/>
      <c r="E2" s="159"/>
      <c r="F2" s="159"/>
      <c r="G2" s="159"/>
      <c r="H2" s="159"/>
      <c r="I2" s="159"/>
      <c r="J2" s="160"/>
      <c r="K2" s="161"/>
      <c r="L2" s="165"/>
      <c r="M2" s="165"/>
      <c r="N2" s="165"/>
    </row>
    <row r="3" spans="1:212" ht="19.2" customHeight="1" thickBot="1" x14ac:dyDescent="0.35">
      <c r="B3" s="27"/>
      <c r="C3" s="162"/>
      <c r="D3" s="163"/>
      <c r="E3" s="163"/>
      <c r="F3" s="163"/>
      <c r="G3" s="163"/>
      <c r="H3" s="163"/>
      <c r="I3" s="163"/>
      <c r="J3" s="163"/>
      <c r="K3" s="164"/>
      <c r="L3" s="165"/>
      <c r="M3" s="165"/>
      <c r="N3" s="165"/>
    </row>
    <row r="4" spans="1:212" ht="13.2" thickBot="1" x14ac:dyDescent="0.35">
      <c r="B4" s="27"/>
      <c r="C4" s="183"/>
      <c r="D4" s="184"/>
      <c r="E4" s="184"/>
      <c r="F4" s="184"/>
      <c r="G4" s="184"/>
      <c r="H4" s="184"/>
      <c r="I4" s="184"/>
      <c r="J4" s="184"/>
      <c r="K4" s="185"/>
      <c r="L4" s="165"/>
      <c r="M4" s="165"/>
      <c r="N4" s="165"/>
    </row>
    <row r="5" spans="1:212" x14ac:dyDescent="0.3">
      <c r="B5" s="27"/>
      <c r="C5" s="166" t="s">
        <v>0</v>
      </c>
      <c r="D5" s="167"/>
      <c r="E5" s="167"/>
      <c r="F5" s="167"/>
      <c r="G5" s="167"/>
      <c r="H5" s="167"/>
      <c r="I5" s="167"/>
      <c r="J5" s="167"/>
      <c r="K5" s="168"/>
      <c r="L5" s="165"/>
      <c r="M5" s="165"/>
      <c r="N5" s="165"/>
    </row>
    <row r="6" spans="1:212" ht="14.4" customHeight="1" x14ac:dyDescent="0.3">
      <c r="B6" s="27"/>
      <c r="C6" s="59" t="s">
        <v>9</v>
      </c>
      <c r="D6" s="60"/>
      <c r="E6" s="181"/>
      <c r="F6" s="182"/>
      <c r="G6" s="60"/>
      <c r="H6" s="60"/>
      <c r="I6" s="60"/>
      <c r="J6" s="60"/>
      <c r="K6" s="61"/>
      <c r="L6" s="165"/>
      <c r="M6" s="165"/>
      <c r="N6" s="165"/>
    </row>
    <row r="7" spans="1:212" ht="14.4" customHeight="1" x14ac:dyDescent="0.3">
      <c r="B7" s="27"/>
      <c r="C7" s="59" t="s">
        <v>1</v>
      </c>
      <c r="D7" s="60"/>
      <c r="E7" s="179"/>
      <c r="F7" s="180"/>
      <c r="G7" s="60"/>
      <c r="H7" s="60"/>
      <c r="I7" s="60"/>
      <c r="J7" s="60"/>
      <c r="K7" s="61"/>
      <c r="L7" s="165"/>
      <c r="M7" s="165"/>
      <c r="N7" s="165"/>
    </row>
    <row r="8" spans="1:212" ht="14.4" customHeight="1" x14ac:dyDescent="0.3">
      <c r="B8" s="27"/>
      <c r="C8" s="59" t="s">
        <v>2</v>
      </c>
      <c r="D8" s="60"/>
      <c r="E8" s="179"/>
      <c r="F8" s="180"/>
      <c r="G8" s="60"/>
      <c r="H8" s="60"/>
      <c r="I8" s="60"/>
      <c r="J8" s="60"/>
      <c r="K8" s="61"/>
    </row>
    <row r="9" spans="1:212" ht="15" customHeight="1" x14ac:dyDescent="0.3">
      <c r="B9" s="27"/>
      <c r="C9" s="59" t="s">
        <v>3</v>
      </c>
      <c r="D9" s="60"/>
      <c r="E9" s="179"/>
      <c r="F9" s="180"/>
      <c r="G9" s="60"/>
      <c r="H9" s="60"/>
      <c r="I9" s="60"/>
      <c r="J9" s="60"/>
      <c r="K9" s="61"/>
    </row>
    <row r="10" spans="1:212" ht="15" customHeight="1" thickBot="1" x14ac:dyDescent="0.3">
      <c r="B10" s="27"/>
      <c r="C10" s="175" t="s">
        <v>44</v>
      </c>
      <c r="D10" s="176"/>
      <c r="E10" s="191" t="s">
        <v>58</v>
      </c>
      <c r="F10" s="192"/>
      <c r="G10" s="186" t="s">
        <v>59</v>
      </c>
      <c r="H10" s="187"/>
      <c r="I10" s="187"/>
      <c r="J10" s="84"/>
      <c r="K10" s="83"/>
      <c r="GZ10" s="17"/>
      <c r="HA10" s="17"/>
      <c r="HB10" s="17"/>
      <c r="HC10" s="17"/>
      <c r="HD10" s="17"/>
    </row>
    <row r="11" spans="1:212" ht="113.4" customHeight="1" thickBot="1" x14ac:dyDescent="0.35">
      <c r="B11" s="27"/>
      <c r="C11" s="177"/>
      <c r="D11" s="178"/>
      <c r="E11" s="188"/>
      <c r="F11" s="189"/>
      <c r="G11" s="189"/>
      <c r="H11" s="189"/>
      <c r="I11" s="190"/>
      <c r="J11" s="85"/>
      <c r="K11" s="86"/>
      <c r="GZ11" s="17"/>
      <c r="HA11" s="17"/>
      <c r="HB11" s="17"/>
      <c r="HC11" s="17"/>
      <c r="HD11" s="17"/>
    </row>
    <row r="12" spans="1:212" ht="13.2" thickBot="1" x14ac:dyDescent="0.35">
      <c r="B12" s="27"/>
      <c r="C12" s="81"/>
      <c r="D12" s="82"/>
      <c r="E12" s="82"/>
      <c r="F12" s="82"/>
      <c r="G12" s="82"/>
      <c r="H12" s="82"/>
      <c r="I12" s="82"/>
      <c r="J12" s="22"/>
      <c r="K12" s="77"/>
    </row>
    <row r="13" spans="1:212" ht="13.2" thickBot="1" x14ac:dyDescent="0.35">
      <c r="B13" s="27"/>
      <c r="C13" s="169" t="s">
        <v>7</v>
      </c>
      <c r="D13" s="170"/>
      <c r="E13" s="170"/>
      <c r="F13" s="170"/>
      <c r="G13" s="170"/>
      <c r="H13" s="170"/>
      <c r="I13" s="170"/>
      <c r="J13" s="170"/>
      <c r="K13" s="171"/>
    </row>
    <row r="14" spans="1:212" s="16" customFormat="1" x14ac:dyDescent="0.3">
      <c r="A14" s="28"/>
      <c r="B14" s="27"/>
      <c r="C14" s="18"/>
      <c r="D14" s="53"/>
      <c r="E14" s="53"/>
      <c r="F14" s="53"/>
      <c r="G14" s="53"/>
      <c r="H14" s="53"/>
      <c r="I14" s="53"/>
      <c r="J14" s="19"/>
      <c r="K14" s="74"/>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c r="BA14" s="28"/>
      <c r="BB14" s="28"/>
      <c r="BC14" s="28"/>
      <c r="BD14" s="28"/>
      <c r="BE14" s="28"/>
      <c r="BF14" s="28"/>
      <c r="BG14" s="28"/>
      <c r="BH14" s="28"/>
      <c r="BI14" s="28"/>
      <c r="BJ14" s="28"/>
      <c r="BK14" s="28"/>
      <c r="BL14" s="28"/>
      <c r="BM14" s="28"/>
      <c r="BN14" s="28"/>
      <c r="BO14" s="28"/>
      <c r="BP14" s="28"/>
      <c r="BQ14" s="28"/>
      <c r="BR14" s="28"/>
      <c r="BS14" s="28"/>
      <c r="BT14" s="28"/>
      <c r="BU14" s="28"/>
      <c r="BV14" s="28"/>
      <c r="BW14" s="28"/>
      <c r="BX14" s="28"/>
      <c r="BY14" s="28"/>
      <c r="BZ14" s="28"/>
      <c r="CA14" s="28"/>
      <c r="CB14" s="28"/>
      <c r="CC14" s="28"/>
      <c r="CD14" s="28"/>
      <c r="CE14" s="28"/>
      <c r="CF14" s="28"/>
      <c r="CG14" s="28"/>
      <c r="CH14" s="28"/>
      <c r="CI14" s="28"/>
      <c r="CJ14" s="28"/>
      <c r="CK14" s="28"/>
      <c r="CL14" s="28"/>
      <c r="CM14" s="28"/>
      <c r="CN14" s="28"/>
      <c r="CO14" s="28"/>
      <c r="CP14" s="28"/>
      <c r="CQ14" s="28"/>
      <c r="CR14" s="28"/>
      <c r="CS14" s="28"/>
      <c r="CT14" s="28"/>
      <c r="CU14" s="28"/>
      <c r="CV14" s="28"/>
      <c r="CW14" s="28"/>
      <c r="CX14" s="28"/>
      <c r="CY14" s="28"/>
      <c r="CZ14" s="28"/>
      <c r="DA14" s="28"/>
      <c r="DB14" s="28"/>
      <c r="DC14" s="28"/>
      <c r="DD14" s="28"/>
      <c r="DE14" s="28"/>
      <c r="DF14" s="28"/>
      <c r="DG14" s="28"/>
      <c r="DH14" s="28"/>
      <c r="DI14" s="28"/>
      <c r="DJ14" s="28"/>
      <c r="DK14" s="28"/>
      <c r="DL14" s="28"/>
      <c r="DM14" s="28"/>
      <c r="DN14" s="28"/>
      <c r="DO14" s="28"/>
      <c r="DP14" s="28"/>
      <c r="DQ14" s="28"/>
      <c r="DR14" s="28"/>
      <c r="DS14" s="28"/>
      <c r="DT14" s="28"/>
      <c r="DU14" s="28"/>
      <c r="DV14" s="28"/>
      <c r="DW14" s="28"/>
      <c r="DX14" s="28"/>
      <c r="DY14" s="28"/>
      <c r="DZ14" s="28"/>
      <c r="EA14" s="28"/>
      <c r="EB14" s="28"/>
      <c r="EC14" s="28"/>
      <c r="ED14" s="28"/>
      <c r="EE14" s="28"/>
      <c r="EF14" s="28"/>
      <c r="EG14" s="28"/>
      <c r="EH14" s="28"/>
      <c r="EI14" s="28"/>
      <c r="EJ14" s="28"/>
      <c r="EK14" s="28"/>
      <c r="EL14" s="28"/>
      <c r="EM14" s="28"/>
      <c r="EN14" s="28"/>
      <c r="EO14" s="28"/>
      <c r="EP14" s="28"/>
      <c r="EQ14" s="28"/>
      <c r="ER14" s="28"/>
      <c r="ES14" s="28"/>
      <c r="ET14" s="28"/>
      <c r="EU14" s="28"/>
      <c r="EV14" s="28"/>
      <c r="EW14" s="28"/>
      <c r="EX14" s="28"/>
      <c r="EY14" s="28"/>
      <c r="EZ14" s="28"/>
      <c r="FA14" s="28"/>
      <c r="FB14" s="28"/>
      <c r="FC14" s="28"/>
      <c r="FD14" s="28"/>
      <c r="FE14" s="28"/>
      <c r="FF14" s="28"/>
      <c r="FG14" s="28"/>
      <c r="FH14" s="28"/>
      <c r="FI14" s="28"/>
      <c r="FJ14" s="28"/>
      <c r="FK14" s="28"/>
      <c r="FL14" s="28"/>
      <c r="FM14" s="28"/>
      <c r="FN14" s="28"/>
      <c r="FO14" s="28"/>
      <c r="FP14" s="28"/>
      <c r="FQ14" s="28"/>
      <c r="FR14" s="28"/>
      <c r="FS14" s="28"/>
      <c r="FT14" s="28"/>
      <c r="FU14" s="28"/>
      <c r="FV14" s="28"/>
      <c r="FW14" s="28"/>
      <c r="FX14" s="28"/>
      <c r="FY14" s="28"/>
      <c r="FZ14" s="28"/>
      <c r="GA14" s="28"/>
      <c r="GB14" s="28"/>
      <c r="GC14" s="28"/>
      <c r="GD14" s="28"/>
      <c r="GE14" s="28"/>
      <c r="GF14" s="28"/>
      <c r="GG14" s="28"/>
      <c r="GH14" s="28"/>
      <c r="GI14" s="28"/>
      <c r="GJ14" s="28"/>
      <c r="GK14" s="28"/>
      <c r="GL14" s="28"/>
      <c r="GM14" s="28"/>
      <c r="GN14" s="28"/>
      <c r="GO14" s="28"/>
      <c r="GP14" s="28"/>
      <c r="GQ14" s="28"/>
      <c r="GR14" s="28"/>
      <c r="GS14" s="28"/>
      <c r="GT14" s="28"/>
      <c r="GU14" s="28"/>
      <c r="GV14" s="28"/>
      <c r="GW14" s="28"/>
      <c r="GX14" s="28"/>
      <c r="GY14" s="28"/>
      <c r="GZ14" s="28"/>
      <c r="HA14" s="28"/>
      <c r="HB14" s="28"/>
      <c r="HC14" s="28"/>
      <c r="HD14" s="28"/>
    </row>
    <row r="15" spans="1:212" s="16" customFormat="1" x14ac:dyDescent="0.3">
      <c r="A15" s="28"/>
      <c r="B15" s="27"/>
      <c r="C15" s="23"/>
      <c r="D15" s="133" t="s">
        <v>8</v>
      </c>
      <c r="E15" s="62"/>
      <c r="F15" s="134" t="s">
        <v>24</v>
      </c>
      <c r="G15" s="65"/>
      <c r="H15" s="68"/>
      <c r="I15" s="68"/>
      <c r="J15" s="68"/>
      <c r="K15" s="75"/>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c r="BW15" s="28"/>
      <c r="BX15" s="28"/>
      <c r="BY15" s="28"/>
      <c r="BZ15" s="28"/>
      <c r="CA15" s="28"/>
      <c r="CB15" s="28"/>
      <c r="CC15" s="28"/>
      <c r="CD15" s="28"/>
      <c r="CE15" s="28"/>
      <c r="CF15" s="28"/>
      <c r="CG15" s="28"/>
      <c r="CH15" s="28"/>
      <c r="CI15" s="28"/>
      <c r="CJ15" s="28"/>
      <c r="CK15" s="28"/>
      <c r="CL15" s="28"/>
      <c r="CM15" s="28"/>
      <c r="CN15" s="28"/>
      <c r="CO15" s="28"/>
      <c r="CP15" s="28"/>
      <c r="CQ15" s="28"/>
      <c r="CR15" s="28"/>
      <c r="CS15" s="28"/>
      <c r="CT15" s="28"/>
      <c r="CU15" s="28"/>
      <c r="CV15" s="28"/>
      <c r="CW15" s="28"/>
      <c r="CX15" s="28"/>
      <c r="CY15" s="28"/>
      <c r="CZ15" s="28"/>
      <c r="DA15" s="28"/>
      <c r="DB15" s="28"/>
      <c r="DC15" s="28"/>
      <c r="DD15" s="28"/>
      <c r="DE15" s="28"/>
      <c r="DF15" s="28"/>
      <c r="DG15" s="28"/>
      <c r="DH15" s="28"/>
      <c r="DI15" s="28"/>
      <c r="DJ15" s="28"/>
      <c r="DK15" s="28"/>
      <c r="DL15" s="28"/>
      <c r="DM15" s="28"/>
      <c r="DN15" s="28"/>
      <c r="DO15" s="28"/>
      <c r="DP15" s="28"/>
      <c r="DQ15" s="28"/>
      <c r="DR15" s="28"/>
      <c r="DS15" s="28"/>
      <c r="DT15" s="28"/>
      <c r="DU15" s="28"/>
      <c r="DV15" s="28"/>
      <c r="DW15" s="28"/>
      <c r="DX15" s="28"/>
      <c r="DY15" s="28"/>
      <c r="DZ15" s="28"/>
      <c r="EA15" s="28"/>
      <c r="EB15" s="28"/>
      <c r="EC15" s="28"/>
      <c r="ED15" s="28"/>
      <c r="EE15" s="28"/>
      <c r="EF15" s="28"/>
      <c r="EG15" s="28"/>
      <c r="EH15" s="28"/>
      <c r="EI15" s="28"/>
      <c r="EJ15" s="28"/>
      <c r="EK15" s="28"/>
      <c r="EL15" s="28"/>
      <c r="EM15" s="28"/>
      <c r="EN15" s="28"/>
      <c r="EO15" s="28"/>
      <c r="EP15" s="28"/>
      <c r="EQ15" s="28"/>
      <c r="ER15" s="28"/>
      <c r="ES15" s="28"/>
      <c r="ET15" s="28"/>
      <c r="EU15" s="28"/>
      <c r="EV15" s="28"/>
      <c r="EW15" s="28"/>
      <c r="EX15" s="28"/>
      <c r="EY15" s="28"/>
      <c r="EZ15" s="28"/>
      <c r="FA15" s="28"/>
      <c r="FB15" s="28"/>
      <c r="FC15" s="28"/>
      <c r="FD15" s="28"/>
      <c r="FE15" s="28"/>
      <c r="FF15" s="28"/>
      <c r="FG15" s="28"/>
      <c r="FH15" s="28"/>
      <c r="FI15" s="28"/>
      <c r="FJ15" s="28"/>
      <c r="FK15" s="28"/>
      <c r="FL15" s="28"/>
      <c r="FM15" s="28"/>
      <c r="FN15" s="28"/>
      <c r="FO15" s="28"/>
      <c r="FP15" s="28"/>
      <c r="FQ15" s="28"/>
      <c r="FR15" s="28"/>
      <c r="FS15" s="28"/>
      <c r="FT15" s="28"/>
      <c r="FU15" s="28"/>
      <c r="FV15" s="28"/>
      <c r="FW15" s="28"/>
      <c r="FX15" s="28"/>
      <c r="FY15" s="28"/>
      <c r="FZ15" s="28"/>
      <c r="GA15" s="28"/>
      <c r="GB15" s="28"/>
      <c r="GC15" s="28"/>
      <c r="GD15" s="28"/>
      <c r="GE15" s="28"/>
      <c r="GF15" s="28"/>
      <c r="GG15" s="28"/>
      <c r="GH15" s="28"/>
      <c r="GI15" s="28"/>
      <c r="GJ15" s="28"/>
      <c r="GK15" s="28"/>
      <c r="GL15" s="28"/>
      <c r="GM15" s="28"/>
      <c r="GN15" s="28"/>
      <c r="GO15" s="28"/>
      <c r="GP15" s="28"/>
      <c r="GQ15" s="28"/>
      <c r="GR15" s="28"/>
      <c r="GS15" s="28"/>
      <c r="GT15" s="28"/>
      <c r="GU15" s="28"/>
      <c r="GV15" s="28"/>
      <c r="GW15" s="28"/>
      <c r="GX15" s="28"/>
      <c r="GY15" s="28"/>
      <c r="GZ15" s="28"/>
      <c r="HA15" s="28"/>
      <c r="HB15" s="28"/>
      <c r="HC15" s="28"/>
      <c r="HD15" s="28"/>
    </row>
    <row r="16" spans="1:212" s="16" customFormat="1" x14ac:dyDescent="0.3">
      <c r="A16" s="28"/>
      <c r="B16" s="27"/>
      <c r="C16" s="67"/>
      <c r="D16" s="112" t="s">
        <v>69</v>
      </c>
      <c r="E16" s="63"/>
      <c r="F16" s="65" t="s">
        <v>68</v>
      </c>
      <c r="G16" s="65"/>
      <c r="H16" s="68"/>
      <c r="I16" s="68"/>
      <c r="J16" s="68"/>
      <c r="K16" s="75"/>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8"/>
      <c r="AY16" s="28"/>
      <c r="AZ16" s="28"/>
      <c r="BA16" s="28"/>
      <c r="BB16" s="28"/>
      <c r="BC16" s="28"/>
      <c r="BD16" s="28"/>
      <c r="BE16" s="28"/>
      <c r="BF16" s="28"/>
      <c r="BG16" s="28"/>
      <c r="BH16" s="28"/>
      <c r="BI16" s="28"/>
      <c r="BJ16" s="28"/>
      <c r="BK16" s="28"/>
      <c r="BL16" s="28"/>
      <c r="BM16" s="28"/>
      <c r="BN16" s="28"/>
      <c r="BO16" s="28"/>
      <c r="BP16" s="28"/>
      <c r="BQ16" s="28"/>
      <c r="BR16" s="28"/>
      <c r="BS16" s="28"/>
      <c r="BT16" s="28"/>
      <c r="BU16" s="28"/>
      <c r="BV16" s="28"/>
      <c r="BW16" s="28"/>
      <c r="BX16" s="28"/>
      <c r="BY16" s="28"/>
      <c r="BZ16" s="28"/>
      <c r="CA16" s="28"/>
      <c r="CB16" s="28"/>
      <c r="CC16" s="28"/>
      <c r="CD16" s="28"/>
      <c r="CE16" s="28"/>
      <c r="CF16" s="28"/>
      <c r="CG16" s="28"/>
      <c r="CH16" s="28"/>
      <c r="CI16" s="28"/>
      <c r="CJ16" s="28"/>
      <c r="CK16" s="28"/>
      <c r="CL16" s="28"/>
      <c r="CM16" s="28"/>
      <c r="CN16" s="28"/>
      <c r="CO16" s="28"/>
      <c r="CP16" s="28"/>
      <c r="CQ16" s="28"/>
      <c r="CR16" s="28"/>
      <c r="CS16" s="28"/>
      <c r="CT16" s="28"/>
      <c r="CU16" s="28"/>
      <c r="CV16" s="28"/>
      <c r="CW16" s="28"/>
      <c r="CX16" s="28"/>
      <c r="CY16" s="28"/>
      <c r="CZ16" s="28"/>
      <c r="DA16" s="28"/>
      <c r="DB16" s="28"/>
      <c r="DC16" s="28"/>
      <c r="DD16" s="28"/>
      <c r="DE16" s="28"/>
      <c r="DF16" s="28"/>
      <c r="DG16" s="28"/>
      <c r="DH16" s="28"/>
      <c r="DI16" s="28"/>
      <c r="DJ16" s="28"/>
      <c r="DK16" s="28"/>
      <c r="DL16" s="28"/>
      <c r="DM16" s="28"/>
      <c r="DN16" s="28"/>
      <c r="DO16" s="28"/>
      <c r="DP16" s="28"/>
      <c r="DQ16" s="28"/>
      <c r="DR16" s="28"/>
      <c r="DS16" s="28"/>
      <c r="DT16" s="28"/>
      <c r="DU16" s="28"/>
      <c r="DV16" s="28"/>
      <c r="DW16" s="28"/>
      <c r="DX16" s="28"/>
      <c r="DY16" s="28"/>
      <c r="DZ16" s="28"/>
      <c r="EA16" s="28"/>
      <c r="EB16" s="28"/>
      <c r="EC16" s="28"/>
      <c r="ED16" s="28"/>
      <c r="EE16" s="28"/>
      <c r="EF16" s="28"/>
      <c r="EG16" s="28"/>
      <c r="EH16" s="28"/>
      <c r="EI16" s="28"/>
      <c r="EJ16" s="28"/>
      <c r="EK16" s="28"/>
      <c r="EL16" s="28"/>
      <c r="EM16" s="28"/>
      <c r="EN16" s="28"/>
      <c r="EO16" s="28"/>
      <c r="EP16" s="28"/>
      <c r="EQ16" s="28"/>
      <c r="ER16" s="28"/>
      <c r="ES16" s="28"/>
      <c r="ET16" s="28"/>
      <c r="EU16" s="28"/>
      <c r="EV16" s="28"/>
      <c r="EW16" s="28"/>
      <c r="EX16" s="28"/>
      <c r="EY16" s="28"/>
      <c r="EZ16" s="28"/>
      <c r="FA16" s="28"/>
      <c r="FB16" s="28"/>
      <c r="FC16" s="28"/>
      <c r="FD16" s="28"/>
      <c r="FE16" s="28"/>
      <c r="FF16" s="28"/>
      <c r="FG16" s="28"/>
      <c r="FH16" s="28"/>
      <c r="FI16" s="28"/>
      <c r="FJ16" s="28"/>
      <c r="FK16" s="28"/>
      <c r="FL16" s="28"/>
      <c r="FM16" s="28"/>
      <c r="FN16" s="28"/>
      <c r="FO16" s="28"/>
      <c r="FP16" s="28"/>
      <c r="FQ16" s="28"/>
      <c r="FR16" s="28"/>
      <c r="FS16" s="28"/>
      <c r="FT16" s="28"/>
      <c r="FU16" s="28"/>
      <c r="FV16" s="28"/>
      <c r="FW16" s="28"/>
      <c r="FX16" s="28"/>
      <c r="FY16" s="28"/>
      <c r="FZ16" s="28"/>
      <c r="GA16" s="28"/>
      <c r="GB16" s="28"/>
      <c r="GC16" s="28"/>
      <c r="GD16" s="28"/>
      <c r="GE16" s="28"/>
      <c r="GF16" s="28"/>
      <c r="GG16" s="28"/>
      <c r="GH16" s="28"/>
      <c r="GI16" s="28"/>
      <c r="GJ16" s="28"/>
      <c r="GK16" s="28"/>
      <c r="GL16" s="28"/>
      <c r="GM16" s="28"/>
      <c r="GN16" s="28"/>
      <c r="GO16" s="28"/>
      <c r="GP16" s="28"/>
      <c r="GQ16" s="28"/>
      <c r="GR16" s="28"/>
      <c r="GS16" s="28"/>
      <c r="GT16" s="28"/>
      <c r="GU16" s="28"/>
      <c r="GV16" s="28"/>
      <c r="GW16" s="28"/>
      <c r="GX16" s="28"/>
      <c r="GY16" s="28"/>
      <c r="GZ16" s="28"/>
      <c r="HA16" s="28"/>
      <c r="HB16" s="28"/>
      <c r="HC16" s="28"/>
      <c r="HD16" s="28"/>
    </row>
    <row r="17" spans="2:212" x14ac:dyDescent="0.3">
      <c r="B17" s="27"/>
      <c r="C17" s="23"/>
      <c r="D17" s="111" t="s">
        <v>70</v>
      </c>
      <c r="E17" s="64"/>
      <c r="F17" s="66" t="s">
        <v>67</v>
      </c>
      <c r="G17" s="66"/>
      <c r="H17" s="20"/>
      <c r="I17" s="20"/>
      <c r="J17" s="20"/>
      <c r="K17" s="76"/>
    </row>
    <row r="18" spans="2:212" ht="13.2" thickBot="1" x14ac:dyDescent="0.35">
      <c r="B18" s="27"/>
      <c r="C18" s="21"/>
      <c r="D18" s="54"/>
      <c r="E18" s="54"/>
      <c r="F18" s="54"/>
      <c r="G18" s="54"/>
      <c r="H18" s="54"/>
      <c r="I18" s="54"/>
      <c r="J18" s="22"/>
      <c r="K18" s="77"/>
    </row>
    <row r="19" spans="2:212" ht="13.2" thickBot="1" x14ac:dyDescent="0.35">
      <c r="B19" s="27"/>
      <c r="C19" s="172" t="s">
        <v>29</v>
      </c>
      <c r="D19" s="173"/>
      <c r="E19" s="173"/>
      <c r="F19" s="173"/>
      <c r="G19" s="173"/>
      <c r="H19" s="173"/>
      <c r="I19" s="173"/>
      <c r="J19" s="173"/>
      <c r="K19" s="174"/>
    </row>
    <row r="20" spans="2:212" ht="14.4" customHeight="1" x14ac:dyDescent="0.3">
      <c r="B20" s="27"/>
      <c r="C20" s="141" t="s">
        <v>53</v>
      </c>
      <c r="D20" s="142"/>
      <c r="E20" s="142"/>
      <c r="F20" s="142"/>
      <c r="G20" s="142"/>
      <c r="H20" s="142"/>
      <c r="I20" s="142"/>
      <c r="J20" s="142"/>
      <c r="K20" s="143"/>
    </row>
    <row r="21" spans="2:212" ht="14.4" customHeight="1" x14ac:dyDescent="0.3">
      <c r="B21" s="27"/>
      <c r="C21" s="144" t="s">
        <v>74</v>
      </c>
      <c r="D21" s="145"/>
      <c r="E21" s="145"/>
      <c r="F21" s="145"/>
      <c r="G21" s="145"/>
      <c r="H21" s="145"/>
      <c r="I21" s="145"/>
      <c r="J21" s="145"/>
      <c r="K21" s="146"/>
    </row>
    <row r="22" spans="2:212" ht="14.4" customHeight="1" x14ac:dyDescent="0.3">
      <c r="B22" s="27"/>
      <c r="C22" s="138" t="s">
        <v>76</v>
      </c>
      <c r="D22" s="139"/>
      <c r="E22" s="139"/>
      <c r="F22" s="139"/>
      <c r="G22" s="139"/>
      <c r="H22" s="139"/>
      <c r="I22" s="139"/>
      <c r="J22" s="139"/>
      <c r="K22" s="140"/>
    </row>
    <row r="23" spans="2:212" ht="14.4" customHeight="1" x14ac:dyDescent="0.3">
      <c r="B23" s="27"/>
      <c r="C23" s="144" t="s">
        <v>25</v>
      </c>
      <c r="D23" s="145"/>
      <c r="E23" s="145"/>
      <c r="F23" s="145"/>
      <c r="G23" s="145"/>
      <c r="H23" s="145"/>
      <c r="I23" s="145"/>
      <c r="J23" s="145"/>
      <c r="K23" s="146"/>
    </row>
    <row r="24" spans="2:212" ht="14.4" customHeight="1" x14ac:dyDescent="0.3">
      <c r="B24" s="27"/>
      <c r="C24" s="138" t="s">
        <v>75</v>
      </c>
      <c r="D24" s="139"/>
      <c r="E24" s="139"/>
      <c r="F24" s="139"/>
      <c r="G24" s="139"/>
      <c r="H24" s="139"/>
      <c r="I24" s="139"/>
      <c r="J24" s="139"/>
      <c r="K24" s="140"/>
    </row>
    <row r="25" spans="2:212" ht="14.4" customHeight="1" x14ac:dyDescent="0.3">
      <c r="B25" s="27"/>
      <c r="C25" s="138" t="s">
        <v>56</v>
      </c>
      <c r="D25" s="139"/>
      <c r="E25" s="139"/>
      <c r="F25" s="139"/>
      <c r="G25" s="139"/>
      <c r="H25" s="139"/>
      <c r="I25" s="139"/>
      <c r="J25" s="139"/>
      <c r="K25" s="140"/>
    </row>
    <row r="26" spans="2:212" ht="14.4" customHeight="1" thickBot="1" x14ac:dyDescent="0.35">
      <c r="B26" s="27"/>
      <c r="C26" s="149"/>
      <c r="D26" s="150"/>
      <c r="E26" s="150"/>
      <c r="F26" s="150"/>
      <c r="G26" s="150"/>
      <c r="H26" s="150"/>
      <c r="I26" s="150"/>
      <c r="J26" s="150"/>
      <c r="K26" s="151"/>
    </row>
    <row r="27" spans="2:212" ht="14.4" customHeight="1" x14ac:dyDescent="0.3">
      <c r="B27" s="27"/>
      <c r="C27" s="198" t="s">
        <v>41</v>
      </c>
      <c r="D27" s="199"/>
      <c r="E27" s="157" t="s">
        <v>52</v>
      </c>
      <c r="F27" s="155"/>
      <c r="G27" s="157" t="s">
        <v>55</v>
      </c>
      <c r="H27" s="155"/>
      <c r="I27" s="152" t="s">
        <v>60</v>
      </c>
      <c r="J27" s="152" t="s">
        <v>42</v>
      </c>
      <c r="K27" s="155" t="s">
        <v>43</v>
      </c>
      <c r="HB27" s="17"/>
      <c r="HC27" s="17"/>
      <c r="HD27" s="17"/>
    </row>
    <row r="28" spans="2:212" ht="15" customHeight="1" thickBot="1" x14ac:dyDescent="0.35">
      <c r="B28" s="27"/>
      <c r="C28" s="200"/>
      <c r="D28" s="201"/>
      <c r="E28" s="80" t="s">
        <v>39</v>
      </c>
      <c r="F28" s="136" t="s">
        <v>40</v>
      </c>
      <c r="G28" s="80" t="s">
        <v>39</v>
      </c>
      <c r="H28" s="136" t="s">
        <v>40</v>
      </c>
      <c r="I28" s="154"/>
      <c r="J28" s="153"/>
      <c r="K28" s="156"/>
      <c r="HB28" s="17"/>
      <c r="HC28" s="17"/>
      <c r="HD28" s="17"/>
    </row>
    <row r="29" spans="2:212" ht="14.4" customHeight="1" x14ac:dyDescent="0.3">
      <c r="B29" s="27"/>
      <c r="C29" s="196" t="s">
        <v>57</v>
      </c>
      <c r="D29" s="197"/>
      <c r="E29" s="97">
        <v>8</v>
      </c>
      <c r="F29" s="98">
        <v>14</v>
      </c>
      <c r="G29" s="99">
        <v>1</v>
      </c>
      <c r="H29" s="100">
        <v>1</v>
      </c>
      <c r="I29" s="89"/>
      <c r="J29" s="116">
        <v>20</v>
      </c>
      <c r="K29" s="87">
        <f t="shared" ref="K29:K36" si="0">J29*I29</f>
        <v>0</v>
      </c>
      <c r="HB29" s="17"/>
      <c r="HC29" s="17"/>
      <c r="HD29" s="17"/>
    </row>
    <row r="30" spans="2:212" ht="14.4" customHeight="1" x14ac:dyDescent="0.3">
      <c r="B30" s="27"/>
      <c r="C30" s="147" t="s">
        <v>45</v>
      </c>
      <c r="D30" s="148"/>
      <c r="E30" s="97">
        <v>1</v>
      </c>
      <c r="F30" s="98">
        <v>7</v>
      </c>
      <c r="G30" s="97">
        <v>1</v>
      </c>
      <c r="H30" s="98">
        <v>2</v>
      </c>
      <c r="I30" s="90"/>
      <c r="J30" s="117">
        <v>40</v>
      </c>
      <c r="K30" s="71">
        <f t="shared" si="0"/>
        <v>0</v>
      </c>
      <c r="HB30" s="17"/>
      <c r="HC30" s="17"/>
      <c r="HD30" s="17"/>
    </row>
    <row r="31" spans="2:212" ht="14.4" customHeight="1" x14ac:dyDescent="0.3">
      <c r="B31" s="27"/>
      <c r="C31" s="193" t="s">
        <v>46</v>
      </c>
      <c r="D31" s="194"/>
      <c r="E31" s="97">
        <v>8</v>
      </c>
      <c r="F31" s="98">
        <v>14</v>
      </c>
      <c r="G31" s="97">
        <v>2</v>
      </c>
      <c r="H31" s="98">
        <v>3</v>
      </c>
      <c r="I31" s="90"/>
      <c r="J31" s="117">
        <v>20</v>
      </c>
      <c r="K31" s="71">
        <f t="shared" si="0"/>
        <v>0</v>
      </c>
      <c r="HB31" s="17"/>
      <c r="HC31" s="17"/>
      <c r="HD31" s="17"/>
    </row>
    <row r="32" spans="2:212" ht="14.4" customHeight="1" x14ac:dyDescent="0.3">
      <c r="B32" s="27"/>
      <c r="C32" s="147" t="s">
        <v>47</v>
      </c>
      <c r="D32" s="195"/>
      <c r="E32" s="97">
        <v>8</v>
      </c>
      <c r="F32" s="98">
        <v>14</v>
      </c>
      <c r="G32" s="97">
        <v>3</v>
      </c>
      <c r="H32" s="98">
        <v>3</v>
      </c>
      <c r="I32" s="90"/>
      <c r="J32" s="117">
        <v>20</v>
      </c>
      <c r="K32" s="71">
        <f t="shared" si="0"/>
        <v>0</v>
      </c>
      <c r="HB32" s="17"/>
      <c r="HC32" s="17"/>
      <c r="HD32" s="17"/>
    </row>
    <row r="33" spans="1:212" ht="14.4" customHeight="1" x14ac:dyDescent="0.3">
      <c r="B33" s="27"/>
      <c r="C33" s="147" t="s">
        <v>48</v>
      </c>
      <c r="D33" s="195"/>
      <c r="E33" s="97">
        <v>8</v>
      </c>
      <c r="F33" s="98">
        <v>14</v>
      </c>
      <c r="G33" s="97">
        <v>2</v>
      </c>
      <c r="H33" s="98">
        <v>2</v>
      </c>
      <c r="I33" s="90"/>
      <c r="J33" s="117">
        <v>20</v>
      </c>
      <c r="K33" s="71">
        <f t="shared" si="0"/>
        <v>0</v>
      </c>
      <c r="HB33" s="17"/>
      <c r="HC33" s="17"/>
      <c r="HD33" s="17"/>
    </row>
    <row r="34" spans="1:212" ht="14.4" customHeight="1" x14ac:dyDescent="0.3">
      <c r="B34" s="27"/>
      <c r="C34" s="147" t="s">
        <v>49</v>
      </c>
      <c r="D34" s="195"/>
      <c r="E34" s="97">
        <v>8</v>
      </c>
      <c r="F34" s="98">
        <v>14</v>
      </c>
      <c r="G34" s="97">
        <v>2</v>
      </c>
      <c r="H34" s="98">
        <v>2</v>
      </c>
      <c r="I34" s="90"/>
      <c r="J34" s="117">
        <v>20</v>
      </c>
      <c r="K34" s="71">
        <f t="shared" si="0"/>
        <v>0</v>
      </c>
      <c r="HB34" s="17"/>
      <c r="HC34" s="17"/>
      <c r="HD34" s="17"/>
    </row>
    <row r="35" spans="1:212" ht="14.4" customHeight="1" x14ac:dyDescent="0.3">
      <c r="B35" s="27"/>
      <c r="C35" s="147" t="s">
        <v>50</v>
      </c>
      <c r="D35" s="195"/>
      <c r="E35" s="97">
        <v>8</v>
      </c>
      <c r="F35" s="98">
        <v>14</v>
      </c>
      <c r="G35" s="97">
        <v>2</v>
      </c>
      <c r="H35" s="98">
        <v>2</v>
      </c>
      <c r="I35" s="90"/>
      <c r="J35" s="117">
        <v>20</v>
      </c>
      <c r="K35" s="71">
        <f t="shared" si="0"/>
        <v>0</v>
      </c>
      <c r="HB35" s="17"/>
      <c r="HC35" s="17"/>
      <c r="HD35" s="17"/>
    </row>
    <row r="36" spans="1:212" ht="14.4" customHeight="1" thickBot="1" x14ac:dyDescent="0.35">
      <c r="B36" s="27"/>
      <c r="C36" s="208" t="s">
        <v>51</v>
      </c>
      <c r="D36" s="209"/>
      <c r="E36" s="101">
        <v>8</v>
      </c>
      <c r="F36" s="102">
        <v>14</v>
      </c>
      <c r="G36" s="101">
        <v>2</v>
      </c>
      <c r="H36" s="102">
        <v>2</v>
      </c>
      <c r="I36" s="91"/>
      <c r="J36" s="118">
        <v>20</v>
      </c>
      <c r="K36" s="88">
        <f t="shared" si="0"/>
        <v>0</v>
      </c>
      <c r="HB36" s="17"/>
      <c r="HC36" s="17"/>
      <c r="HD36" s="17"/>
    </row>
    <row r="37" spans="1:212" ht="14.4" customHeight="1" x14ac:dyDescent="0.3">
      <c r="B37" s="27"/>
      <c r="C37" s="92"/>
      <c r="D37" s="93"/>
      <c r="E37" s="94"/>
      <c r="F37" s="94"/>
      <c r="G37" s="94"/>
      <c r="H37" s="94"/>
      <c r="I37" s="95"/>
      <c r="J37" s="95"/>
      <c r="K37" s="96"/>
      <c r="HB37" s="17"/>
      <c r="HC37" s="17"/>
      <c r="HD37" s="17"/>
    </row>
    <row r="38" spans="1:212" ht="27.6" customHeight="1" x14ac:dyDescent="0.3">
      <c r="B38" s="27"/>
      <c r="C38" s="56"/>
      <c r="D38" s="57"/>
      <c r="E38" s="57"/>
      <c r="F38" s="57"/>
      <c r="G38" s="57"/>
      <c r="H38" s="57"/>
      <c r="I38" s="202" t="s">
        <v>66</v>
      </c>
      <c r="J38" s="203"/>
      <c r="K38" s="119">
        <f>SUM(K29:K36)</f>
        <v>0</v>
      </c>
    </row>
    <row r="39" spans="1:212" ht="16.2" customHeight="1" x14ac:dyDescent="0.3">
      <c r="B39" s="27"/>
      <c r="C39" s="51"/>
      <c r="D39" s="50"/>
      <c r="E39" s="50"/>
      <c r="F39" s="50"/>
      <c r="G39" s="50"/>
      <c r="H39" s="50"/>
      <c r="I39" s="50"/>
      <c r="J39" s="50"/>
      <c r="K39" s="52"/>
    </row>
    <row r="40" spans="1:212" ht="26.4" customHeight="1" x14ac:dyDescent="0.3">
      <c r="B40" s="27"/>
      <c r="C40" s="72"/>
      <c r="D40" s="73"/>
      <c r="E40" s="73"/>
      <c r="F40" s="73"/>
      <c r="G40" s="73"/>
      <c r="H40" s="73"/>
      <c r="I40" s="202" t="s">
        <v>71</v>
      </c>
      <c r="J40" s="216"/>
      <c r="K40" s="120">
        <f>K38*4</f>
        <v>0</v>
      </c>
    </row>
    <row r="41" spans="1:212" s="16" customFormat="1" ht="16.8" customHeight="1" thickBot="1" x14ac:dyDescent="0.35">
      <c r="A41" s="28"/>
      <c r="B41" s="27"/>
      <c r="C41" s="24"/>
      <c r="D41" s="55"/>
      <c r="E41" s="55"/>
      <c r="F41" s="55"/>
      <c r="G41" s="55"/>
      <c r="H41" s="55"/>
      <c r="I41" s="55"/>
      <c r="J41" s="25"/>
      <c r="K41" s="78"/>
      <c r="L41" s="31"/>
      <c r="M41" s="28"/>
      <c r="N41" s="28"/>
      <c r="O41" s="28"/>
      <c r="P41" s="28"/>
      <c r="Q41" s="28"/>
      <c r="R41" s="28"/>
      <c r="S41" s="28"/>
      <c r="T41" s="28"/>
      <c r="U41" s="28"/>
      <c r="V41" s="28"/>
      <c r="W41" s="28"/>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28"/>
      <c r="AY41" s="28"/>
      <c r="AZ41" s="28"/>
      <c r="BA41" s="28"/>
      <c r="BB41" s="28"/>
      <c r="BC41" s="28"/>
      <c r="BD41" s="28"/>
      <c r="BE41" s="28"/>
      <c r="BF41" s="28"/>
      <c r="BG41" s="28"/>
      <c r="BH41" s="28"/>
      <c r="BI41" s="28"/>
      <c r="BJ41" s="28"/>
      <c r="BK41" s="28"/>
      <c r="BL41" s="28"/>
      <c r="BM41" s="28"/>
      <c r="BN41" s="28"/>
      <c r="BO41" s="28"/>
      <c r="BP41" s="28"/>
      <c r="BQ41" s="28"/>
      <c r="BR41" s="28"/>
      <c r="BS41" s="28"/>
      <c r="BT41" s="28"/>
      <c r="BU41" s="28"/>
      <c r="BV41" s="28"/>
      <c r="BW41" s="28"/>
      <c r="BX41" s="28"/>
      <c r="BY41" s="28"/>
      <c r="BZ41" s="28"/>
      <c r="CA41" s="28"/>
      <c r="CB41" s="28"/>
      <c r="CC41" s="28"/>
      <c r="CD41" s="28"/>
      <c r="CE41" s="28"/>
      <c r="CF41" s="28"/>
      <c r="CG41" s="28"/>
      <c r="CH41" s="28"/>
      <c r="CI41" s="28"/>
      <c r="CJ41" s="28"/>
      <c r="CK41" s="28"/>
      <c r="CL41" s="28"/>
      <c r="CM41" s="28"/>
      <c r="CN41" s="28"/>
      <c r="CO41" s="28"/>
      <c r="CP41" s="28"/>
      <c r="CQ41" s="28"/>
      <c r="CR41" s="28"/>
      <c r="CS41" s="28"/>
      <c r="CT41" s="28"/>
      <c r="CU41" s="28"/>
      <c r="CV41" s="28"/>
      <c r="CW41" s="28"/>
      <c r="CX41" s="28"/>
      <c r="CY41" s="28"/>
      <c r="CZ41" s="28"/>
      <c r="DA41" s="28"/>
      <c r="DB41" s="28"/>
      <c r="DC41" s="28"/>
      <c r="DD41" s="28"/>
      <c r="DE41" s="28"/>
      <c r="DF41" s="28"/>
      <c r="DG41" s="28"/>
      <c r="DH41" s="28"/>
      <c r="DI41" s="28"/>
      <c r="DJ41" s="28"/>
      <c r="DK41" s="28"/>
      <c r="DL41" s="28"/>
      <c r="DM41" s="28"/>
      <c r="DN41" s="28"/>
      <c r="DO41" s="28"/>
      <c r="DP41" s="28"/>
      <c r="DQ41" s="28"/>
      <c r="DR41" s="28"/>
      <c r="DS41" s="28"/>
      <c r="DT41" s="28"/>
      <c r="DU41" s="28"/>
      <c r="DV41" s="28"/>
      <c r="DW41" s="28"/>
      <c r="DX41" s="28"/>
      <c r="DY41" s="28"/>
      <c r="DZ41" s="28"/>
      <c r="EA41" s="28"/>
      <c r="EB41" s="28"/>
      <c r="EC41" s="28"/>
      <c r="ED41" s="28"/>
      <c r="EE41" s="28"/>
      <c r="EF41" s="28"/>
      <c r="EG41" s="28"/>
      <c r="EH41" s="28"/>
      <c r="EI41" s="28"/>
      <c r="EJ41" s="28"/>
      <c r="EK41" s="28"/>
      <c r="EL41" s="28"/>
      <c r="EM41" s="28"/>
      <c r="EN41" s="28"/>
      <c r="EO41" s="28"/>
      <c r="EP41" s="28"/>
      <c r="EQ41" s="28"/>
      <c r="ER41" s="28"/>
      <c r="ES41" s="28"/>
      <c r="ET41" s="28"/>
      <c r="EU41" s="28"/>
      <c r="EV41" s="28"/>
      <c r="EW41" s="28"/>
      <c r="EX41" s="28"/>
      <c r="EY41" s="28"/>
      <c r="EZ41" s="28"/>
      <c r="FA41" s="28"/>
      <c r="FB41" s="28"/>
      <c r="FC41" s="28"/>
      <c r="FD41" s="28"/>
      <c r="FE41" s="28"/>
      <c r="FF41" s="28"/>
      <c r="FG41" s="28"/>
      <c r="FH41" s="28"/>
      <c r="FI41" s="28"/>
      <c r="FJ41" s="28"/>
      <c r="FK41" s="28"/>
      <c r="FL41" s="28"/>
      <c r="FM41" s="28"/>
      <c r="FN41" s="28"/>
      <c r="FO41" s="28"/>
      <c r="FP41" s="28"/>
      <c r="FQ41" s="28"/>
      <c r="FR41" s="28"/>
      <c r="FS41" s="28"/>
      <c r="FT41" s="28"/>
      <c r="FU41" s="28"/>
      <c r="FV41" s="28"/>
      <c r="FW41" s="28"/>
      <c r="FX41" s="28"/>
      <c r="FY41" s="28"/>
      <c r="FZ41" s="28"/>
      <c r="GA41" s="28"/>
      <c r="GB41" s="28"/>
      <c r="GC41" s="28"/>
      <c r="GD41" s="28"/>
      <c r="GE41" s="28"/>
      <c r="GF41" s="28"/>
      <c r="GG41" s="28"/>
      <c r="GH41" s="28"/>
      <c r="GI41" s="28"/>
      <c r="GJ41" s="28"/>
      <c r="GK41" s="28"/>
      <c r="GL41" s="28"/>
      <c r="GM41" s="28"/>
      <c r="GN41" s="28"/>
      <c r="GO41" s="28"/>
      <c r="GP41" s="28"/>
      <c r="GQ41" s="28"/>
      <c r="GR41" s="28"/>
      <c r="GS41" s="28"/>
      <c r="GT41" s="28"/>
      <c r="GU41" s="28"/>
      <c r="GV41" s="28"/>
      <c r="GW41" s="28"/>
      <c r="GX41" s="28"/>
      <c r="GY41" s="28"/>
      <c r="GZ41" s="28"/>
      <c r="HA41" s="28"/>
      <c r="HB41" s="28"/>
      <c r="HC41" s="28"/>
      <c r="HD41" s="28"/>
    </row>
    <row r="42" spans="1:212" ht="13.2" thickBot="1" x14ac:dyDescent="0.35">
      <c r="B42" s="27"/>
      <c r="C42" s="210" t="s">
        <v>10</v>
      </c>
      <c r="D42" s="211"/>
      <c r="E42" s="211"/>
      <c r="F42" s="211"/>
      <c r="G42" s="211"/>
      <c r="H42" s="211"/>
      <c r="I42" s="211"/>
      <c r="J42" s="211"/>
      <c r="K42" s="212"/>
    </row>
    <row r="43" spans="1:212" s="16" customFormat="1" ht="31.8" customHeight="1" thickBot="1" x14ac:dyDescent="0.35">
      <c r="A43" s="28"/>
      <c r="B43" s="27"/>
      <c r="C43" s="213" t="s">
        <v>12</v>
      </c>
      <c r="D43" s="214"/>
      <c r="E43" s="214"/>
      <c r="F43" s="214"/>
      <c r="G43" s="214"/>
      <c r="H43" s="214"/>
      <c r="I43" s="214"/>
      <c r="J43" s="214"/>
      <c r="K43" s="215"/>
      <c r="L43" s="28"/>
      <c r="M43" s="28"/>
      <c r="N43" s="28"/>
      <c r="O43" s="28"/>
      <c r="P43" s="28"/>
      <c r="Q43" s="28"/>
      <c r="R43" s="28"/>
      <c r="S43" s="28"/>
      <c r="T43" s="28"/>
      <c r="U43" s="28"/>
      <c r="V43" s="28"/>
      <c r="W43" s="28"/>
      <c r="X43" s="28"/>
      <c r="Y43" s="28"/>
      <c r="Z43" s="28"/>
      <c r="AA43" s="28"/>
      <c r="AB43" s="28"/>
      <c r="AC43" s="28"/>
      <c r="AD43" s="28"/>
      <c r="AE43" s="28"/>
      <c r="AF43" s="28"/>
      <c r="AG43" s="28"/>
      <c r="AH43" s="28"/>
      <c r="AI43" s="28"/>
      <c r="AJ43" s="28"/>
      <c r="AK43" s="28"/>
      <c r="AL43" s="28"/>
      <c r="AM43" s="28"/>
      <c r="AN43" s="28"/>
      <c r="AO43" s="28"/>
      <c r="AP43" s="28"/>
      <c r="AQ43" s="28"/>
      <c r="AR43" s="28"/>
      <c r="AS43" s="28"/>
      <c r="AT43" s="28"/>
      <c r="AU43" s="28"/>
      <c r="AV43" s="28"/>
      <c r="AW43" s="28"/>
      <c r="AX43" s="28"/>
      <c r="AY43" s="28"/>
      <c r="AZ43" s="28"/>
      <c r="BA43" s="28"/>
      <c r="BB43" s="28"/>
      <c r="BC43" s="28"/>
      <c r="BD43" s="28"/>
      <c r="BE43" s="28"/>
      <c r="BF43" s="28"/>
      <c r="BG43" s="28"/>
      <c r="BH43" s="28"/>
      <c r="BI43" s="28"/>
      <c r="BJ43" s="28"/>
      <c r="BK43" s="28"/>
      <c r="BL43" s="28"/>
      <c r="BM43" s="28"/>
      <c r="BN43" s="28"/>
      <c r="BO43" s="28"/>
      <c r="BP43" s="28"/>
      <c r="BQ43" s="28"/>
      <c r="BR43" s="28"/>
      <c r="BS43" s="28"/>
      <c r="BT43" s="28"/>
      <c r="BU43" s="28"/>
      <c r="BV43" s="28"/>
      <c r="BW43" s="28"/>
      <c r="BX43" s="28"/>
      <c r="BY43" s="28"/>
      <c r="BZ43" s="28"/>
      <c r="CA43" s="28"/>
      <c r="CB43" s="28"/>
      <c r="CC43" s="28"/>
      <c r="CD43" s="28"/>
      <c r="CE43" s="28"/>
      <c r="CF43" s="28"/>
      <c r="CG43" s="28"/>
      <c r="CH43" s="28"/>
      <c r="CI43" s="28"/>
      <c r="CJ43" s="28"/>
      <c r="CK43" s="28"/>
      <c r="CL43" s="28"/>
      <c r="CM43" s="28"/>
      <c r="CN43" s="28"/>
      <c r="CO43" s="28"/>
      <c r="CP43" s="28"/>
      <c r="CQ43" s="28"/>
      <c r="CR43" s="28"/>
      <c r="CS43" s="28"/>
      <c r="CT43" s="28"/>
      <c r="CU43" s="28"/>
      <c r="CV43" s="28"/>
      <c r="CW43" s="28"/>
      <c r="CX43" s="28"/>
      <c r="CY43" s="28"/>
      <c r="CZ43" s="28"/>
      <c r="DA43" s="28"/>
      <c r="DB43" s="28"/>
      <c r="DC43" s="28"/>
      <c r="DD43" s="28"/>
      <c r="DE43" s="28"/>
      <c r="DF43" s="28"/>
      <c r="DG43" s="28"/>
      <c r="DH43" s="28"/>
      <c r="DI43" s="28"/>
      <c r="DJ43" s="28"/>
      <c r="DK43" s="28"/>
      <c r="DL43" s="28"/>
      <c r="DM43" s="28"/>
      <c r="DN43" s="28"/>
      <c r="DO43" s="28"/>
      <c r="DP43" s="28"/>
      <c r="DQ43" s="28"/>
      <c r="DR43" s="28"/>
      <c r="DS43" s="28"/>
      <c r="DT43" s="28"/>
      <c r="DU43" s="28"/>
      <c r="DV43" s="28"/>
      <c r="DW43" s="28"/>
      <c r="DX43" s="28"/>
      <c r="DY43" s="28"/>
      <c r="DZ43" s="28"/>
      <c r="EA43" s="28"/>
      <c r="EB43" s="28"/>
      <c r="EC43" s="28"/>
      <c r="ED43" s="28"/>
      <c r="EE43" s="28"/>
      <c r="EF43" s="28"/>
      <c r="EG43" s="28"/>
      <c r="EH43" s="28"/>
      <c r="EI43" s="28"/>
      <c r="EJ43" s="28"/>
      <c r="EK43" s="28"/>
      <c r="EL43" s="28"/>
      <c r="EM43" s="28"/>
      <c r="EN43" s="28"/>
      <c r="EO43" s="28"/>
      <c r="EP43" s="28"/>
      <c r="EQ43" s="28"/>
      <c r="ER43" s="28"/>
      <c r="ES43" s="28"/>
      <c r="ET43" s="28"/>
      <c r="EU43" s="28"/>
      <c r="EV43" s="28"/>
      <c r="EW43" s="28"/>
      <c r="EX43" s="28"/>
      <c r="EY43" s="28"/>
      <c r="EZ43" s="28"/>
      <c r="FA43" s="28"/>
      <c r="FB43" s="28"/>
      <c r="FC43" s="28"/>
      <c r="FD43" s="28"/>
      <c r="FE43" s="28"/>
      <c r="FF43" s="28"/>
      <c r="FG43" s="28"/>
      <c r="FH43" s="28"/>
      <c r="FI43" s="28"/>
      <c r="FJ43" s="28"/>
      <c r="FK43" s="28"/>
      <c r="FL43" s="28"/>
      <c r="FM43" s="28"/>
      <c r="FN43" s="28"/>
      <c r="FO43" s="28"/>
      <c r="FP43" s="28"/>
      <c r="FQ43" s="28"/>
      <c r="FR43" s="28"/>
      <c r="FS43" s="28"/>
      <c r="FT43" s="28"/>
      <c r="FU43" s="28"/>
      <c r="FV43" s="28"/>
      <c r="FW43" s="28"/>
      <c r="FX43" s="28"/>
      <c r="FY43" s="28"/>
      <c r="FZ43" s="28"/>
      <c r="GA43" s="28"/>
      <c r="GB43" s="28"/>
      <c r="GC43" s="28"/>
      <c r="GD43" s="28"/>
      <c r="GE43" s="28"/>
      <c r="GF43" s="28"/>
      <c r="GG43" s="28"/>
      <c r="GH43" s="28"/>
      <c r="GI43" s="28"/>
      <c r="GJ43" s="28"/>
      <c r="GK43" s="28"/>
      <c r="GL43" s="28"/>
      <c r="GM43" s="28"/>
      <c r="GN43" s="28"/>
      <c r="GO43" s="28"/>
      <c r="GP43" s="28"/>
      <c r="GQ43" s="28"/>
      <c r="GR43" s="28"/>
      <c r="GS43" s="28"/>
      <c r="GT43" s="28"/>
      <c r="GU43" s="28"/>
      <c r="GV43" s="28"/>
      <c r="GW43" s="28"/>
      <c r="GX43" s="28"/>
      <c r="GY43" s="28"/>
      <c r="GZ43" s="28"/>
      <c r="HA43" s="28"/>
      <c r="HB43" s="28"/>
      <c r="HC43" s="28"/>
      <c r="HD43" s="28"/>
    </row>
    <row r="44" spans="1:212" ht="27.6" customHeight="1" x14ac:dyDescent="0.3">
      <c r="B44" s="27"/>
      <c r="C44" s="223" t="s">
        <v>30</v>
      </c>
      <c r="D44" s="224"/>
      <c r="E44" s="107"/>
      <c r="F44" s="109" t="s">
        <v>5</v>
      </c>
      <c r="G44" s="221"/>
      <c r="H44" s="222"/>
      <c r="I44" s="225" t="s">
        <v>11</v>
      </c>
      <c r="J44" s="204"/>
      <c r="K44" s="205"/>
    </row>
    <row r="45" spans="1:212" ht="31.8" customHeight="1" thickBot="1" x14ac:dyDescent="0.35">
      <c r="B45" s="27"/>
      <c r="C45" s="217" t="s">
        <v>4</v>
      </c>
      <c r="D45" s="218"/>
      <c r="E45" s="108"/>
      <c r="F45" s="110" t="s">
        <v>6</v>
      </c>
      <c r="G45" s="219"/>
      <c r="H45" s="220"/>
      <c r="I45" s="226"/>
      <c r="J45" s="206"/>
      <c r="K45" s="207"/>
    </row>
    <row r="46" spans="1:212" ht="14.4" customHeight="1" x14ac:dyDescent="0.3">
      <c r="C46" s="28"/>
      <c r="D46" s="28"/>
      <c r="E46" s="28"/>
      <c r="F46" s="28"/>
      <c r="G46" s="28"/>
      <c r="H46" s="28"/>
      <c r="I46" s="28"/>
      <c r="J46" s="58"/>
      <c r="K46" s="58"/>
    </row>
    <row r="47" spans="1:212" s="16" customFormat="1" ht="14.4" customHeight="1" x14ac:dyDescent="0.3">
      <c r="A47" s="28"/>
      <c r="B47" s="28"/>
      <c r="C47" s="28"/>
      <c r="D47" s="28"/>
      <c r="E47" s="28"/>
      <c r="F47" s="28"/>
      <c r="G47" s="28"/>
      <c r="H47" s="28"/>
      <c r="I47" s="28"/>
      <c r="J47" s="58"/>
      <c r="K47" s="58"/>
      <c r="L47" s="28"/>
      <c r="M47" s="28"/>
      <c r="N47" s="28"/>
      <c r="O47" s="28"/>
      <c r="P47" s="28"/>
      <c r="Q47" s="28"/>
      <c r="R47" s="28"/>
      <c r="S47" s="28"/>
      <c r="T47" s="28"/>
      <c r="U47" s="28"/>
      <c r="V47" s="28"/>
      <c r="W47" s="28"/>
      <c r="X47" s="28"/>
      <c r="Y47" s="28"/>
      <c r="Z47" s="28"/>
      <c r="AA47" s="28"/>
      <c r="AB47" s="28"/>
      <c r="AC47" s="28"/>
      <c r="AD47" s="28"/>
      <c r="AE47" s="28"/>
      <c r="AF47" s="28"/>
      <c r="AG47" s="28"/>
      <c r="AH47" s="28"/>
      <c r="AI47" s="28"/>
      <c r="AJ47" s="28"/>
      <c r="AK47" s="28"/>
      <c r="AL47" s="28"/>
      <c r="AM47" s="28"/>
      <c r="AN47" s="28"/>
      <c r="AO47" s="28"/>
      <c r="AP47" s="28"/>
      <c r="AQ47" s="28"/>
      <c r="AR47" s="28"/>
      <c r="AS47" s="28"/>
      <c r="AT47" s="28"/>
      <c r="AU47" s="28"/>
      <c r="AV47" s="28"/>
      <c r="AW47" s="28"/>
      <c r="AX47" s="28"/>
      <c r="AY47" s="28"/>
      <c r="AZ47" s="28"/>
      <c r="BA47" s="28"/>
      <c r="BB47" s="28"/>
      <c r="BC47" s="28"/>
      <c r="BD47" s="28"/>
      <c r="BE47" s="28"/>
      <c r="BF47" s="28"/>
      <c r="BG47" s="28"/>
      <c r="BH47" s="28"/>
      <c r="BI47" s="28"/>
      <c r="BJ47" s="28"/>
      <c r="BK47" s="28"/>
      <c r="BL47" s="28"/>
      <c r="BM47" s="28"/>
      <c r="BN47" s="28"/>
      <c r="BO47" s="28"/>
      <c r="BP47" s="28"/>
      <c r="BQ47" s="28"/>
      <c r="BR47" s="28"/>
      <c r="BS47" s="28"/>
      <c r="BT47" s="28"/>
      <c r="BU47" s="28"/>
      <c r="BV47" s="28"/>
      <c r="BW47" s="28"/>
      <c r="BX47" s="28"/>
      <c r="BY47" s="28"/>
      <c r="BZ47" s="28"/>
      <c r="CA47" s="28"/>
      <c r="CB47" s="28"/>
      <c r="CC47" s="28"/>
      <c r="CD47" s="28"/>
      <c r="CE47" s="28"/>
      <c r="CF47" s="28"/>
      <c r="CG47" s="28"/>
      <c r="CH47" s="28"/>
      <c r="CI47" s="28"/>
      <c r="CJ47" s="28"/>
      <c r="CK47" s="28"/>
      <c r="CL47" s="28"/>
      <c r="CM47" s="28"/>
      <c r="CN47" s="28"/>
      <c r="CO47" s="28"/>
      <c r="CP47" s="28"/>
      <c r="CQ47" s="28"/>
      <c r="CR47" s="28"/>
      <c r="CS47" s="28"/>
      <c r="CT47" s="28"/>
      <c r="CU47" s="28"/>
      <c r="CV47" s="28"/>
      <c r="CW47" s="28"/>
      <c r="CX47" s="28"/>
      <c r="CY47" s="28"/>
      <c r="CZ47" s="28"/>
      <c r="DA47" s="28"/>
      <c r="DB47" s="28"/>
      <c r="DC47" s="28"/>
      <c r="DD47" s="28"/>
      <c r="DE47" s="28"/>
      <c r="DF47" s="28"/>
      <c r="DG47" s="28"/>
      <c r="DH47" s="28"/>
      <c r="DI47" s="28"/>
      <c r="DJ47" s="28"/>
      <c r="DK47" s="28"/>
      <c r="DL47" s="28"/>
      <c r="DM47" s="28"/>
      <c r="DN47" s="28"/>
      <c r="DO47" s="28"/>
      <c r="DP47" s="28"/>
      <c r="DQ47" s="28"/>
      <c r="DR47" s="28"/>
      <c r="DS47" s="28"/>
      <c r="DT47" s="28"/>
      <c r="DU47" s="28"/>
      <c r="DV47" s="28"/>
      <c r="DW47" s="28"/>
      <c r="DX47" s="28"/>
      <c r="DY47" s="28"/>
      <c r="DZ47" s="28"/>
      <c r="EA47" s="28"/>
      <c r="EB47" s="28"/>
      <c r="EC47" s="28"/>
      <c r="ED47" s="28"/>
      <c r="EE47" s="28"/>
      <c r="EF47" s="28"/>
      <c r="EG47" s="28"/>
      <c r="EH47" s="28"/>
      <c r="EI47" s="28"/>
      <c r="EJ47" s="28"/>
      <c r="EK47" s="28"/>
      <c r="EL47" s="28"/>
      <c r="EM47" s="28"/>
      <c r="EN47" s="28"/>
      <c r="EO47" s="28"/>
      <c r="EP47" s="28"/>
      <c r="EQ47" s="28"/>
      <c r="ER47" s="28"/>
      <c r="ES47" s="28"/>
      <c r="ET47" s="28"/>
      <c r="EU47" s="28"/>
      <c r="EV47" s="28"/>
      <c r="EW47" s="28"/>
      <c r="EX47" s="28"/>
      <c r="EY47" s="28"/>
      <c r="EZ47" s="28"/>
      <c r="FA47" s="28"/>
      <c r="FB47" s="28"/>
      <c r="FC47" s="28"/>
      <c r="FD47" s="28"/>
      <c r="FE47" s="28"/>
      <c r="FF47" s="28"/>
      <c r="FG47" s="28"/>
      <c r="FH47" s="28"/>
      <c r="FI47" s="28"/>
      <c r="FJ47" s="28"/>
      <c r="FK47" s="28"/>
      <c r="FL47" s="28"/>
      <c r="FM47" s="28"/>
      <c r="FN47" s="28"/>
      <c r="FO47" s="28"/>
      <c r="FP47" s="28"/>
      <c r="FQ47" s="28"/>
      <c r="FR47" s="28"/>
      <c r="FS47" s="28"/>
      <c r="FT47" s="28"/>
      <c r="FU47" s="28"/>
      <c r="FV47" s="28"/>
      <c r="FW47" s="28"/>
      <c r="FX47" s="28"/>
      <c r="FY47" s="28"/>
      <c r="FZ47" s="28"/>
      <c r="GA47" s="28"/>
      <c r="GB47" s="28"/>
      <c r="GC47" s="28"/>
      <c r="GD47" s="28"/>
      <c r="GE47" s="28"/>
      <c r="GF47" s="28"/>
      <c r="GG47" s="28"/>
      <c r="GH47" s="28"/>
      <c r="GI47" s="28"/>
      <c r="GJ47" s="28"/>
      <c r="GK47" s="28"/>
      <c r="GL47" s="28"/>
      <c r="GM47" s="28"/>
      <c r="GN47" s="28"/>
      <c r="GO47" s="28"/>
      <c r="GP47" s="28"/>
      <c r="GQ47" s="28"/>
      <c r="GR47" s="28"/>
      <c r="GS47" s="28"/>
      <c r="GT47" s="28"/>
      <c r="GU47" s="28"/>
      <c r="GV47" s="28"/>
      <c r="GW47" s="28"/>
      <c r="GX47" s="28"/>
      <c r="GY47" s="28"/>
      <c r="GZ47" s="28"/>
      <c r="HA47" s="28"/>
      <c r="HB47" s="28"/>
      <c r="HC47" s="28"/>
      <c r="HD47" s="28"/>
    </row>
    <row r="48" spans="1:212" s="16" customFormat="1" ht="15" customHeight="1" x14ac:dyDescent="0.3">
      <c r="A48" s="28"/>
      <c r="B48" s="28"/>
      <c r="C48" s="28"/>
      <c r="D48" s="28"/>
      <c r="E48" s="28"/>
      <c r="F48" s="28"/>
      <c r="G48" s="28"/>
      <c r="H48" s="28"/>
      <c r="I48" s="28"/>
      <c r="J48" s="58"/>
      <c r="K48" s="58"/>
      <c r="L48" s="28"/>
      <c r="M48" s="28"/>
      <c r="N48" s="28"/>
      <c r="O48" s="28"/>
      <c r="P48" s="28"/>
      <c r="Q48" s="28"/>
      <c r="R48" s="28"/>
      <c r="S48" s="28"/>
      <c r="T48" s="28"/>
      <c r="U48" s="28"/>
      <c r="V48" s="28"/>
      <c r="W48" s="28"/>
      <c r="X48" s="28"/>
      <c r="Y48" s="28"/>
      <c r="Z48" s="28"/>
      <c r="AA48" s="28"/>
      <c r="AB48" s="28"/>
      <c r="AC48" s="28"/>
      <c r="AD48" s="28"/>
      <c r="AE48" s="28"/>
      <c r="AF48" s="28"/>
      <c r="AG48" s="28"/>
      <c r="AH48" s="28"/>
      <c r="AI48" s="28"/>
      <c r="AJ48" s="28"/>
      <c r="AK48" s="28"/>
      <c r="AL48" s="28"/>
      <c r="AM48" s="28"/>
      <c r="AN48" s="28"/>
      <c r="AO48" s="28"/>
      <c r="AP48" s="28"/>
      <c r="AQ48" s="28"/>
      <c r="AR48" s="28"/>
      <c r="AS48" s="28"/>
      <c r="AT48" s="28"/>
      <c r="AU48" s="28"/>
      <c r="AV48" s="28"/>
      <c r="AW48" s="28"/>
      <c r="AX48" s="28"/>
      <c r="AY48" s="28"/>
      <c r="AZ48" s="28"/>
      <c r="BA48" s="28"/>
      <c r="BB48" s="28"/>
      <c r="BC48" s="28"/>
      <c r="BD48" s="28"/>
      <c r="BE48" s="28"/>
      <c r="BF48" s="28"/>
      <c r="BG48" s="28"/>
      <c r="BH48" s="28"/>
      <c r="BI48" s="28"/>
      <c r="BJ48" s="28"/>
      <c r="BK48" s="28"/>
      <c r="BL48" s="28"/>
      <c r="BM48" s="28"/>
      <c r="BN48" s="28"/>
      <c r="BO48" s="28"/>
      <c r="BP48" s="28"/>
      <c r="BQ48" s="28"/>
      <c r="BR48" s="28"/>
      <c r="BS48" s="28"/>
      <c r="BT48" s="28"/>
      <c r="BU48" s="28"/>
      <c r="BV48" s="28"/>
      <c r="BW48" s="28"/>
      <c r="BX48" s="28"/>
      <c r="BY48" s="28"/>
      <c r="BZ48" s="28"/>
      <c r="CA48" s="28"/>
      <c r="CB48" s="28"/>
      <c r="CC48" s="28"/>
      <c r="CD48" s="28"/>
      <c r="CE48" s="28"/>
      <c r="CF48" s="28"/>
      <c r="CG48" s="28"/>
      <c r="CH48" s="28"/>
      <c r="CI48" s="28"/>
      <c r="CJ48" s="28"/>
      <c r="CK48" s="28"/>
      <c r="CL48" s="28"/>
      <c r="CM48" s="28"/>
      <c r="CN48" s="28"/>
      <c r="CO48" s="28"/>
      <c r="CP48" s="28"/>
      <c r="CQ48" s="28"/>
      <c r="CR48" s="28"/>
      <c r="CS48" s="28"/>
      <c r="CT48" s="28"/>
      <c r="CU48" s="28"/>
      <c r="CV48" s="28"/>
      <c r="CW48" s="28"/>
      <c r="CX48" s="28"/>
      <c r="CY48" s="28"/>
      <c r="CZ48" s="28"/>
      <c r="DA48" s="28"/>
      <c r="DB48" s="28"/>
      <c r="DC48" s="28"/>
      <c r="DD48" s="28"/>
      <c r="DE48" s="28"/>
      <c r="DF48" s="28"/>
      <c r="DG48" s="28"/>
      <c r="DH48" s="28"/>
      <c r="DI48" s="28"/>
      <c r="DJ48" s="28"/>
      <c r="DK48" s="28"/>
      <c r="DL48" s="28"/>
      <c r="DM48" s="28"/>
      <c r="DN48" s="28"/>
      <c r="DO48" s="28"/>
      <c r="DP48" s="28"/>
      <c r="DQ48" s="28"/>
      <c r="DR48" s="28"/>
      <c r="DS48" s="28"/>
      <c r="DT48" s="28"/>
      <c r="DU48" s="28"/>
      <c r="DV48" s="28"/>
      <c r="DW48" s="28"/>
      <c r="DX48" s="28"/>
      <c r="DY48" s="28"/>
      <c r="DZ48" s="28"/>
      <c r="EA48" s="28"/>
      <c r="EB48" s="28"/>
      <c r="EC48" s="28"/>
      <c r="ED48" s="28"/>
      <c r="EE48" s="28"/>
      <c r="EF48" s="28"/>
      <c r="EG48" s="28"/>
      <c r="EH48" s="28"/>
      <c r="EI48" s="28"/>
      <c r="EJ48" s="28"/>
      <c r="EK48" s="28"/>
      <c r="EL48" s="28"/>
      <c r="EM48" s="28"/>
      <c r="EN48" s="28"/>
      <c r="EO48" s="28"/>
      <c r="EP48" s="28"/>
      <c r="EQ48" s="28"/>
      <c r="ER48" s="28"/>
      <c r="ES48" s="28"/>
      <c r="ET48" s="28"/>
      <c r="EU48" s="28"/>
      <c r="EV48" s="28"/>
      <c r="EW48" s="28"/>
      <c r="EX48" s="28"/>
      <c r="EY48" s="28"/>
      <c r="EZ48" s="28"/>
      <c r="FA48" s="28"/>
      <c r="FB48" s="28"/>
      <c r="FC48" s="28"/>
      <c r="FD48" s="28"/>
      <c r="FE48" s="28"/>
      <c r="FF48" s="28"/>
      <c r="FG48" s="28"/>
      <c r="FH48" s="28"/>
      <c r="FI48" s="28"/>
      <c r="FJ48" s="28"/>
      <c r="FK48" s="28"/>
      <c r="FL48" s="28"/>
      <c r="FM48" s="28"/>
      <c r="FN48" s="28"/>
      <c r="FO48" s="28"/>
      <c r="FP48" s="28"/>
      <c r="FQ48" s="28"/>
      <c r="FR48" s="28"/>
      <c r="FS48" s="28"/>
      <c r="FT48" s="28"/>
      <c r="FU48" s="28"/>
      <c r="FV48" s="28"/>
      <c r="FW48" s="28"/>
      <c r="FX48" s="28"/>
      <c r="FY48" s="28"/>
      <c r="FZ48" s="28"/>
      <c r="GA48" s="28"/>
      <c r="GB48" s="28"/>
      <c r="GC48" s="28"/>
      <c r="GD48" s="28"/>
      <c r="GE48" s="28"/>
      <c r="GF48" s="28"/>
      <c r="GG48" s="28"/>
      <c r="GH48" s="28"/>
      <c r="GI48" s="28"/>
      <c r="GJ48" s="28"/>
      <c r="GK48" s="28"/>
      <c r="GL48" s="28"/>
      <c r="GM48" s="28"/>
      <c r="GN48" s="28"/>
      <c r="GO48" s="28"/>
      <c r="GP48" s="28"/>
      <c r="GQ48" s="28"/>
      <c r="GR48" s="28"/>
      <c r="GS48" s="28"/>
      <c r="GT48" s="28"/>
      <c r="GU48" s="28"/>
      <c r="GV48" s="28"/>
      <c r="GW48" s="28"/>
      <c r="GX48" s="28"/>
      <c r="GY48" s="28"/>
      <c r="GZ48" s="28"/>
      <c r="HA48" s="28"/>
      <c r="HB48" s="28"/>
      <c r="HC48" s="28"/>
      <c r="HD48" s="28"/>
    </row>
    <row r="49" spans="1:212" s="16" customFormat="1" x14ac:dyDescent="0.3">
      <c r="A49" s="28"/>
      <c r="B49" s="28"/>
      <c r="C49" s="28"/>
      <c r="D49" s="28"/>
      <c r="E49" s="28"/>
      <c r="F49" s="28"/>
      <c r="G49" s="28"/>
      <c r="H49" s="28"/>
      <c r="I49" s="28"/>
      <c r="J49" s="32"/>
      <c r="K49" s="32"/>
      <c r="L49" s="28"/>
      <c r="M49" s="28"/>
      <c r="N49" s="28"/>
      <c r="O49" s="28"/>
      <c r="P49" s="28"/>
      <c r="Q49" s="28"/>
      <c r="R49" s="28"/>
      <c r="S49" s="28"/>
      <c r="T49" s="28"/>
      <c r="U49" s="28"/>
      <c r="V49" s="28"/>
      <c r="W49" s="28"/>
      <c r="X49" s="28"/>
      <c r="Y49" s="28"/>
      <c r="Z49" s="28"/>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28"/>
      <c r="AY49" s="28"/>
      <c r="AZ49" s="28"/>
      <c r="BA49" s="28"/>
      <c r="BB49" s="28"/>
      <c r="BC49" s="28"/>
      <c r="BD49" s="28"/>
      <c r="BE49" s="28"/>
      <c r="BF49" s="28"/>
      <c r="BG49" s="28"/>
      <c r="BH49" s="28"/>
      <c r="BI49" s="28"/>
      <c r="BJ49" s="28"/>
      <c r="BK49" s="28"/>
      <c r="BL49" s="28"/>
      <c r="BM49" s="28"/>
      <c r="BN49" s="28"/>
      <c r="BO49" s="28"/>
      <c r="BP49" s="28"/>
      <c r="BQ49" s="28"/>
      <c r="BR49" s="28"/>
      <c r="BS49" s="28"/>
      <c r="BT49" s="28"/>
      <c r="BU49" s="28"/>
      <c r="BV49" s="28"/>
      <c r="BW49" s="28"/>
      <c r="BX49" s="28"/>
      <c r="BY49" s="28"/>
      <c r="BZ49" s="28"/>
      <c r="CA49" s="28"/>
      <c r="CB49" s="28"/>
      <c r="CC49" s="28"/>
      <c r="CD49" s="28"/>
      <c r="CE49" s="28"/>
      <c r="CF49" s="28"/>
      <c r="CG49" s="28"/>
      <c r="CH49" s="28"/>
      <c r="CI49" s="28"/>
      <c r="CJ49" s="28"/>
      <c r="CK49" s="28"/>
      <c r="CL49" s="28"/>
      <c r="CM49" s="28"/>
      <c r="CN49" s="28"/>
      <c r="CO49" s="28"/>
      <c r="CP49" s="28"/>
      <c r="CQ49" s="28"/>
      <c r="CR49" s="28"/>
      <c r="CS49" s="28"/>
      <c r="CT49" s="28"/>
      <c r="CU49" s="28"/>
      <c r="CV49" s="28"/>
      <c r="CW49" s="28"/>
      <c r="CX49" s="28"/>
      <c r="CY49" s="28"/>
      <c r="CZ49" s="28"/>
      <c r="DA49" s="28"/>
      <c r="DB49" s="28"/>
      <c r="DC49" s="28"/>
      <c r="DD49" s="28"/>
      <c r="DE49" s="28"/>
      <c r="DF49" s="28"/>
      <c r="DG49" s="28"/>
      <c r="DH49" s="28"/>
      <c r="DI49" s="28"/>
      <c r="DJ49" s="28"/>
      <c r="DK49" s="28"/>
      <c r="DL49" s="28"/>
      <c r="DM49" s="28"/>
      <c r="DN49" s="28"/>
      <c r="DO49" s="28"/>
      <c r="DP49" s="28"/>
      <c r="DQ49" s="28"/>
      <c r="DR49" s="28"/>
      <c r="DS49" s="28"/>
      <c r="DT49" s="28"/>
      <c r="DU49" s="28"/>
      <c r="DV49" s="28"/>
      <c r="DW49" s="28"/>
      <c r="DX49" s="28"/>
      <c r="DY49" s="28"/>
      <c r="DZ49" s="28"/>
      <c r="EA49" s="28"/>
      <c r="EB49" s="28"/>
      <c r="EC49" s="28"/>
      <c r="ED49" s="28"/>
      <c r="EE49" s="28"/>
      <c r="EF49" s="28"/>
      <c r="EG49" s="28"/>
      <c r="EH49" s="28"/>
      <c r="EI49" s="28"/>
      <c r="EJ49" s="28"/>
      <c r="EK49" s="28"/>
      <c r="EL49" s="28"/>
      <c r="EM49" s="28"/>
      <c r="EN49" s="28"/>
      <c r="EO49" s="28"/>
      <c r="EP49" s="28"/>
      <c r="EQ49" s="28"/>
      <c r="ER49" s="28"/>
      <c r="ES49" s="28"/>
      <c r="ET49" s="28"/>
      <c r="EU49" s="28"/>
      <c r="EV49" s="28"/>
      <c r="EW49" s="28"/>
      <c r="EX49" s="28"/>
      <c r="EY49" s="28"/>
      <c r="EZ49" s="28"/>
      <c r="FA49" s="28"/>
      <c r="FB49" s="28"/>
      <c r="FC49" s="28"/>
      <c r="FD49" s="28"/>
      <c r="FE49" s="28"/>
      <c r="FF49" s="28"/>
      <c r="FG49" s="28"/>
      <c r="FH49" s="28"/>
      <c r="FI49" s="28"/>
      <c r="FJ49" s="28"/>
      <c r="FK49" s="28"/>
      <c r="FL49" s="28"/>
      <c r="FM49" s="28"/>
      <c r="FN49" s="28"/>
      <c r="FO49" s="28"/>
      <c r="FP49" s="28"/>
      <c r="FQ49" s="28"/>
      <c r="FR49" s="28"/>
      <c r="FS49" s="28"/>
      <c r="FT49" s="28"/>
      <c r="FU49" s="28"/>
      <c r="FV49" s="28"/>
      <c r="FW49" s="28"/>
      <c r="FX49" s="28"/>
      <c r="FY49" s="28"/>
      <c r="FZ49" s="28"/>
      <c r="GA49" s="28"/>
      <c r="GB49" s="28"/>
      <c r="GC49" s="28"/>
      <c r="GD49" s="28"/>
      <c r="GE49" s="28"/>
      <c r="GF49" s="28"/>
      <c r="GG49" s="28"/>
      <c r="GH49" s="28"/>
      <c r="GI49" s="28"/>
      <c r="GJ49" s="28"/>
      <c r="GK49" s="28"/>
      <c r="GL49" s="28"/>
      <c r="GM49" s="28"/>
      <c r="GN49" s="28"/>
      <c r="GO49" s="28"/>
      <c r="GP49" s="28"/>
      <c r="GQ49" s="28"/>
      <c r="GR49" s="28"/>
      <c r="GS49" s="28"/>
      <c r="GT49" s="28"/>
      <c r="GU49" s="28"/>
      <c r="GV49" s="28"/>
      <c r="GW49" s="28"/>
      <c r="GX49" s="28"/>
      <c r="GY49" s="28"/>
      <c r="GZ49" s="28"/>
      <c r="HA49" s="28"/>
      <c r="HB49" s="28"/>
      <c r="HC49" s="28"/>
      <c r="HD49" s="28"/>
    </row>
    <row r="50" spans="1:212" s="16" customFormat="1" x14ac:dyDescent="0.3">
      <c r="A50" s="28"/>
      <c r="B50" s="28"/>
      <c r="C50" s="28"/>
      <c r="D50" s="28"/>
      <c r="E50" s="28"/>
      <c r="F50" s="28"/>
      <c r="G50" s="28"/>
      <c r="H50" s="28"/>
      <c r="I50" s="28"/>
      <c r="J50" s="32"/>
      <c r="K50" s="32"/>
      <c r="L50" s="28"/>
      <c r="M50" s="28"/>
      <c r="N50" s="28"/>
      <c r="O50" s="28"/>
      <c r="P50" s="28"/>
      <c r="Q50" s="28"/>
      <c r="R50" s="28"/>
      <c r="S50" s="28"/>
      <c r="T50" s="28"/>
      <c r="U50" s="28"/>
      <c r="V50" s="28"/>
      <c r="W50" s="28"/>
      <c r="X50" s="28"/>
      <c r="Y50" s="28"/>
      <c r="Z50" s="28"/>
      <c r="AA50" s="28"/>
      <c r="AB50" s="28"/>
      <c r="AC50" s="28"/>
      <c r="AD50" s="28"/>
      <c r="AE50" s="28"/>
      <c r="AF50" s="28"/>
      <c r="AG50" s="28"/>
      <c r="AH50" s="28"/>
      <c r="AI50" s="28"/>
      <c r="AJ50" s="28"/>
      <c r="AK50" s="28"/>
      <c r="AL50" s="28"/>
      <c r="AM50" s="28"/>
      <c r="AN50" s="28"/>
      <c r="AO50" s="28"/>
      <c r="AP50" s="28"/>
      <c r="AQ50" s="28"/>
      <c r="AR50" s="28"/>
      <c r="AS50" s="28"/>
      <c r="AT50" s="28"/>
      <c r="AU50" s="28"/>
      <c r="AV50" s="28"/>
      <c r="AW50" s="28"/>
      <c r="AX50" s="28"/>
      <c r="AY50" s="28"/>
      <c r="AZ50" s="28"/>
      <c r="BA50" s="28"/>
      <c r="BB50" s="28"/>
      <c r="BC50" s="28"/>
      <c r="BD50" s="28"/>
      <c r="BE50" s="28"/>
      <c r="BF50" s="28"/>
      <c r="BG50" s="28"/>
      <c r="BH50" s="28"/>
      <c r="BI50" s="28"/>
      <c r="BJ50" s="28"/>
      <c r="BK50" s="28"/>
      <c r="BL50" s="28"/>
      <c r="BM50" s="28"/>
      <c r="BN50" s="28"/>
      <c r="BO50" s="28"/>
      <c r="BP50" s="28"/>
      <c r="BQ50" s="28"/>
      <c r="BR50" s="28"/>
      <c r="BS50" s="28"/>
      <c r="BT50" s="28"/>
      <c r="BU50" s="28"/>
      <c r="BV50" s="28"/>
      <c r="BW50" s="28"/>
      <c r="BX50" s="28"/>
      <c r="BY50" s="28"/>
      <c r="BZ50" s="28"/>
      <c r="CA50" s="28"/>
      <c r="CB50" s="28"/>
      <c r="CC50" s="28"/>
      <c r="CD50" s="28"/>
      <c r="CE50" s="28"/>
      <c r="CF50" s="28"/>
      <c r="CG50" s="28"/>
      <c r="CH50" s="28"/>
      <c r="CI50" s="28"/>
      <c r="CJ50" s="28"/>
      <c r="CK50" s="28"/>
      <c r="CL50" s="28"/>
      <c r="CM50" s="28"/>
      <c r="CN50" s="28"/>
      <c r="CO50" s="28"/>
      <c r="CP50" s="28"/>
      <c r="CQ50" s="28"/>
      <c r="CR50" s="28"/>
      <c r="CS50" s="28"/>
      <c r="CT50" s="28"/>
      <c r="CU50" s="28"/>
      <c r="CV50" s="28"/>
      <c r="CW50" s="28"/>
      <c r="CX50" s="28"/>
      <c r="CY50" s="28"/>
      <c r="CZ50" s="28"/>
      <c r="DA50" s="28"/>
      <c r="DB50" s="28"/>
      <c r="DC50" s="28"/>
      <c r="DD50" s="28"/>
      <c r="DE50" s="28"/>
      <c r="DF50" s="28"/>
      <c r="DG50" s="28"/>
      <c r="DH50" s="28"/>
      <c r="DI50" s="28"/>
      <c r="DJ50" s="28"/>
      <c r="DK50" s="28"/>
      <c r="DL50" s="28"/>
      <c r="DM50" s="28"/>
      <c r="DN50" s="28"/>
      <c r="DO50" s="28"/>
      <c r="DP50" s="28"/>
      <c r="DQ50" s="28"/>
      <c r="DR50" s="28"/>
      <c r="DS50" s="28"/>
      <c r="DT50" s="28"/>
      <c r="DU50" s="28"/>
      <c r="DV50" s="28"/>
      <c r="DW50" s="28"/>
      <c r="DX50" s="28"/>
      <c r="DY50" s="28"/>
      <c r="DZ50" s="28"/>
      <c r="EA50" s="28"/>
      <c r="EB50" s="28"/>
      <c r="EC50" s="28"/>
      <c r="ED50" s="28"/>
      <c r="EE50" s="28"/>
      <c r="EF50" s="28"/>
      <c r="EG50" s="28"/>
      <c r="EH50" s="28"/>
      <c r="EI50" s="28"/>
      <c r="EJ50" s="28"/>
      <c r="EK50" s="28"/>
      <c r="EL50" s="28"/>
      <c r="EM50" s="28"/>
      <c r="EN50" s="28"/>
      <c r="EO50" s="28"/>
      <c r="EP50" s="28"/>
      <c r="EQ50" s="28"/>
      <c r="ER50" s="28"/>
      <c r="ES50" s="28"/>
      <c r="ET50" s="28"/>
      <c r="EU50" s="28"/>
      <c r="EV50" s="28"/>
      <c r="EW50" s="28"/>
      <c r="EX50" s="28"/>
      <c r="EY50" s="28"/>
      <c r="EZ50" s="28"/>
      <c r="FA50" s="28"/>
      <c r="FB50" s="28"/>
      <c r="FC50" s="28"/>
      <c r="FD50" s="28"/>
      <c r="FE50" s="28"/>
      <c r="FF50" s="28"/>
      <c r="FG50" s="28"/>
      <c r="FH50" s="28"/>
      <c r="FI50" s="28"/>
      <c r="FJ50" s="28"/>
      <c r="FK50" s="28"/>
      <c r="FL50" s="28"/>
      <c r="FM50" s="28"/>
      <c r="FN50" s="28"/>
      <c r="FO50" s="28"/>
      <c r="FP50" s="28"/>
      <c r="FQ50" s="28"/>
      <c r="FR50" s="28"/>
      <c r="FS50" s="28"/>
      <c r="FT50" s="28"/>
      <c r="FU50" s="28"/>
      <c r="FV50" s="28"/>
      <c r="FW50" s="28"/>
      <c r="FX50" s="28"/>
      <c r="FY50" s="28"/>
      <c r="FZ50" s="28"/>
      <c r="GA50" s="28"/>
      <c r="GB50" s="28"/>
      <c r="GC50" s="28"/>
      <c r="GD50" s="28"/>
      <c r="GE50" s="28"/>
      <c r="GF50" s="28"/>
      <c r="GG50" s="28"/>
      <c r="GH50" s="28"/>
      <c r="GI50" s="28"/>
      <c r="GJ50" s="28"/>
      <c r="GK50" s="28"/>
      <c r="GL50" s="28"/>
      <c r="GM50" s="28"/>
      <c r="GN50" s="28"/>
      <c r="GO50" s="28"/>
      <c r="GP50" s="28"/>
      <c r="GQ50" s="28"/>
      <c r="GR50" s="28"/>
      <c r="GS50" s="28"/>
      <c r="GT50" s="28"/>
      <c r="GU50" s="28"/>
      <c r="GV50" s="28"/>
      <c r="GW50" s="28"/>
      <c r="GX50" s="28"/>
      <c r="GY50" s="28"/>
      <c r="GZ50" s="28"/>
      <c r="HA50" s="28"/>
      <c r="HB50" s="28"/>
      <c r="HC50" s="28"/>
      <c r="HD50" s="28"/>
    </row>
    <row r="51" spans="1:212" s="28" customFormat="1" x14ac:dyDescent="0.3">
      <c r="J51" s="32"/>
      <c r="K51" s="32"/>
    </row>
    <row r="52" spans="1:212" s="28" customFormat="1" x14ac:dyDescent="0.3">
      <c r="J52" s="32"/>
      <c r="K52" s="32"/>
    </row>
    <row r="53" spans="1:212" s="28" customFormat="1" x14ac:dyDescent="0.3">
      <c r="J53" s="32"/>
      <c r="K53" s="32"/>
    </row>
    <row r="54" spans="1:212" s="28" customFormat="1" x14ac:dyDescent="0.3">
      <c r="J54" s="32"/>
      <c r="K54" s="32"/>
    </row>
    <row r="55" spans="1:212" s="28" customFormat="1" x14ac:dyDescent="0.3">
      <c r="J55" s="32"/>
      <c r="K55" s="32"/>
    </row>
    <row r="56" spans="1:212" s="28" customFormat="1" x14ac:dyDescent="0.3">
      <c r="J56" s="32"/>
      <c r="K56" s="32"/>
    </row>
    <row r="57" spans="1:212" s="28" customFormat="1" x14ac:dyDescent="0.3">
      <c r="J57" s="32"/>
      <c r="K57" s="32"/>
    </row>
    <row r="58" spans="1:212" s="28" customFormat="1" x14ac:dyDescent="0.3">
      <c r="J58" s="32"/>
      <c r="K58" s="32"/>
    </row>
    <row r="59" spans="1:212" s="28" customFormat="1" x14ac:dyDescent="0.3">
      <c r="J59" s="32"/>
      <c r="K59" s="32"/>
    </row>
    <row r="60" spans="1:212" s="28" customFormat="1" x14ac:dyDescent="0.3">
      <c r="J60" s="32"/>
      <c r="K60" s="32"/>
    </row>
    <row r="61" spans="1:212" s="28" customFormat="1" x14ac:dyDescent="0.3">
      <c r="J61" s="32"/>
      <c r="K61" s="32"/>
    </row>
    <row r="62" spans="1:212" s="28" customFormat="1" x14ac:dyDescent="0.3">
      <c r="J62" s="32"/>
      <c r="K62" s="32"/>
    </row>
    <row r="63" spans="1:212" s="28" customFormat="1" x14ac:dyDescent="0.3">
      <c r="J63" s="32"/>
      <c r="K63" s="32"/>
    </row>
    <row r="64" spans="1:212" s="28" customFormat="1" x14ac:dyDescent="0.3">
      <c r="J64" s="32"/>
      <c r="K64" s="32"/>
    </row>
    <row r="65" spans="10:11" s="28" customFormat="1" x14ac:dyDescent="0.3">
      <c r="J65" s="32"/>
      <c r="K65" s="32"/>
    </row>
    <row r="66" spans="10:11" s="28" customFormat="1" x14ac:dyDescent="0.3">
      <c r="J66" s="32"/>
      <c r="K66" s="32"/>
    </row>
    <row r="67" spans="10:11" s="28" customFormat="1" x14ac:dyDescent="0.3">
      <c r="J67" s="32"/>
      <c r="K67" s="32"/>
    </row>
    <row r="68" spans="10:11" s="28" customFormat="1" x14ac:dyDescent="0.3">
      <c r="J68" s="32"/>
      <c r="K68" s="32"/>
    </row>
    <row r="69" spans="10:11" s="28" customFormat="1" x14ac:dyDescent="0.3">
      <c r="J69" s="32"/>
      <c r="K69" s="32"/>
    </row>
    <row r="70" spans="10:11" s="28" customFormat="1" x14ac:dyDescent="0.3">
      <c r="J70" s="32"/>
      <c r="K70" s="32"/>
    </row>
    <row r="71" spans="10:11" s="28" customFormat="1" x14ac:dyDescent="0.3">
      <c r="J71" s="32"/>
      <c r="K71" s="32"/>
    </row>
    <row r="72" spans="10:11" s="28" customFormat="1" x14ac:dyDescent="0.3">
      <c r="J72" s="32"/>
      <c r="K72" s="32"/>
    </row>
    <row r="73" spans="10:11" s="28" customFormat="1" x14ac:dyDescent="0.3">
      <c r="J73" s="32"/>
      <c r="K73" s="32"/>
    </row>
    <row r="74" spans="10:11" s="28" customFormat="1" x14ac:dyDescent="0.3">
      <c r="J74" s="32"/>
      <c r="K74" s="32"/>
    </row>
    <row r="75" spans="10:11" s="28" customFormat="1" x14ac:dyDescent="0.3">
      <c r="J75" s="32"/>
      <c r="K75" s="32"/>
    </row>
    <row r="76" spans="10:11" s="28" customFormat="1" x14ac:dyDescent="0.3">
      <c r="J76" s="32"/>
      <c r="K76" s="32"/>
    </row>
    <row r="77" spans="10:11" s="28" customFormat="1" x14ac:dyDescent="0.3">
      <c r="J77" s="32"/>
      <c r="K77" s="32"/>
    </row>
    <row r="78" spans="10:11" s="28" customFormat="1" x14ac:dyDescent="0.3">
      <c r="J78" s="32"/>
      <c r="K78" s="32"/>
    </row>
    <row r="79" spans="10:11" s="28" customFormat="1" x14ac:dyDescent="0.3">
      <c r="J79" s="32"/>
      <c r="K79" s="32"/>
    </row>
    <row r="80" spans="10:11" s="28" customFormat="1" x14ac:dyDescent="0.3">
      <c r="J80" s="32"/>
      <c r="K80" s="32"/>
    </row>
    <row r="81" spans="10:11" s="28" customFormat="1" x14ac:dyDescent="0.3">
      <c r="J81" s="32"/>
      <c r="K81" s="32"/>
    </row>
    <row r="82" spans="10:11" s="28" customFormat="1" x14ac:dyDescent="0.3">
      <c r="J82" s="32"/>
      <c r="K82" s="32"/>
    </row>
    <row r="83" spans="10:11" s="28" customFormat="1" x14ac:dyDescent="0.3">
      <c r="J83" s="32"/>
      <c r="K83" s="32"/>
    </row>
    <row r="84" spans="10:11" s="28" customFormat="1" x14ac:dyDescent="0.3">
      <c r="J84" s="32"/>
      <c r="K84" s="32"/>
    </row>
    <row r="85" spans="10:11" s="28" customFormat="1" x14ac:dyDescent="0.3">
      <c r="J85" s="32"/>
      <c r="K85" s="32"/>
    </row>
    <row r="86" spans="10:11" s="28" customFormat="1" x14ac:dyDescent="0.3">
      <c r="J86" s="32"/>
      <c r="K86" s="32"/>
    </row>
    <row r="87" spans="10:11" s="28" customFormat="1" x14ac:dyDescent="0.3">
      <c r="J87" s="32"/>
      <c r="K87" s="32"/>
    </row>
    <row r="88" spans="10:11" s="28" customFormat="1" x14ac:dyDescent="0.3">
      <c r="J88" s="32"/>
      <c r="K88" s="32"/>
    </row>
    <row r="89" spans="10:11" s="28" customFormat="1" x14ac:dyDescent="0.3">
      <c r="J89" s="32"/>
      <c r="K89" s="32"/>
    </row>
    <row r="90" spans="10:11" s="28" customFormat="1" x14ac:dyDescent="0.3">
      <c r="J90" s="32"/>
      <c r="K90" s="32"/>
    </row>
    <row r="91" spans="10:11" s="28" customFormat="1" x14ac:dyDescent="0.3">
      <c r="J91" s="32"/>
      <c r="K91" s="32"/>
    </row>
    <row r="92" spans="10:11" s="28" customFormat="1" x14ac:dyDescent="0.3">
      <c r="J92" s="32"/>
      <c r="K92" s="32"/>
    </row>
    <row r="93" spans="10:11" s="28" customFormat="1" x14ac:dyDescent="0.3">
      <c r="J93" s="32"/>
      <c r="K93" s="32"/>
    </row>
    <row r="94" spans="10:11" s="28" customFormat="1" x14ac:dyDescent="0.3">
      <c r="J94" s="32"/>
      <c r="K94" s="32"/>
    </row>
    <row r="95" spans="10:11" s="28" customFormat="1" x14ac:dyDescent="0.3">
      <c r="J95" s="32"/>
      <c r="K95" s="32"/>
    </row>
    <row r="96" spans="10:11" s="28" customFormat="1" x14ac:dyDescent="0.3">
      <c r="J96" s="32"/>
      <c r="K96" s="32"/>
    </row>
    <row r="97" spans="10:11" s="28" customFormat="1" x14ac:dyDescent="0.3">
      <c r="J97" s="32"/>
      <c r="K97" s="32"/>
    </row>
    <row r="98" spans="10:11" s="28" customFormat="1" x14ac:dyDescent="0.3">
      <c r="J98" s="32"/>
      <c r="K98" s="32"/>
    </row>
    <row r="99" spans="10:11" s="28" customFormat="1" x14ac:dyDescent="0.3">
      <c r="J99" s="32"/>
      <c r="K99" s="32"/>
    </row>
    <row r="100" spans="10:11" s="28" customFormat="1" x14ac:dyDescent="0.3">
      <c r="J100" s="32"/>
      <c r="K100" s="32"/>
    </row>
    <row r="101" spans="10:11" s="28" customFormat="1" x14ac:dyDescent="0.3">
      <c r="J101" s="32"/>
      <c r="K101" s="32"/>
    </row>
    <row r="102" spans="10:11" s="28" customFormat="1" x14ac:dyDescent="0.3">
      <c r="J102" s="32"/>
      <c r="K102" s="32"/>
    </row>
    <row r="103" spans="10:11" s="28" customFormat="1" x14ac:dyDescent="0.3">
      <c r="J103" s="32"/>
      <c r="K103" s="32"/>
    </row>
    <row r="104" spans="10:11" s="28" customFormat="1" x14ac:dyDescent="0.3">
      <c r="J104" s="32"/>
      <c r="K104" s="32"/>
    </row>
    <row r="105" spans="10:11" s="28" customFormat="1" x14ac:dyDescent="0.3">
      <c r="J105" s="32"/>
      <c r="K105" s="32"/>
    </row>
    <row r="106" spans="10:11" s="28" customFormat="1" x14ac:dyDescent="0.3">
      <c r="J106" s="32"/>
      <c r="K106" s="32"/>
    </row>
    <row r="107" spans="10:11" s="28" customFormat="1" x14ac:dyDescent="0.3">
      <c r="J107" s="32"/>
      <c r="K107" s="32"/>
    </row>
    <row r="108" spans="10:11" s="28" customFormat="1" x14ac:dyDescent="0.3">
      <c r="J108" s="32"/>
      <c r="K108" s="32"/>
    </row>
    <row r="109" spans="10:11" s="28" customFormat="1" x14ac:dyDescent="0.3">
      <c r="J109" s="32"/>
      <c r="K109" s="32"/>
    </row>
    <row r="110" spans="10:11" s="28" customFormat="1" x14ac:dyDescent="0.3">
      <c r="J110" s="32"/>
      <c r="K110" s="32"/>
    </row>
    <row r="111" spans="10:11" s="28" customFormat="1" x14ac:dyDescent="0.3">
      <c r="J111" s="32"/>
      <c r="K111" s="32"/>
    </row>
    <row r="112" spans="10:11" s="28" customFormat="1" x14ac:dyDescent="0.3">
      <c r="J112" s="32"/>
      <c r="K112" s="32"/>
    </row>
    <row r="113" spans="10:11" s="28" customFormat="1" x14ac:dyDescent="0.3">
      <c r="J113" s="32"/>
      <c r="K113" s="32"/>
    </row>
    <row r="114" spans="10:11" s="28" customFormat="1" x14ac:dyDescent="0.3">
      <c r="J114" s="32"/>
      <c r="K114" s="32"/>
    </row>
    <row r="115" spans="10:11" s="28" customFormat="1" x14ac:dyDescent="0.3">
      <c r="J115" s="32"/>
      <c r="K115" s="32"/>
    </row>
    <row r="116" spans="10:11" s="28" customFormat="1" x14ac:dyDescent="0.3">
      <c r="J116" s="32"/>
      <c r="K116" s="32"/>
    </row>
    <row r="117" spans="10:11" s="28" customFormat="1" x14ac:dyDescent="0.3">
      <c r="J117" s="32"/>
      <c r="K117" s="32"/>
    </row>
    <row r="118" spans="10:11" s="28" customFormat="1" x14ac:dyDescent="0.3">
      <c r="J118" s="32"/>
      <c r="K118" s="32"/>
    </row>
    <row r="119" spans="10:11" s="28" customFormat="1" x14ac:dyDescent="0.3">
      <c r="J119" s="32"/>
      <c r="K119" s="32"/>
    </row>
    <row r="120" spans="10:11" s="28" customFormat="1" x14ac:dyDescent="0.3">
      <c r="J120" s="32"/>
      <c r="K120" s="32"/>
    </row>
    <row r="121" spans="10:11" s="28" customFormat="1" x14ac:dyDescent="0.3">
      <c r="J121" s="32"/>
      <c r="K121" s="32"/>
    </row>
    <row r="122" spans="10:11" s="28" customFormat="1" x14ac:dyDescent="0.3">
      <c r="J122" s="32"/>
      <c r="K122" s="32"/>
    </row>
    <row r="123" spans="10:11" s="28" customFormat="1" x14ac:dyDescent="0.3">
      <c r="J123" s="32"/>
      <c r="K123" s="32"/>
    </row>
    <row r="124" spans="10:11" s="28" customFormat="1" x14ac:dyDescent="0.3">
      <c r="J124" s="32"/>
      <c r="K124" s="32"/>
    </row>
    <row r="125" spans="10:11" s="28" customFormat="1" x14ac:dyDescent="0.3">
      <c r="J125" s="32"/>
      <c r="K125" s="32"/>
    </row>
    <row r="126" spans="10:11" s="28" customFormat="1" x14ac:dyDescent="0.3">
      <c r="J126" s="32"/>
      <c r="K126" s="32"/>
    </row>
    <row r="127" spans="10:11" s="28" customFormat="1" x14ac:dyDescent="0.3">
      <c r="J127" s="32"/>
      <c r="K127" s="32"/>
    </row>
    <row r="128" spans="10:11" s="28" customFormat="1" x14ac:dyDescent="0.3">
      <c r="J128" s="32"/>
      <c r="K128" s="32"/>
    </row>
    <row r="129" spans="10:11" s="28" customFormat="1" x14ac:dyDescent="0.3">
      <c r="J129" s="32"/>
      <c r="K129" s="32"/>
    </row>
    <row r="130" spans="10:11" s="28" customFormat="1" x14ac:dyDescent="0.3">
      <c r="J130" s="32"/>
      <c r="K130" s="32"/>
    </row>
    <row r="131" spans="10:11" s="28" customFormat="1" x14ac:dyDescent="0.3">
      <c r="J131" s="32"/>
      <c r="K131" s="32"/>
    </row>
    <row r="132" spans="10:11" s="28" customFormat="1" x14ac:dyDescent="0.3">
      <c r="J132" s="32"/>
      <c r="K132" s="32"/>
    </row>
    <row r="133" spans="10:11" s="28" customFormat="1" x14ac:dyDescent="0.3">
      <c r="J133" s="32"/>
      <c r="K133" s="32"/>
    </row>
    <row r="134" spans="10:11" s="28" customFormat="1" x14ac:dyDescent="0.3">
      <c r="J134" s="32"/>
      <c r="K134" s="32"/>
    </row>
    <row r="135" spans="10:11" s="28" customFormat="1" x14ac:dyDescent="0.3">
      <c r="J135" s="32"/>
      <c r="K135" s="32"/>
    </row>
    <row r="136" spans="10:11" s="28" customFormat="1" x14ac:dyDescent="0.3">
      <c r="J136" s="32"/>
      <c r="K136" s="32"/>
    </row>
    <row r="137" spans="10:11" s="28" customFormat="1" x14ac:dyDescent="0.3">
      <c r="J137" s="32"/>
      <c r="K137" s="32"/>
    </row>
    <row r="138" spans="10:11" s="28" customFormat="1" x14ac:dyDescent="0.3">
      <c r="J138" s="32"/>
      <c r="K138" s="32"/>
    </row>
    <row r="139" spans="10:11" s="28" customFormat="1" x14ac:dyDescent="0.3">
      <c r="J139" s="32"/>
      <c r="K139" s="32"/>
    </row>
    <row r="140" spans="10:11" s="28" customFormat="1" x14ac:dyDescent="0.3">
      <c r="J140" s="32"/>
      <c r="K140" s="32"/>
    </row>
    <row r="141" spans="10:11" s="28" customFormat="1" x14ac:dyDescent="0.3">
      <c r="J141" s="32"/>
      <c r="K141" s="32"/>
    </row>
    <row r="142" spans="10:11" s="28" customFormat="1" x14ac:dyDescent="0.3">
      <c r="J142" s="32"/>
      <c r="K142" s="32"/>
    </row>
    <row r="143" spans="10:11" s="28" customFormat="1" x14ac:dyDescent="0.3">
      <c r="J143" s="32"/>
      <c r="K143" s="32"/>
    </row>
    <row r="144" spans="10:11" s="28" customFormat="1" x14ac:dyDescent="0.3">
      <c r="J144" s="32"/>
      <c r="K144" s="32"/>
    </row>
    <row r="145" spans="10:11" s="28" customFormat="1" x14ac:dyDescent="0.3">
      <c r="J145" s="32"/>
      <c r="K145" s="32"/>
    </row>
    <row r="146" spans="10:11" s="28" customFormat="1" x14ac:dyDescent="0.3">
      <c r="J146" s="32"/>
      <c r="K146" s="32"/>
    </row>
    <row r="147" spans="10:11" s="28" customFormat="1" x14ac:dyDescent="0.3">
      <c r="J147" s="32"/>
      <c r="K147" s="32"/>
    </row>
    <row r="148" spans="10:11" s="28" customFormat="1" x14ac:dyDescent="0.3">
      <c r="J148" s="32"/>
      <c r="K148" s="32"/>
    </row>
    <row r="149" spans="10:11" s="28" customFormat="1" x14ac:dyDescent="0.3">
      <c r="J149" s="32"/>
      <c r="K149" s="32"/>
    </row>
    <row r="150" spans="10:11" s="28" customFormat="1" x14ac:dyDescent="0.3">
      <c r="J150" s="32"/>
      <c r="K150" s="32"/>
    </row>
    <row r="151" spans="10:11" s="28" customFormat="1" x14ac:dyDescent="0.3">
      <c r="J151" s="32"/>
      <c r="K151" s="32"/>
    </row>
    <row r="152" spans="10:11" s="28" customFormat="1" x14ac:dyDescent="0.3">
      <c r="J152" s="32"/>
      <c r="K152" s="32"/>
    </row>
    <row r="153" spans="10:11" s="28" customFormat="1" x14ac:dyDescent="0.3">
      <c r="J153" s="32"/>
      <c r="K153" s="32"/>
    </row>
    <row r="154" spans="10:11" s="28" customFormat="1" x14ac:dyDescent="0.3">
      <c r="J154" s="32"/>
      <c r="K154" s="32"/>
    </row>
    <row r="155" spans="10:11" s="28" customFormat="1" x14ac:dyDescent="0.3">
      <c r="J155" s="32"/>
      <c r="K155" s="32"/>
    </row>
    <row r="156" spans="10:11" s="28" customFormat="1" x14ac:dyDescent="0.3">
      <c r="J156" s="32"/>
      <c r="K156" s="32"/>
    </row>
    <row r="157" spans="10:11" s="28" customFormat="1" x14ac:dyDescent="0.3">
      <c r="J157" s="32"/>
      <c r="K157" s="32"/>
    </row>
    <row r="158" spans="10:11" s="28" customFormat="1" x14ac:dyDescent="0.3">
      <c r="J158" s="32"/>
      <c r="K158" s="32"/>
    </row>
    <row r="159" spans="10:11" s="28" customFormat="1" x14ac:dyDescent="0.3">
      <c r="J159" s="32"/>
      <c r="K159" s="32"/>
    </row>
    <row r="160" spans="10:11" s="28" customFormat="1" x14ac:dyDescent="0.3">
      <c r="J160" s="32"/>
      <c r="K160" s="32"/>
    </row>
    <row r="161" spans="10:11" s="28" customFormat="1" x14ac:dyDescent="0.3">
      <c r="J161" s="32"/>
      <c r="K161" s="32"/>
    </row>
    <row r="162" spans="10:11" s="28" customFormat="1" x14ac:dyDescent="0.3">
      <c r="J162" s="32"/>
      <c r="K162" s="32"/>
    </row>
    <row r="163" spans="10:11" s="28" customFormat="1" x14ac:dyDescent="0.3">
      <c r="J163" s="32"/>
      <c r="K163" s="32"/>
    </row>
    <row r="164" spans="10:11" s="28" customFormat="1" x14ac:dyDescent="0.3">
      <c r="J164" s="32"/>
      <c r="K164" s="32"/>
    </row>
    <row r="165" spans="10:11" s="28" customFormat="1" x14ac:dyDescent="0.3">
      <c r="J165" s="32"/>
      <c r="K165" s="32"/>
    </row>
    <row r="166" spans="10:11" s="28" customFormat="1" x14ac:dyDescent="0.3">
      <c r="J166" s="32"/>
      <c r="K166" s="32"/>
    </row>
    <row r="167" spans="10:11" s="28" customFormat="1" x14ac:dyDescent="0.3">
      <c r="J167" s="32"/>
      <c r="K167" s="32"/>
    </row>
    <row r="168" spans="10:11" s="28" customFormat="1" x14ac:dyDescent="0.3">
      <c r="J168" s="32"/>
      <c r="K168" s="32"/>
    </row>
    <row r="169" spans="10:11" s="28" customFormat="1" x14ac:dyDescent="0.3">
      <c r="J169" s="32"/>
      <c r="K169" s="32"/>
    </row>
    <row r="170" spans="10:11" s="28" customFormat="1" x14ac:dyDescent="0.3">
      <c r="J170" s="32"/>
      <c r="K170" s="32"/>
    </row>
    <row r="171" spans="10:11" s="28" customFormat="1" x14ac:dyDescent="0.3">
      <c r="J171" s="32"/>
      <c r="K171" s="32"/>
    </row>
    <row r="172" spans="10:11" s="28" customFormat="1" x14ac:dyDescent="0.3">
      <c r="J172" s="32"/>
      <c r="K172" s="32"/>
    </row>
    <row r="173" spans="10:11" s="28" customFormat="1" x14ac:dyDescent="0.3">
      <c r="J173" s="32"/>
      <c r="K173" s="32"/>
    </row>
    <row r="174" spans="10:11" s="28" customFormat="1" x14ac:dyDescent="0.3">
      <c r="J174" s="32"/>
      <c r="K174" s="32"/>
    </row>
    <row r="175" spans="10:11" s="28" customFormat="1" x14ac:dyDescent="0.3">
      <c r="J175" s="32"/>
      <c r="K175" s="32"/>
    </row>
    <row r="176" spans="10:11" s="28" customFormat="1" x14ac:dyDescent="0.3">
      <c r="J176" s="32"/>
      <c r="K176" s="32"/>
    </row>
    <row r="177" spans="10:11" s="28" customFormat="1" x14ac:dyDescent="0.3">
      <c r="J177" s="32"/>
      <c r="K177" s="32"/>
    </row>
    <row r="178" spans="10:11" s="28" customFormat="1" x14ac:dyDescent="0.3">
      <c r="J178" s="32"/>
      <c r="K178" s="32"/>
    </row>
    <row r="179" spans="10:11" s="28" customFormat="1" x14ac:dyDescent="0.3">
      <c r="J179" s="32"/>
      <c r="K179" s="32"/>
    </row>
    <row r="180" spans="10:11" s="28" customFormat="1" x14ac:dyDescent="0.3">
      <c r="J180" s="32"/>
      <c r="K180" s="32"/>
    </row>
    <row r="181" spans="10:11" s="28" customFormat="1" x14ac:dyDescent="0.3">
      <c r="J181" s="32"/>
      <c r="K181" s="32"/>
    </row>
    <row r="182" spans="10:11" s="28" customFormat="1" x14ac:dyDescent="0.3">
      <c r="J182" s="32"/>
      <c r="K182" s="32"/>
    </row>
    <row r="183" spans="10:11" s="28" customFormat="1" x14ac:dyDescent="0.3">
      <c r="J183" s="32"/>
      <c r="K183" s="32"/>
    </row>
    <row r="184" spans="10:11" s="28" customFormat="1" x14ac:dyDescent="0.3">
      <c r="J184" s="32"/>
      <c r="K184" s="32"/>
    </row>
    <row r="185" spans="10:11" s="28" customFormat="1" x14ac:dyDescent="0.3">
      <c r="J185" s="32"/>
      <c r="K185" s="32"/>
    </row>
    <row r="186" spans="10:11" s="28" customFormat="1" x14ac:dyDescent="0.3">
      <c r="J186" s="32"/>
      <c r="K186" s="32"/>
    </row>
    <row r="187" spans="10:11" s="28" customFormat="1" x14ac:dyDescent="0.3">
      <c r="J187" s="32"/>
      <c r="K187" s="32"/>
    </row>
    <row r="188" spans="10:11" s="28" customFormat="1" x14ac:dyDescent="0.3">
      <c r="J188" s="32"/>
      <c r="K188" s="32"/>
    </row>
    <row r="189" spans="10:11" s="28" customFormat="1" x14ac:dyDescent="0.3">
      <c r="J189" s="32"/>
      <c r="K189" s="32"/>
    </row>
    <row r="190" spans="10:11" s="28" customFormat="1" x14ac:dyDescent="0.3">
      <c r="J190" s="32"/>
      <c r="K190" s="32"/>
    </row>
    <row r="191" spans="10:11" s="28" customFormat="1" x14ac:dyDescent="0.3">
      <c r="J191" s="32"/>
      <c r="K191" s="32"/>
    </row>
    <row r="192" spans="10:11" s="28" customFormat="1" x14ac:dyDescent="0.3">
      <c r="J192" s="32"/>
      <c r="K192" s="32"/>
    </row>
    <row r="193" spans="10:11" s="28" customFormat="1" x14ac:dyDescent="0.3">
      <c r="J193" s="32"/>
      <c r="K193" s="32"/>
    </row>
    <row r="194" spans="10:11" s="28" customFormat="1" x14ac:dyDescent="0.3">
      <c r="J194" s="32"/>
      <c r="K194" s="32"/>
    </row>
    <row r="195" spans="10:11" s="28" customFormat="1" x14ac:dyDescent="0.3">
      <c r="J195" s="32"/>
      <c r="K195" s="32"/>
    </row>
    <row r="196" spans="10:11" s="28" customFormat="1" x14ac:dyDescent="0.3">
      <c r="J196" s="32"/>
      <c r="K196" s="32"/>
    </row>
    <row r="197" spans="10:11" s="28" customFormat="1" x14ac:dyDescent="0.3">
      <c r="J197" s="32"/>
      <c r="K197" s="32"/>
    </row>
    <row r="198" spans="10:11" s="28" customFormat="1" x14ac:dyDescent="0.3">
      <c r="J198" s="32"/>
      <c r="K198" s="32"/>
    </row>
    <row r="199" spans="10:11" s="28" customFormat="1" x14ac:dyDescent="0.3">
      <c r="J199" s="32"/>
      <c r="K199" s="32"/>
    </row>
    <row r="200" spans="10:11" s="28" customFormat="1" x14ac:dyDescent="0.3">
      <c r="J200" s="32"/>
      <c r="K200" s="32"/>
    </row>
    <row r="201" spans="10:11" s="28" customFormat="1" x14ac:dyDescent="0.3">
      <c r="J201" s="32"/>
      <c r="K201" s="32"/>
    </row>
    <row r="202" spans="10:11" s="28" customFormat="1" x14ac:dyDescent="0.3">
      <c r="J202" s="32"/>
      <c r="K202" s="32"/>
    </row>
    <row r="203" spans="10:11" s="28" customFormat="1" x14ac:dyDescent="0.3">
      <c r="J203" s="32"/>
      <c r="K203" s="32"/>
    </row>
    <row r="204" spans="10:11" s="28" customFormat="1" x14ac:dyDescent="0.3">
      <c r="J204" s="32"/>
      <c r="K204" s="32"/>
    </row>
    <row r="205" spans="10:11" s="28" customFormat="1" x14ac:dyDescent="0.3">
      <c r="J205" s="32"/>
      <c r="K205" s="32"/>
    </row>
    <row r="206" spans="10:11" s="28" customFormat="1" x14ac:dyDescent="0.3">
      <c r="J206" s="32"/>
      <c r="K206" s="32"/>
    </row>
    <row r="207" spans="10:11" s="28" customFormat="1" x14ac:dyDescent="0.3">
      <c r="J207" s="32"/>
      <c r="K207" s="32"/>
    </row>
    <row r="208" spans="10:11" s="28" customFormat="1" x14ac:dyDescent="0.3">
      <c r="J208" s="32"/>
      <c r="K208" s="32"/>
    </row>
    <row r="209" spans="10:11" s="28" customFormat="1" x14ac:dyDescent="0.3">
      <c r="J209" s="32"/>
      <c r="K209" s="32"/>
    </row>
    <row r="210" spans="10:11" s="28" customFormat="1" x14ac:dyDescent="0.3">
      <c r="J210" s="32"/>
      <c r="K210" s="32"/>
    </row>
    <row r="211" spans="10:11" s="28" customFormat="1" x14ac:dyDescent="0.3">
      <c r="J211" s="32"/>
      <c r="K211" s="32"/>
    </row>
    <row r="212" spans="10:11" s="28" customFormat="1" x14ac:dyDescent="0.3">
      <c r="J212" s="32"/>
      <c r="K212" s="32"/>
    </row>
    <row r="213" spans="10:11" s="28" customFormat="1" x14ac:dyDescent="0.3">
      <c r="J213" s="32"/>
      <c r="K213" s="32"/>
    </row>
    <row r="214" spans="10:11" s="28" customFormat="1" x14ac:dyDescent="0.3">
      <c r="J214" s="32"/>
      <c r="K214" s="32"/>
    </row>
    <row r="215" spans="10:11" s="28" customFormat="1" x14ac:dyDescent="0.3">
      <c r="J215" s="32"/>
      <c r="K215" s="32"/>
    </row>
    <row r="216" spans="10:11" s="28" customFormat="1" x14ac:dyDescent="0.3">
      <c r="J216" s="32"/>
      <c r="K216" s="32"/>
    </row>
    <row r="217" spans="10:11" s="28" customFormat="1" x14ac:dyDescent="0.3">
      <c r="J217" s="32"/>
      <c r="K217" s="32"/>
    </row>
    <row r="218" spans="10:11" s="28" customFormat="1" x14ac:dyDescent="0.3">
      <c r="J218" s="32"/>
      <c r="K218" s="32"/>
    </row>
    <row r="219" spans="10:11" s="28" customFormat="1" x14ac:dyDescent="0.3">
      <c r="J219" s="32"/>
      <c r="K219" s="32"/>
    </row>
    <row r="220" spans="10:11" s="28" customFormat="1" x14ac:dyDescent="0.3">
      <c r="J220" s="32"/>
      <c r="K220" s="32"/>
    </row>
    <row r="221" spans="10:11" s="28" customFormat="1" x14ac:dyDescent="0.3">
      <c r="J221" s="32"/>
      <c r="K221" s="32"/>
    </row>
    <row r="222" spans="10:11" s="28" customFormat="1" x14ac:dyDescent="0.3">
      <c r="J222" s="32"/>
      <c r="K222" s="32"/>
    </row>
    <row r="223" spans="10:11" s="28" customFormat="1" x14ac:dyDescent="0.3">
      <c r="J223" s="32"/>
      <c r="K223" s="32"/>
    </row>
    <row r="224" spans="10:11" s="28" customFormat="1" x14ac:dyDescent="0.3">
      <c r="J224" s="32"/>
      <c r="K224" s="32"/>
    </row>
    <row r="225" spans="10:11" s="28" customFormat="1" x14ac:dyDescent="0.3">
      <c r="J225" s="32"/>
      <c r="K225" s="32"/>
    </row>
    <row r="226" spans="10:11" s="28" customFormat="1" x14ac:dyDescent="0.3">
      <c r="J226" s="32"/>
      <c r="K226" s="32"/>
    </row>
    <row r="227" spans="10:11" s="28" customFormat="1" x14ac:dyDescent="0.3">
      <c r="J227" s="32"/>
      <c r="K227" s="32"/>
    </row>
    <row r="228" spans="10:11" s="28" customFormat="1" x14ac:dyDescent="0.3">
      <c r="J228" s="32"/>
      <c r="K228" s="32"/>
    </row>
    <row r="229" spans="10:11" s="28" customFormat="1" x14ac:dyDescent="0.3">
      <c r="J229" s="32"/>
      <c r="K229" s="32"/>
    </row>
    <row r="230" spans="10:11" s="28" customFormat="1" x14ac:dyDescent="0.3">
      <c r="J230" s="32"/>
      <c r="K230" s="32"/>
    </row>
    <row r="231" spans="10:11" s="28" customFormat="1" x14ac:dyDescent="0.3">
      <c r="J231" s="32"/>
      <c r="K231" s="32"/>
    </row>
    <row r="232" spans="10:11" s="28" customFormat="1" x14ac:dyDescent="0.3">
      <c r="J232" s="32"/>
      <c r="K232" s="32"/>
    </row>
    <row r="233" spans="10:11" s="28" customFormat="1" x14ac:dyDescent="0.3">
      <c r="J233" s="32"/>
      <c r="K233" s="32"/>
    </row>
    <row r="234" spans="10:11" s="28" customFormat="1" x14ac:dyDescent="0.3">
      <c r="J234" s="32"/>
      <c r="K234" s="32"/>
    </row>
    <row r="235" spans="10:11" s="28" customFormat="1" x14ac:dyDescent="0.3">
      <c r="J235" s="32"/>
      <c r="K235" s="32"/>
    </row>
    <row r="236" spans="10:11" s="28" customFormat="1" x14ac:dyDescent="0.3">
      <c r="J236" s="32"/>
      <c r="K236" s="32"/>
    </row>
    <row r="237" spans="10:11" s="28" customFormat="1" x14ac:dyDescent="0.3">
      <c r="J237" s="32"/>
      <c r="K237" s="32"/>
    </row>
    <row r="238" spans="10:11" s="28" customFormat="1" x14ac:dyDescent="0.3">
      <c r="J238" s="32"/>
      <c r="K238" s="32"/>
    </row>
    <row r="239" spans="10:11" s="28" customFormat="1" x14ac:dyDescent="0.3">
      <c r="J239" s="32"/>
      <c r="K239" s="32"/>
    </row>
    <row r="240" spans="10:11" s="28" customFormat="1" x14ac:dyDescent="0.3">
      <c r="J240" s="32"/>
      <c r="K240" s="32"/>
    </row>
    <row r="241" spans="10:11" s="28" customFormat="1" x14ac:dyDescent="0.3">
      <c r="J241" s="32"/>
      <c r="K241" s="32"/>
    </row>
    <row r="242" spans="10:11" s="28" customFormat="1" x14ac:dyDescent="0.3">
      <c r="J242" s="32"/>
      <c r="K242" s="32"/>
    </row>
    <row r="243" spans="10:11" s="28" customFormat="1" x14ac:dyDescent="0.3">
      <c r="J243" s="32"/>
      <c r="K243" s="32"/>
    </row>
    <row r="244" spans="10:11" s="28" customFormat="1" x14ac:dyDescent="0.3">
      <c r="J244" s="32"/>
      <c r="K244" s="32"/>
    </row>
    <row r="245" spans="10:11" s="28" customFormat="1" x14ac:dyDescent="0.3">
      <c r="J245" s="32"/>
      <c r="K245" s="32"/>
    </row>
    <row r="246" spans="10:11" s="28" customFormat="1" x14ac:dyDescent="0.3">
      <c r="J246" s="32"/>
      <c r="K246" s="32"/>
    </row>
    <row r="247" spans="10:11" s="28" customFormat="1" x14ac:dyDescent="0.3">
      <c r="J247" s="32"/>
      <c r="K247" s="32"/>
    </row>
    <row r="248" spans="10:11" s="28" customFormat="1" x14ac:dyDescent="0.3">
      <c r="J248" s="32"/>
      <c r="K248" s="32"/>
    </row>
    <row r="249" spans="10:11" s="28" customFormat="1" x14ac:dyDescent="0.3">
      <c r="J249" s="32"/>
      <c r="K249" s="32"/>
    </row>
    <row r="250" spans="10:11" s="28" customFormat="1" x14ac:dyDescent="0.3">
      <c r="J250" s="32"/>
      <c r="K250" s="32"/>
    </row>
    <row r="251" spans="10:11" s="28" customFormat="1" x14ac:dyDescent="0.3">
      <c r="J251" s="32"/>
      <c r="K251" s="32"/>
    </row>
    <row r="252" spans="10:11" s="28" customFormat="1" x14ac:dyDescent="0.3">
      <c r="J252" s="32"/>
      <c r="K252" s="32"/>
    </row>
    <row r="253" spans="10:11" s="28" customFormat="1" x14ac:dyDescent="0.3">
      <c r="J253" s="32"/>
      <c r="K253" s="32"/>
    </row>
    <row r="254" spans="10:11" s="28" customFormat="1" x14ac:dyDescent="0.3">
      <c r="J254" s="32"/>
      <c r="K254" s="32"/>
    </row>
    <row r="255" spans="10:11" s="28" customFormat="1" x14ac:dyDescent="0.3">
      <c r="J255" s="32"/>
      <c r="K255" s="32"/>
    </row>
    <row r="256" spans="10:11" s="28" customFormat="1" x14ac:dyDescent="0.3">
      <c r="J256" s="32"/>
      <c r="K256" s="32"/>
    </row>
    <row r="257" spans="10:11" s="28" customFormat="1" x14ac:dyDescent="0.3">
      <c r="J257" s="32"/>
      <c r="K257" s="32"/>
    </row>
    <row r="258" spans="10:11" s="28" customFormat="1" x14ac:dyDescent="0.3">
      <c r="J258" s="32"/>
      <c r="K258" s="32"/>
    </row>
    <row r="259" spans="10:11" s="28" customFormat="1" x14ac:dyDescent="0.3">
      <c r="J259" s="32"/>
      <c r="K259" s="32"/>
    </row>
    <row r="260" spans="10:11" s="28" customFormat="1" x14ac:dyDescent="0.3">
      <c r="J260" s="32"/>
      <c r="K260" s="32"/>
    </row>
    <row r="261" spans="10:11" s="28" customFormat="1" x14ac:dyDescent="0.3">
      <c r="J261" s="32"/>
      <c r="K261" s="32"/>
    </row>
    <row r="262" spans="10:11" s="28" customFormat="1" x14ac:dyDescent="0.3">
      <c r="J262" s="32"/>
      <c r="K262" s="32"/>
    </row>
    <row r="263" spans="10:11" s="28" customFormat="1" x14ac:dyDescent="0.3">
      <c r="J263" s="32"/>
      <c r="K263" s="32"/>
    </row>
    <row r="264" spans="10:11" s="28" customFormat="1" x14ac:dyDescent="0.3">
      <c r="J264" s="32"/>
      <c r="K264" s="32"/>
    </row>
    <row r="265" spans="10:11" s="28" customFormat="1" x14ac:dyDescent="0.3">
      <c r="J265" s="32"/>
      <c r="K265" s="32"/>
    </row>
    <row r="266" spans="10:11" s="28" customFormat="1" x14ac:dyDescent="0.3">
      <c r="J266" s="32"/>
      <c r="K266" s="32"/>
    </row>
    <row r="267" spans="10:11" s="28" customFormat="1" x14ac:dyDescent="0.3">
      <c r="J267" s="32"/>
      <c r="K267" s="32"/>
    </row>
    <row r="268" spans="10:11" s="28" customFormat="1" x14ac:dyDescent="0.3">
      <c r="J268" s="32"/>
      <c r="K268" s="32"/>
    </row>
    <row r="269" spans="10:11" s="28" customFormat="1" x14ac:dyDescent="0.3">
      <c r="J269" s="32"/>
      <c r="K269" s="32"/>
    </row>
    <row r="270" spans="10:11" s="28" customFormat="1" x14ac:dyDescent="0.3">
      <c r="J270" s="32"/>
      <c r="K270" s="32"/>
    </row>
    <row r="271" spans="10:11" s="28" customFormat="1" x14ac:dyDescent="0.3">
      <c r="J271" s="32"/>
      <c r="K271" s="32"/>
    </row>
    <row r="272" spans="10:11" s="28" customFormat="1" x14ac:dyDescent="0.3">
      <c r="J272" s="32"/>
      <c r="K272" s="32"/>
    </row>
    <row r="273" spans="10:11" s="28" customFormat="1" x14ac:dyDescent="0.3">
      <c r="J273" s="32"/>
      <c r="K273" s="32"/>
    </row>
    <row r="274" spans="10:11" s="28" customFormat="1" x14ac:dyDescent="0.3">
      <c r="J274" s="32"/>
      <c r="K274" s="32"/>
    </row>
    <row r="275" spans="10:11" s="28" customFormat="1" x14ac:dyDescent="0.3">
      <c r="J275" s="32"/>
      <c r="K275" s="32"/>
    </row>
    <row r="276" spans="10:11" s="28" customFormat="1" x14ac:dyDescent="0.3">
      <c r="J276" s="32"/>
      <c r="K276" s="32"/>
    </row>
    <row r="277" spans="10:11" s="28" customFormat="1" x14ac:dyDescent="0.3">
      <c r="J277" s="32"/>
      <c r="K277" s="32"/>
    </row>
    <row r="278" spans="10:11" s="28" customFormat="1" x14ac:dyDescent="0.3">
      <c r="J278" s="32"/>
      <c r="K278" s="32"/>
    </row>
    <row r="279" spans="10:11" s="28" customFormat="1" x14ac:dyDescent="0.3">
      <c r="J279" s="32"/>
      <c r="K279" s="32"/>
    </row>
    <row r="280" spans="10:11" s="28" customFormat="1" x14ac:dyDescent="0.3">
      <c r="J280" s="32"/>
      <c r="K280" s="32"/>
    </row>
    <row r="281" spans="10:11" s="28" customFormat="1" x14ac:dyDescent="0.3">
      <c r="J281" s="32"/>
      <c r="K281" s="32"/>
    </row>
    <row r="282" spans="10:11" s="28" customFormat="1" x14ac:dyDescent="0.3">
      <c r="J282" s="32"/>
      <c r="K282" s="32"/>
    </row>
    <row r="283" spans="10:11" s="28" customFormat="1" x14ac:dyDescent="0.3">
      <c r="J283" s="32"/>
      <c r="K283" s="32"/>
    </row>
    <row r="284" spans="10:11" s="28" customFormat="1" x14ac:dyDescent="0.3">
      <c r="J284" s="32"/>
      <c r="K284" s="32"/>
    </row>
    <row r="285" spans="10:11" s="28" customFormat="1" x14ac:dyDescent="0.3">
      <c r="J285" s="32"/>
      <c r="K285" s="32"/>
    </row>
    <row r="286" spans="10:11" s="28" customFormat="1" x14ac:dyDescent="0.3">
      <c r="J286" s="32"/>
      <c r="K286" s="32"/>
    </row>
    <row r="287" spans="10:11" s="28" customFormat="1" x14ac:dyDescent="0.3">
      <c r="J287" s="32"/>
      <c r="K287" s="32"/>
    </row>
    <row r="288" spans="10:11" s="28" customFormat="1" x14ac:dyDescent="0.3">
      <c r="J288" s="32"/>
      <c r="K288" s="32"/>
    </row>
    <row r="289" spans="10:11" s="28" customFormat="1" x14ac:dyDescent="0.3">
      <c r="J289" s="32"/>
      <c r="K289" s="32"/>
    </row>
    <row r="290" spans="10:11" s="28" customFormat="1" x14ac:dyDescent="0.3">
      <c r="J290" s="32"/>
      <c r="K290" s="32"/>
    </row>
    <row r="291" spans="10:11" s="28" customFormat="1" x14ac:dyDescent="0.3">
      <c r="J291" s="32"/>
      <c r="K291" s="32"/>
    </row>
    <row r="292" spans="10:11" s="28" customFormat="1" x14ac:dyDescent="0.3">
      <c r="J292" s="32"/>
      <c r="K292" s="32"/>
    </row>
    <row r="293" spans="10:11" s="28" customFormat="1" x14ac:dyDescent="0.3">
      <c r="J293" s="32"/>
      <c r="K293" s="32"/>
    </row>
    <row r="294" spans="10:11" s="28" customFormat="1" x14ac:dyDescent="0.3">
      <c r="J294" s="32"/>
      <c r="K294" s="32"/>
    </row>
    <row r="295" spans="10:11" s="28" customFormat="1" x14ac:dyDescent="0.3">
      <c r="J295" s="32"/>
      <c r="K295" s="32"/>
    </row>
    <row r="296" spans="10:11" s="28" customFormat="1" x14ac:dyDescent="0.3">
      <c r="J296" s="32"/>
      <c r="K296" s="32"/>
    </row>
    <row r="297" spans="10:11" s="28" customFormat="1" x14ac:dyDescent="0.3">
      <c r="J297" s="32"/>
      <c r="K297" s="32"/>
    </row>
    <row r="298" spans="10:11" s="28" customFormat="1" x14ac:dyDescent="0.3">
      <c r="J298" s="32"/>
      <c r="K298" s="32"/>
    </row>
    <row r="299" spans="10:11" s="28" customFormat="1" x14ac:dyDescent="0.3">
      <c r="J299" s="32"/>
      <c r="K299" s="32"/>
    </row>
    <row r="300" spans="10:11" s="28" customFormat="1" x14ac:dyDescent="0.3">
      <c r="J300" s="32"/>
      <c r="K300" s="32"/>
    </row>
    <row r="301" spans="10:11" s="28" customFormat="1" x14ac:dyDescent="0.3">
      <c r="J301" s="32"/>
      <c r="K301" s="32"/>
    </row>
    <row r="302" spans="10:11" s="28" customFormat="1" x14ac:dyDescent="0.3">
      <c r="J302" s="32"/>
      <c r="K302" s="32"/>
    </row>
    <row r="303" spans="10:11" s="28" customFormat="1" x14ac:dyDescent="0.3">
      <c r="J303" s="32"/>
      <c r="K303" s="32"/>
    </row>
    <row r="304" spans="10:11" s="28" customFormat="1" x14ac:dyDescent="0.3">
      <c r="J304" s="32"/>
      <c r="K304" s="32"/>
    </row>
    <row r="305" spans="10:11" s="28" customFormat="1" x14ac:dyDescent="0.3">
      <c r="J305" s="32"/>
      <c r="K305" s="32"/>
    </row>
    <row r="306" spans="10:11" s="28" customFormat="1" x14ac:dyDescent="0.3">
      <c r="J306" s="32"/>
      <c r="K306" s="32"/>
    </row>
    <row r="307" spans="10:11" s="28" customFormat="1" x14ac:dyDescent="0.3">
      <c r="J307" s="32"/>
      <c r="K307" s="32"/>
    </row>
    <row r="308" spans="10:11" s="28" customFormat="1" x14ac:dyDescent="0.3">
      <c r="J308" s="32"/>
      <c r="K308" s="32"/>
    </row>
    <row r="309" spans="10:11" s="28" customFormat="1" x14ac:dyDescent="0.3">
      <c r="J309" s="32"/>
      <c r="K309" s="32"/>
    </row>
    <row r="310" spans="10:11" s="28" customFormat="1" x14ac:dyDescent="0.3">
      <c r="J310" s="32"/>
      <c r="K310" s="32"/>
    </row>
    <row r="311" spans="10:11" s="28" customFormat="1" x14ac:dyDescent="0.3">
      <c r="J311" s="32"/>
      <c r="K311" s="32"/>
    </row>
    <row r="312" spans="10:11" s="28" customFormat="1" x14ac:dyDescent="0.3">
      <c r="J312" s="32"/>
      <c r="K312" s="32"/>
    </row>
    <row r="313" spans="10:11" s="28" customFormat="1" x14ac:dyDescent="0.3">
      <c r="J313" s="32"/>
      <c r="K313" s="32"/>
    </row>
    <row r="314" spans="10:11" s="28" customFormat="1" x14ac:dyDescent="0.3">
      <c r="J314" s="32"/>
      <c r="K314" s="32"/>
    </row>
    <row r="315" spans="10:11" s="28" customFormat="1" x14ac:dyDescent="0.3">
      <c r="J315" s="32"/>
      <c r="K315" s="32"/>
    </row>
    <row r="316" spans="10:11" s="28" customFormat="1" x14ac:dyDescent="0.3">
      <c r="J316" s="32"/>
      <c r="K316" s="32"/>
    </row>
    <row r="317" spans="10:11" s="28" customFormat="1" x14ac:dyDescent="0.3">
      <c r="J317" s="32"/>
      <c r="K317" s="32"/>
    </row>
    <row r="318" spans="10:11" s="28" customFormat="1" x14ac:dyDescent="0.3">
      <c r="J318" s="32"/>
      <c r="K318" s="32"/>
    </row>
    <row r="319" spans="10:11" s="28" customFormat="1" x14ac:dyDescent="0.3">
      <c r="J319" s="32"/>
      <c r="K319" s="32"/>
    </row>
  </sheetData>
  <mergeCells count="45">
    <mergeCell ref="I38:J38"/>
    <mergeCell ref="J44:K45"/>
    <mergeCell ref="C36:D36"/>
    <mergeCell ref="C42:K42"/>
    <mergeCell ref="C43:K43"/>
    <mergeCell ref="I40:J40"/>
    <mergeCell ref="C45:D45"/>
    <mergeCell ref="G45:H45"/>
    <mergeCell ref="G44:H44"/>
    <mergeCell ref="C44:D44"/>
    <mergeCell ref="I44:I45"/>
    <mergeCell ref="C31:D31"/>
    <mergeCell ref="C32:D32"/>
    <mergeCell ref="C35:D35"/>
    <mergeCell ref="C29:D29"/>
    <mergeCell ref="C27:D28"/>
    <mergeCell ref="C34:D34"/>
    <mergeCell ref="C33:D33"/>
    <mergeCell ref="C2:K3"/>
    <mergeCell ref="L2:N7"/>
    <mergeCell ref="C5:K5"/>
    <mergeCell ref="C13:K13"/>
    <mergeCell ref="C19:K19"/>
    <mergeCell ref="C10:D11"/>
    <mergeCell ref="E9:F9"/>
    <mergeCell ref="E6:F6"/>
    <mergeCell ref="E7:F7"/>
    <mergeCell ref="E8:F8"/>
    <mergeCell ref="C4:K4"/>
    <mergeCell ref="G10:I10"/>
    <mergeCell ref="E11:I11"/>
    <mergeCell ref="E10:F10"/>
    <mergeCell ref="C22:K22"/>
    <mergeCell ref="C20:K20"/>
    <mergeCell ref="C21:K21"/>
    <mergeCell ref="C30:D30"/>
    <mergeCell ref="C23:K23"/>
    <mergeCell ref="C25:K25"/>
    <mergeCell ref="C26:K26"/>
    <mergeCell ref="C24:K24"/>
    <mergeCell ref="J27:J28"/>
    <mergeCell ref="I27:I28"/>
    <mergeCell ref="K27:K28"/>
    <mergeCell ref="E27:F27"/>
    <mergeCell ref="G27:H2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115"/>
  <sheetViews>
    <sheetView zoomScale="85" zoomScaleNormal="85" workbookViewId="0">
      <selection activeCell="G11" sqref="G11"/>
    </sheetView>
  </sheetViews>
  <sheetFormatPr defaultColWidth="0" defaultRowHeight="11.4" x14ac:dyDescent="0.2"/>
  <cols>
    <col min="1" max="1" width="9.21875" style="2" customWidth="1"/>
    <col min="2" max="2" width="14.88671875" style="2" customWidth="1"/>
    <col min="3" max="3" width="36.5546875" style="2" customWidth="1"/>
    <col min="4" max="4" width="35.5546875" style="2" customWidth="1"/>
    <col min="5" max="5" width="36.21875" style="2" bestFit="1" customWidth="1"/>
    <col min="6" max="6" width="15.5546875" style="2" customWidth="1"/>
    <col min="7" max="7" width="24.88671875" style="2" bestFit="1" customWidth="1"/>
    <col min="8" max="8" width="16.5546875" style="2" customWidth="1"/>
    <col min="9" max="9" width="29.21875" style="2" customWidth="1"/>
    <col min="10" max="10" width="21.77734375" style="2" hidden="1" customWidth="1"/>
    <col min="11" max="11" width="12.77734375" style="2" hidden="1" customWidth="1"/>
    <col min="12" max="12" width="10.109375" style="2" hidden="1" customWidth="1"/>
    <col min="13" max="13" width="16.6640625" style="2" hidden="1" customWidth="1"/>
    <col min="14" max="14" width="4.88671875" style="2" hidden="1" customWidth="1"/>
    <col min="15" max="15" width="6.5546875" style="2" hidden="1" customWidth="1"/>
    <col min="16" max="16" width="13.44140625" style="2" hidden="1" customWidth="1"/>
    <col min="17" max="17" width="12.21875" style="2" hidden="1" customWidth="1"/>
    <col min="18" max="18" width="22.77734375" style="2" hidden="1" customWidth="1"/>
    <col min="19" max="19" width="1.33203125" style="2" hidden="1" customWidth="1"/>
    <col min="20" max="20" width="26.44140625" style="2" hidden="1" customWidth="1"/>
    <col min="21" max="21" width="12.77734375" style="2" hidden="1" customWidth="1"/>
    <col min="22" max="22" width="8.88671875" style="2" hidden="1" customWidth="1"/>
    <col min="23" max="23" width="2.21875" style="2" hidden="1" customWidth="1"/>
    <col min="24" max="24" width="8.88671875" style="2" hidden="1" customWidth="1"/>
    <col min="25" max="25" width="27.88671875" style="2" hidden="1" customWidth="1"/>
    <col min="26" max="26" width="12.77734375" style="2" hidden="1" customWidth="1"/>
    <col min="27" max="27" width="8.88671875" style="2" hidden="1" customWidth="1"/>
    <col min="28" max="28" width="2.5546875" style="2" hidden="1" customWidth="1"/>
    <col min="29" max="29" width="8.88671875" style="2" hidden="1" customWidth="1"/>
    <col min="30" max="30" width="25.5546875" style="2" hidden="1" customWidth="1"/>
    <col min="31" max="31" width="12.77734375" style="2" hidden="1" customWidth="1"/>
    <col min="32" max="32" width="8.88671875" style="2" hidden="1" customWidth="1"/>
    <col min="33" max="33" width="2" style="2" hidden="1" customWidth="1"/>
    <col min="34" max="34" width="8.88671875" style="2" hidden="1" customWidth="1"/>
    <col min="35" max="35" width="26.88671875" style="2" hidden="1" customWidth="1"/>
    <col min="36" max="36" width="12.77734375" style="2" hidden="1" customWidth="1"/>
    <col min="37" max="39" width="8.88671875" style="2" hidden="1" customWidth="1"/>
    <col min="40" max="40" width="26.109375" style="2" hidden="1" customWidth="1"/>
    <col min="41" max="41" width="12.77734375" style="2" hidden="1" customWidth="1"/>
    <col min="42" max="42" width="8.88671875" style="2" hidden="1" customWidth="1"/>
    <col min="43" max="43" width="2.33203125" style="2" hidden="1" customWidth="1"/>
    <col min="44" max="44" width="8.88671875" style="2" hidden="1" customWidth="1"/>
    <col min="45" max="45" width="26.5546875" style="2" hidden="1" customWidth="1"/>
    <col min="46" max="46" width="12.77734375" style="2" hidden="1" customWidth="1"/>
    <col min="47" max="47" width="8.88671875" style="2" hidden="1" customWidth="1"/>
    <col min="48" max="48" width="1.88671875" style="2" hidden="1" customWidth="1"/>
    <col min="49" max="49" width="20" style="2" hidden="1" customWidth="1"/>
    <col min="50" max="50" width="16.5546875" style="2" hidden="1" customWidth="1"/>
    <col min="51" max="51" width="12.77734375" style="2" hidden="1" customWidth="1"/>
    <col min="52" max="52" width="8.88671875" style="2" hidden="1" customWidth="1"/>
    <col min="53" max="53" width="1.6640625" style="2" hidden="1" customWidth="1"/>
    <col min="54" max="54" width="13" style="2" hidden="1" customWidth="1"/>
    <col min="55" max="55" width="21.88671875" style="2" hidden="1" customWidth="1"/>
    <col min="56" max="56" width="12.77734375" style="2" hidden="1" customWidth="1"/>
    <col min="57" max="57" width="12.77734375" style="2" hidden="1"/>
    <col min="58" max="16381" width="8.88671875" style="2" hidden="1"/>
    <col min="16382" max="16382" width="37.5546875" style="2" customWidth="1"/>
    <col min="16383" max="16383" width="44.77734375" style="2" customWidth="1"/>
    <col min="16384" max="16384" width="1.44140625" style="2" hidden="1"/>
  </cols>
  <sheetData>
    <row r="1" spans="1:19" ht="12" thickBot="1" x14ac:dyDescent="0.25">
      <c r="A1" s="69"/>
      <c r="B1" s="69"/>
      <c r="C1" s="70"/>
      <c r="D1" s="69"/>
      <c r="E1" s="69"/>
      <c r="F1" s="69"/>
      <c r="G1" s="69"/>
      <c r="H1" s="69"/>
      <c r="I1" s="69"/>
      <c r="J1" s="1"/>
      <c r="K1" s="1"/>
      <c r="L1" s="1"/>
      <c r="M1" s="1"/>
    </row>
    <row r="2" spans="1:19" ht="29.4" customHeight="1" thickBot="1" x14ac:dyDescent="0.25">
      <c r="A2" s="69"/>
      <c r="B2" s="243" t="s">
        <v>64</v>
      </c>
      <c r="C2" s="244"/>
      <c r="D2" s="244"/>
      <c r="E2" s="244"/>
      <c r="F2" s="244"/>
      <c r="G2" s="244"/>
      <c r="H2" s="244"/>
      <c r="I2" s="245"/>
      <c r="J2" s="8"/>
      <c r="K2" s="8"/>
      <c r="L2" s="8"/>
      <c r="M2" s="8"/>
      <c r="N2" s="8"/>
      <c r="O2" s="8"/>
      <c r="P2" s="8"/>
      <c r="Q2" s="8"/>
      <c r="R2" s="9"/>
    </row>
    <row r="3" spans="1:19" ht="7.8" customHeight="1" x14ac:dyDescent="0.3">
      <c r="A3" s="1"/>
      <c r="B3" s="228" t="s">
        <v>77</v>
      </c>
      <c r="C3" s="229"/>
      <c r="D3" s="229"/>
      <c r="E3" s="229"/>
      <c r="F3" s="229"/>
      <c r="G3" s="229"/>
      <c r="H3" s="229"/>
      <c r="I3" s="230"/>
      <c r="J3" s="10"/>
      <c r="K3" s="10"/>
      <c r="L3" s="10"/>
      <c r="M3" s="10"/>
      <c r="N3" s="10"/>
      <c r="O3" s="11"/>
      <c r="P3" s="11"/>
      <c r="Q3" s="11"/>
      <c r="R3" s="12"/>
    </row>
    <row r="4" spans="1:19" ht="14.4" customHeight="1" x14ac:dyDescent="0.2">
      <c r="A4" s="3"/>
      <c r="B4" s="231"/>
      <c r="C4" s="232"/>
      <c r="D4" s="232"/>
      <c r="E4" s="232"/>
      <c r="F4" s="232"/>
      <c r="G4" s="232"/>
      <c r="H4" s="232"/>
      <c r="I4" s="233"/>
      <c r="J4" s="13"/>
      <c r="K4" s="13"/>
      <c r="L4" s="13"/>
      <c r="M4" s="13"/>
      <c r="N4" s="13"/>
      <c r="O4" s="13"/>
      <c r="P4" s="13"/>
      <c r="Q4" s="13"/>
      <c r="R4" s="14"/>
    </row>
    <row r="5" spans="1:19" ht="14.4" customHeight="1" x14ac:dyDescent="0.2">
      <c r="A5" s="4"/>
      <c r="B5" s="231"/>
      <c r="C5" s="232"/>
      <c r="D5" s="232"/>
      <c r="E5" s="232"/>
      <c r="F5" s="232"/>
      <c r="G5" s="232"/>
      <c r="H5" s="232"/>
      <c r="I5" s="233"/>
      <c r="J5" s="6"/>
      <c r="K5" s="6"/>
      <c r="L5" s="6"/>
      <c r="M5" s="6"/>
      <c r="N5" s="6"/>
      <c r="O5" s="6"/>
      <c r="P5" s="6"/>
      <c r="Q5" s="6"/>
      <c r="R5" s="6"/>
    </row>
    <row r="6" spans="1:19" ht="40.200000000000003" customHeight="1" x14ac:dyDescent="0.2">
      <c r="A6" s="7"/>
      <c r="B6" s="231"/>
      <c r="C6" s="232"/>
      <c r="D6" s="232"/>
      <c r="E6" s="232"/>
      <c r="F6" s="232"/>
      <c r="G6" s="232"/>
      <c r="H6" s="232"/>
      <c r="I6" s="233"/>
      <c r="J6" s="5"/>
      <c r="K6" s="5"/>
      <c r="L6" s="5"/>
      <c r="M6" s="5"/>
      <c r="N6" s="5"/>
      <c r="O6" s="5"/>
      <c r="P6" s="5"/>
      <c r="Q6" s="5"/>
      <c r="R6" s="5"/>
      <c r="S6" s="5"/>
    </row>
    <row r="7" spans="1:19" ht="31.2" customHeight="1" thickBot="1" x14ac:dyDescent="0.25">
      <c r="B7" s="234"/>
      <c r="C7" s="235"/>
      <c r="D7" s="235"/>
      <c r="E7" s="235"/>
      <c r="F7" s="235"/>
      <c r="G7" s="235"/>
      <c r="H7" s="235"/>
      <c r="I7" s="236"/>
    </row>
    <row r="8" spans="1:19" ht="15" customHeight="1" thickBot="1" x14ac:dyDescent="0.25">
      <c r="B8" s="246" t="s">
        <v>13</v>
      </c>
      <c r="C8" s="247"/>
      <c r="D8" s="247"/>
      <c r="E8" s="248"/>
      <c r="F8" s="246" t="s">
        <v>26</v>
      </c>
      <c r="G8" s="247"/>
      <c r="H8" s="247"/>
      <c r="I8" s="248"/>
    </row>
    <row r="9" spans="1:19" ht="11.4" customHeight="1" x14ac:dyDescent="0.2">
      <c r="B9" s="35"/>
      <c r="C9" s="36"/>
      <c r="D9" s="37"/>
      <c r="E9" s="103"/>
      <c r="F9" s="113"/>
      <c r="G9" s="114"/>
      <c r="H9" s="114"/>
      <c r="I9" s="115"/>
    </row>
    <row r="10" spans="1:19" ht="13.2" thickBot="1" x14ac:dyDescent="0.25">
      <c r="B10" s="38"/>
      <c r="C10" s="39"/>
      <c r="D10" s="40" t="s">
        <v>14</v>
      </c>
      <c r="E10" s="104" t="s">
        <v>15</v>
      </c>
      <c r="F10" s="106" t="s">
        <v>54</v>
      </c>
      <c r="G10" s="105" t="s">
        <v>16</v>
      </c>
      <c r="H10" s="256" t="s">
        <v>38</v>
      </c>
      <c r="I10" s="135" t="s">
        <v>17</v>
      </c>
    </row>
    <row r="11" spans="1:19" ht="12.6" x14ac:dyDescent="0.2">
      <c r="B11" s="249" t="s">
        <v>18</v>
      </c>
      <c r="C11" s="250"/>
      <c r="D11" s="130">
        <v>1000000</v>
      </c>
      <c r="E11" s="255">
        <f>-400*1.25^(0.00003*(D11-1000000))+414.1</f>
        <v>14.100000000000023</v>
      </c>
      <c r="F11" s="41">
        <v>1</v>
      </c>
      <c r="G11" s="121" t="s">
        <v>28</v>
      </c>
      <c r="H11" s="257">
        <f>Prijzenblad!K40</f>
        <v>0</v>
      </c>
      <c r="I11" s="259">
        <f>IF((-400*1.25^(0.00003*(H11-1000000))+414.1)&lt;0,"Uitsluiting",-400*1.25^(0.00003*(H11-1000000))+414.1)</f>
        <v>413.60482398428587</v>
      </c>
    </row>
    <row r="12" spans="1:19" ht="12.6" hidden="1" x14ac:dyDescent="0.2">
      <c r="B12" s="251" t="s">
        <v>19</v>
      </c>
      <c r="C12" s="252"/>
      <c r="D12" s="131"/>
      <c r="E12" s="255">
        <f t="shared" ref="E12:E13" si="0">-400*1.25^(0.00003*(D12-1000000))+414.1</f>
        <v>413.60482398428587</v>
      </c>
      <c r="F12" s="42">
        <v>2</v>
      </c>
      <c r="G12" s="122" t="s">
        <v>20</v>
      </c>
      <c r="H12" s="258"/>
      <c r="I12" s="259">
        <f t="shared" ref="I11:I12" si="1">IF((-400*1.25^(0.00003*(H12-1000000))+414.1)&lt;0,"Uitsluiting",400)</f>
        <v>400</v>
      </c>
    </row>
    <row r="13" spans="1:19" ht="12" customHeight="1" thickBot="1" x14ac:dyDescent="0.25">
      <c r="B13" s="253" t="s">
        <v>21</v>
      </c>
      <c r="C13" s="254"/>
      <c r="D13" s="132">
        <v>500000</v>
      </c>
      <c r="E13" s="255">
        <f t="shared" si="0"/>
        <v>400.02625116446723</v>
      </c>
      <c r="F13" s="42">
        <v>2</v>
      </c>
      <c r="G13" s="122" t="s">
        <v>34</v>
      </c>
      <c r="H13" s="258">
        <v>450000</v>
      </c>
      <c r="I13" s="259">
        <f>IF((-400*1.25^(0.00003*(H13-1000000))+414.1)&lt;0,"Uitsluiting",400)</f>
        <v>400</v>
      </c>
    </row>
    <row r="14" spans="1:19" ht="12" customHeight="1" x14ac:dyDescent="0.2">
      <c r="B14" s="43"/>
      <c r="C14" s="44"/>
      <c r="D14" s="44"/>
      <c r="E14" s="44"/>
      <c r="F14" s="42">
        <v>3</v>
      </c>
      <c r="G14" s="122" t="s">
        <v>35</v>
      </c>
      <c r="H14" s="258">
        <v>500000</v>
      </c>
      <c r="I14" s="259">
        <f t="shared" ref="I12:I19" si="2">IF((-400*1.25^(0.00003*(H14-1000000))+414.1)&lt;0,"Uitsluiting",-400*1.25^(0.00003*(H14-1000000))+414.1)</f>
        <v>400.02625116446723</v>
      </c>
    </row>
    <row r="15" spans="1:19" ht="12" customHeight="1" x14ac:dyDescent="0.2">
      <c r="B15" s="45"/>
      <c r="C15" s="46"/>
      <c r="D15" s="46"/>
      <c r="E15" s="46"/>
      <c r="F15" s="42">
        <v>4</v>
      </c>
      <c r="G15" s="122" t="s">
        <v>31</v>
      </c>
      <c r="H15" s="258">
        <v>650000</v>
      </c>
      <c r="I15" s="259">
        <f t="shared" si="2"/>
        <v>375.68464466002217</v>
      </c>
      <c r="J15" s="15"/>
    </row>
    <row r="16" spans="1:19" ht="12.6" x14ac:dyDescent="0.2">
      <c r="B16" s="45"/>
      <c r="C16" s="46"/>
      <c r="D16" s="46"/>
      <c r="E16" s="46"/>
      <c r="F16" s="42">
        <v>5</v>
      </c>
      <c r="G16" s="122" t="s">
        <v>32</v>
      </c>
      <c r="H16" s="258">
        <v>750000</v>
      </c>
      <c r="I16" s="259">
        <f t="shared" si="2"/>
        <v>339.07000910160582</v>
      </c>
    </row>
    <row r="17" spans="1:9" ht="12.6" x14ac:dyDescent="0.2">
      <c r="B17" s="45"/>
      <c r="C17" s="46"/>
      <c r="D17" s="46"/>
      <c r="E17" s="46"/>
      <c r="F17" s="42">
        <v>6</v>
      </c>
      <c r="G17" s="122" t="s">
        <v>33</v>
      </c>
      <c r="H17" s="258">
        <v>850000</v>
      </c>
      <c r="I17" s="259">
        <f t="shared" si="2"/>
        <v>267.55704902657379</v>
      </c>
    </row>
    <row r="18" spans="1:9" ht="11.4" customHeight="1" x14ac:dyDescent="0.2">
      <c r="B18" s="45"/>
      <c r="C18" s="46"/>
      <c r="D18" s="46"/>
      <c r="E18" s="46"/>
      <c r="F18" s="42">
        <v>7</v>
      </c>
      <c r="G18" s="122" t="s">
        <v>36</v>
      </c>
      <c r="H18" s="258">
        <v>1000000</v>
      </c>
      <c r="I18" s="259">
        <f t="shared" si="2"/>
        <v>14.100000000000023</v>
      </c>
    </row>
    <row r="19" spans="1:9" ht="12" customHeight="1" thickBot="1" x14ac:dyDescent="0.25">
      <c r="B19" s="45"/>
      <c r="C19" s="46"/>
      <c r="D19" s="46"/>
      <c r="E19" s="46"/>
      <c r="F19" s="47">
        <v>8</v>
      </c>
      <c r="G19" s="123" t="s">
        <v>37</v>
      </c>
      <c r="H19" s="258">
        <v>1100000</v>
      </c>
      <c r="I19" s="259" t="str">
        <f t="shared" si="2"/>
        <v>Uitsluiting</v>
      </c>
    </row>
    <row r="20" spans="1:9" ht="14.4" customHeight="1" x14ac:dyDescent="0.2">
      <c r="B20" s="45"/>
      <c r="C20" s="46"/>
      <c r="D20" s="46"/>
      <c r="E20" s="46"/>
      <c r="F20" s="237" t="s">
        <v>73</v>
      </c>
      <c r="G20" s="238"/>
      <c r="H20" s="238"/>
      <c r="I20" s="239"/>
    </row>
    <row r="21" spans="1:9" ht="14.4" customHeight="1" x14ac:dyDescent="0.2">
      <c r="B21" s="45"/>
      <c r="C21" s="46"/>
      <c r="D21" s="46"/>
      <c r="E21" s="46"/>
      <c r="F21" s="237"/>
      <c r="G21" s="238"/>
      <c r="H21" s="238"/>
      <c r="I21" s="239"/>
    </row>
    <row r="22" spans="1:9" ht="14.4" customHeight="1" x14ac:dyDescent="0.2">
      <c r="B22" s="45"/>
      <c r="C22" s="46"/>
      <c r="D22" s="46"/>
      <c r="E22" s="46"/>
      <c r="F22" s="237"/>
      <c r="G22" s="238"/>
      <c r="H22" s="238"/>
      <c r="I22" s="239"/>
    </row>
    <row r="23" spans="1:9" ht="14.4" customHeight="1" x14ac:dyDescent="0.2">
      <c r="B23" s="45"/>
      <c r="C23" s="46"/>
      <c r="D23" s="46"/>
      <c r="E23" s="46"/>
      <c r="F23" s="237"/>
      <c r="G23" s="238"/>
      <c r="H23" s="238"/>
      <c r="I23" s="239"/>
    </row>
    <row r="24" spans="1:9" ht="14.4" customHeight="1" x14ac:dyDescent="0.2">
      <c r="B24" s="45"/>
      <c r="C24" s="46"/>
      <c r="D24" s="46"/>
      <c r="E24" s="46"/>
      <c r="F24" s="237"/>
      <c r="G24" s="238"/>
      <c r="H24" s="238"/>
      <c r="I24" s="239"/>
    </row>
    <row r="25" spans="1:9" ht="14.4" customHeight="1" x14ac:dyDescent="0.2">
      <c r="B25" s="45"/>
      <c r="C25" s="46"/>
      <c r="D25" s="46"/>
      <c r="E25" s="46"/>
      <c r="F25" s="237"/>
      <c r="G25" s="238"/>
      <c r="H25" s="238"/>
      <c r="I25" s="239"/>
    </row>
    <row r="26" spans="1:9" ht="14.4" customHeight="1" x14ac:dyDescent="0.2">
      <c r="B26" s="45"/>
      <c r="C26" s="46"/>
      <c r="D26" s="46"/>
      <c r="E26" s="46"/>
      <c r="F26" s="237"/>
      <c r="G26" s="238"/>
      <c r="H26" s="238"/>
      <c r="I26" s="239"/>
    </row>
    <row r="27" spans="1:9" ht="14.4" customHeight="1" x14ac:dyDescent="0.2">
      <c r="B27" s="45"/>
      <c r="C27" s="46"/>
      <c r="D27" s="46"/>
      <c r="E27" s="46"/>
      <c r="F27" s="237"/>
      <c r="G27" s="238"/>
      <c r="H27" s="238"/>
      <c r="I27" s="239"/>
    </row>
    <row r="28" spans="1:9" ht="14.4" customHeight="1" x14ac:dyDescent="0.2">
      <c r="B28" s="45"/>
      <c r="C28" s="46"/>
      <c r="D28" s="46"/>
      <c r="E28" s="46"/>
      <c r="F28" s="237"/>
      <c r="G28" s="238"/>
      <c r="H28" s="238"/>
      <c r="I28" s="239"/>
    </row>
    <row r="29" spans="1:9" ht="14.4" customHeight="1" x14ac:dyDescent="0.2">
      <c r="B29" s="45"/>
      <c r="C29" s="46"/>
      <c r="D29" s="46"/>
      <c r="E29" s="46"/>
      <c r="F29" s="237"/>
      <c r="G29" s="238"/>
      <c r="H29" s="238"/>
      <c r="I29" s="239"/>
    </row>
    <row r="30" spans="1:9" ht="49.2" customHeight="1" thickBot="1" x14ac:dyDescent="0.25">
      <c r="B30" s="48"/>
      <c r="C30" s="49"/>
      <c r="D30" s="49"/>
      <c r="E30" s="49"/>
      <c r="F30" s="240"/>
      <c r="G30" s="241"/>
      <c r="H30" s="241"/>
      <c r="I30" s="242"/>
    </row>
    <row r="32" spans="1:9" x14ac:dyDescent="0.2">
      <c r="A32" s="33"/>
      <c r="B32" s="33"/>
      <c r="C32" s="33"/>
      <c r="D32" s="33"/>
      <c r="E32" s="33"/>
      <c r="F32" s="33"/>
      <c r="G32" s="33"/>
      <c r="H32" s="33"/>
      <c r="I32" s="33"/>
    </row>
    <row r="33" spans="1:9" x14ac:dyDescent="0.2">
      <c r="A33" s="33"/>
      <c r="B33" s="33"/>
      <c r="C33" s="33"/>
      <c r="D33" s="33"/>
      <c r="E33" s="33"/>
      <c r="F33" s="33"/>
      <c r="G33" s="33"/>
      <c r="H33" s="33"/>
      <c r="I33" s="33"/>
    </row>
    <row r="34" spans="1:9" x14ac:dyDescent="0.2">
      <c r="A34" s="33"/>
      <c r="B34" s="33"/>
      <c r="C34" s="33"/>
      <c r="D34" s="33"/>
      <c r="E34" s="33"/>
      <c r="F34" s="33"/>
      <c r="G34" s="33"/>
      <c r="H34" s="33"/>
      <c r="I34" s="33"/>
    </row>
    <row r="35" spans="1:9" x14ac:dyDescent="0.2">
      <c r="A35" s="33"/>
      <c r="B35" s="33"/>
      <c r="C35" s="33"/>
      <c r="D35" s="33"/>
      <c r="E35" s="33"/>
      <c r="F35" s="33"/>
      <c r="G35" s="33"/>
      <c r="H35" s="33"/>
      <c r="I35" s="33"/>
    </row>
    <row r="36" spans="1:9" x14ac:dyDescent="0.2">
      <c r="A36" s="33"/>
      <c r="B36" s="33"/>
      <c r="C36" s="33"/>
      <c r="D36" s="33"/>
      <c r="E36" s="33"/>
      <c r="F36" s="33"/>
      <c r="G36" s="33"/>
      <c r="H36" s="33"/>
      <c r="I36" s="33"/>
    </row>
    <row r="37" spans="1:9" x14ac:dyDescent="0.2">
      <c r="A37" s="33"/>
      <c r="B37" s="33"/>
      <c r="C37" s="33"/>
      <c r="D37" s="33"/>
      <c r="E37" s="34"/>
      <c r="F37" s="33"/>
      <c r="G37" s="33"/>
      <c r="H37" s="33"/>
      <c r="I37" s="33"/>
    </row>
    <row r="38" spans="1:9" ht="14.4" customHeight="1" x14ac:dyDescent="0.2">
      <c r="A38" s="227"/>
      <c r="B38" s="124" t="s">
        <v>23</v>
      </c>
      <c r="C38" s="34"/>
      <c r="D38" s="34"/>
      <c r="E38" s="34"/>
      <c r="F38" s="33"/>
      <c r="G38" s="33"/>
      <c r="H38" s="33"/>
      <c r="I38" s="33"/>
    </row>
    <row r="39" spans="1:9" ht="14.4" customHeight="1" x14ac:dyDescent="0.2">
      <c r="A39" s="227"/>
      <c r="B39" s="125" t="s">
        <v>63</v>
      </c>
      <c r="C39" s="34"/>
      <c r="D39" s="34"/>
      <c r="E39" s="34"/>
      <c r="F39" s="33"/>
      <c r="G39" s="33"/>
      <c r="H39" s="33"/>
      <c r="I39" s="33"/>
    </row>
    <row r="40" spans="1:9" ht="14.4" customHeight="1" x14ac:dyDescent="0.2">
      <c r="A40" s="227"/>
      <c r="B40" s="125" t="s">
        <v>61</v>
      </c>
      <c r="C40" s="34"/>
      <c r="D40" s="34"/>
      <c r="E40" s="34"/>
      <c r="F40" s="33"/>
      <c r="G40" s="33"/>
      <c r="H40" s="33"/>
      <c r="I40" s="33"/>
    </row>
    <row r="41" spans="1:9" ht="12.6" customHeight="1" x14ac:dyDescent="0.2">
      <c r="A41" s="227"/>
      <c r="B41" s="126" t="s">
        <v>62</v>
      </c>
      <c r="C41" s="34"/>
      <c r="D41" s="34"/>
      <c r="E41" s="34"/>
      <c r="F41" s="33"/>
      <c r="G41" s="33"/>
      <c r="H41" s="33"/>
      <c r="I41" s="33"/>
    </row>
    <row r="42" spans="1:9" ht="12.6" customHeight="1" x14ac:dyDescent="0.2">
      <c r="A42" s="137"/>
      <c r="B42" s="126"/>
      <c r="C42" s="34"/>
      <c r="D42" s="34"/>
      <c r="E42" s="34"/>
      <c r="F42" s="33"/>
      <c r="G42" s="33"/>
      <c r="H42" s="33"/>
      <c r="I42" s="33"/>
    </row>
    <row r="43" spans="1:9" ht="12.6" customHeight="1" x14ac:dyDescent="0.2">
      <c r="A43" s="137" t="s">
        <v>22</v>
      </c>
      <c r="B43" s="127" t="s">
        <v>27</v>
      </c>
      <c r="C43" s="128" t="s">
        <v>72</v>
      </c>
      <c r="D43" s="128"/>
      <c r="E43" s="34"/>
      <c r="F43" s="33"/>
      <c r="G43" s="33"/>
      <c r="H43" s="33"/>
      <c r="I43" s="33"/>
    </row>
    <row r="44" spans="1:9" ht="12.6" customHeight="1" x14ac:dyDescent="0.2">
      <c r="A44" s="129">
        <v>1000000</v>
      </c>
      <c r="B44" s="126">
        <f>-400*1.25^(0.00003*(A44-1000000))+414.1</f>
        <v>14.100000000000023</v>
      </c>
      <c r="C44" s="34">
        <f>-400*1.25^(0.00003*(Prijzenblad!K40-1000000))+414.1</f>
        <v>413.60482398428587</v>
      </c>
      <c r="D44" s="34"/>
      <c r="E44" s="34"/>
      <c r="F44" s="33"/>
      <c r="G44" s="33"/>
      <c r="H44" s="33"/>
      <c r="I44" s="33"/>
    </row>
    <row r="45" spans="1:9" ht="12.6" customHeight="1" x14ac:dyDescent="0.2">
      <c r="A45" s="129">
        <f>A44-10000</f>
        <v>990000</v>
      </c>
      <c r="B45" s="126">
        <f t="shared" ref="B45:B96" si="3">-400*1.25^(0.00003*(A45-1000000))+414.1</f>
        <v>40.000620870951479</v>
      </c>
      <c r="C45" s="34"/>
      <c r="D45" s="34"/>
      <c r="E45" s="34"/>
      <c r="F45" s="33"/>
      <c r="G45" s="33"/>
      <c r="H45" s="33"/>
      <c r="I45" s="33"/>
    </row>
    <row r="46" spans="1:9" ht="12.6" customHeight="1" x14ac:dyDescent="0.2">
      <c r="A46" s="129">
        <f t="shared" ref="A46:A94" si="4">A45-10000</f>
        <v>980000</v>
      </c>
      <c r="B46" s="126">
        <f t="shared" si="3"/>
        <v>64.224136338151084</v>
      </c>
      <c r="C46" s="34"/>
      <c r="D46" s="34"/>
      <c r="E46" s="34"/>
      <c r="F46" s="33"/>
      <c r="G46" s="33"/>
      <c r="H46" s="33"/>
      <c r="I46" s="33"/>
    </row>
    <row r="47" spans="1:9" ht="12.6" customHeight="1" x14ac:dyDescent="0.2">
      <c r="A47" s="129">
        <f t="shared" si="4"/>
        <v>970000</v>
      </c>
      <c r="B47" s="126">
        <f t="shared" si="3"/>
        <v>86.879141579656675</v>
      </c>
      <c r="C47" s="34"/>
      <c r="D47" s="34"/>
      <c r="E47" s="34"/>
      <c r="F47" s="33"/>
      <c r="G47" s="33"/>
      <c r="H47" s="33"/>
      <c r="I47" s="33"/>
    </row>
    <row r="48" spans="1:9" ht="12.6" customHeight="1" x14ac:dyDescent="0.2">
      <c r="A48" s="129">
        <f t="shared" si="4"/>
        <v>960000</v>
      </c>
      <c r="B48" s="126">
        <f t="shared" si="3"/>
        <v>108.0672000671882</v>
      </c>
      <c r="C48" s="34"/>
      <c r="D48" s="34"/>
      <c r="E48" s="34"/>
      <c r="F48" s="33"/>
      <c r="G48" s="33"/>
      <c r="H48" s="33"/>
      <c r="I48" s="33"/>
    </row>
    <row r="49" spans="1:9" ht="12.6" customHeight="1" x14ac:dyDescent="0.2">
      <c r="A49" s="129">
        <f t="shared" si="4"/>
        <v>950000</v>
      </c>
      <c r="B49" s="126">
        <f t="shared" si="3"/>
        <v>127.88329888002693</v>
      </c>
      <c r="C49" s="34"/>
      <c r="D49" s="34"/>
      <c r="E49" s="34"/>
      <c r="F49" s="33"/>
      <c r="G49" s="33"/>
      <c r="H49" s="33"/>
      <c r="I49" s="33"/>
    </row>
    <row r="50" spans="1:9" ht="12.6" customHeight="1" x14ac:dyDescent="0.2">
      <c r="A50" s="129">
        <f t="shared" si="4"/>
        <v>940000</v>
      </c>
      <c r="B50" s="126">
        <f t="shared" si="3"/>
        <v>146.41627453663409</v>
      </c>
      <c r="C50" s="34"/>
      <c r="D50" s="34"/>
      <c r="E50" s="34"/>
      <c r="F50" s="33"/>
      <c r="G50" s="33"/>
      <c r="H50" s="33"/>
      <c r="I50" s="33"/>
    </row>
    <row r="51" spans="1:9" ht="12.6" customHeight="1" x14ac:dyDescent="0.2">
      <c r="A51" s="129">
        <f t="shared" si="4"/>
        <v>930000</v>
      </c>
      <c r="B51" s="126">
        <f t="shared" si="3"/>
        <v>163.74921125301032</v>
      </c>
      <c r="C51" s="34"/>
      <c r="D51" s="34"/>
      <c r="E51" s="34"/>
      <c r="F51" s="33"/>
      <c r="G51" s="33"/>
      <c r="H51" s="33"/>
      <c r="I51" s="33"/>
    </row>
    <row r="52" spans="1:9" ht="12.6" customHeight="1" x14ac:dyDescent="0.2">
      <c r="A52" s="129">
        <f t="shared" si="4"/>
        <v>920000</v>
      </c>
      <c r="B52" s="126">
        <f t="shared" si="3"/>
        <v>179.95981341320893</v>
      </c>
      <c r="C52" s="34"/>
      <c r="D52" s="34"/>
      <c r="E52" s="34"/>
      <c r="F52" s="33"/>
      <c r="G52" s="33"/>
      <c r="H52" s="33"/>
      <c r="I52" s="33"/>
    </row>
    <row r="53" spans="1:9" ht="12.6" customHeight="1" x14ac:dyDescent="0.2">
      <c r="A53" s="129">
        <f t="shared" si="4"/>
        <v>910000</v>
      </c>
      <c r="B53" s="126">
        <f t="shared" si="3"/>
        <v>195.12075392180469</v>
      </c>
      <c r="C53" s="34"/>
      <c r="D53" s="34"/>
      <c r="E53" s="34"/>
      <c r="F53" s="33"/>
      <c r="G53" s="33"/>
      <c r="H53" s="33"/>
      <c r="I53" s="33"/>
    </row>
    <row r="54" spans="1:9" ht="12.6" customHeight="1" x14ac:dyDescent="0.2">
      <c r="A54" s="129">
        <f t="shared" si="4"/>
        <v>900000</v>
      </c>
      <c r="B54" s="126">
        <f t="shared" si="3"/>
        <v>209.3</v>
      </c>
      <c r="C54" s="34"/>
      <c r="D54" s="34"/>
      <c r="E54" s="34"/>
      <c r="F54" s="33"/>
      <c r="G54" s="33"/>
      <c r="H54" s="33"/>
      <c r="I54" s="33"/>
    </row>
    <row r="55" spans="1:9" ht="12.6" customHeight="1" x14ac:dyDescent="0.2">
      <c r="A55" s="129">
        <f t="shared" si="4"/>
        <v>890000</v>
      </c>
      <c r="B55" s="126">
        <f t="shared" si="3"/>
        <v>222.56111788592719</v>
      </c>
      <c r="C55" s="34"/>
      <c r="D55" s="34"/>
      <c r="E55" s="34"/>
      <c r="F55" s="33"/>
      <c r="G55" s="33"/>
      <c r="H55" s="33"/>
      <c r="I55" s="33"/>
    </row>
    <row r="56" spans="1:9" ht="12.6" customHeight="1" x14ac:dyDescent="0.2">
      <c r="A56" s="129">
        <f t="shared" si="4"/>
        <v>880000</v>
      </c>
      <c r="B56" s="126">
        <f t="shared" si="3"/>
        <v>234.96355780513335</v>
      </c>
      <c r="C56" s="34"/>
      <c r="D56" s="34"/>
      <c r="E56" s="34"/>
      <c r="F56" s="33"/>
      <c r="G56" s="33"/>
      <c r="H56" s="33"/>
      <c r="I56" s="33"/>
    </row>
    <row r="57" spans="1:9" ht="12.6" customHeight="1" x14ac:dyDescent="0.2">
      <c r="A57" s="129">
        <f t="shared" si="4"/>
        <v>870000</v>
      </c>
      <c r="B57" s="126">
        <f t="shared" si="3"/>
        <v>246.56292048878424</v>
      </c>
      <c r="C57" s="34"/>
      <c r="D57" s="34"/>
      <c r="E57" s="34"/>
      <c r="F57" s="33"/>
      <c r="G57" s="33"/>
      <c r="H57" s="33"/>
      <c r="I57" s="33"/>
    </row>
    <row r="58" spans="1:9" ht="12.6" customHeight="1" x14ac:dyDescent="0.2">
      <c r="A58" s="129">
        <f t="shared" si="4"/>
        <v>860000</v>
      </c>
      <c r="B58" s="126">
        <f t="shared" si="3"/>
        <v>257.41120643440036</v>
      </c>
      <c r="C58" s="34"/>
      <c r="D58" s="34"/>
      <c r="E58" s="34"/>
      <c r="F58" s="33"/>
      <c r="G58" s="33"/>
      <c r="H58" s="33"/>
      <c r="I58" s="33"/>
    </row>
    <row r="59" spans="1:9" ht="12.6" customHeight="1" x14ac:dyDescent="0.2">
      <c r="A59" s="129">
        <f t="shared" si="4"/>
        <v>850000</v>
      </c>
      <c r="B59" s="126">
        <f t="shared" si="3"/>
        <v>267.55704902657379</v>
      </c>
      <c r="C59" s="34"/>
      <c r="D59" s="34"/>
      <c r="E59" s="34"/>
      <c r="F59" s="33"/>
      <c r="G59" s="33"/>
      <c r="H59" s="33"/>
      <c r="I59" s="33"/>
    </row>
    <row r="60" spans="1:9" ht="12.6" customHeight="1" x14ac:dyDescent="0.2">
      <c r="A60" s="129">
        <f t="shared" si="4"/>
        <v>840000</v>
      </c>
      <c r="B60" s="126">
        <f t="shared" si="3"/>
        <v>277.04593256275666</v>
      </c>
      <c r="C60" s="34"/>
      <c r="D60" s="34"/>
      <c r="E60" s="34"/>
      <c r="F60" s="33"/>
      <c r="G60" s="33"/>
      <c r="H60" s="33"/>
      <c r="I60" s="33"/>
    </row>
    <row r="61" spans="1:9" ht="12.6" customHeight="1" x14ac:dyDescent="0.2">
      <c r="A61" s="129">
        <f t="shared" si="4"/>
        <v>830000</v>
      </c>
      <c r="B61" s="126">
        <f t="shared" si="3"/>
        <v>285.9203961615413</v>
      </c>
      <c r="C61" s="34"/>
      <c r="D61" s="34"/>
      <c r="E61" s="34"/>
      <c r="F61" s="33"/>
      <c r="G61" s="33"/>
      <c r="H61" s="33"/>
      <c r="I61" s="33"/>
    </row>
    <row r="62" spans="1:9" ht="12.6" customHeight="1" x14ac:dyDescent="0.2">
      <c r="A62" s="129">
        <f t="shared" si="4"/>
        <v>820000</v>
      </c>
      <c r="B62" s="126">
        <f t="shared" si="3"/>
        <v>294.22022446756301</v>
      </c>
      <c r="C62" s="34"/>
      <c r="D62" s="34"/>
      <c r="E62" s="34"/>
      <c r="F62" s="33"/>
      <c r="G62" s="33"/>
      <c r="H62" s="33"/>
      <c r="I62" s="33"/>
    </row>
    <row r="63" spans="1:9" ht="12.6" customHeight="1" x14ac:dyDescent="0.2">
      <c r="A63" s="129">
        <f t="shared" si="4"/>
        <v>810000</v>
      </c>
      <c r="B63" s="126">
        <f t="shared" si="3"/>
        <v>301.98262600796403</v>
      </c>
      <c r="C63" s="34"/>
      <c r="D63" s="34"/>
      <c r="E63" s="34"/>
      <c r="F63" s="33"/>
      <c r="G63" s="33"/>
      <c r="H63" s="33"/>
      <c r="I63" s="33"/>
    </row>
    <row r="64" spans="1:9" ht="12.6" customHeight="1" x14ac:dyDescent="0.2">
      <c r="A64" s="129">
        <f t="shared" si="4"/>
        <v>800000</v>
      </c>
      <c r="B64" s="126">
        <f t="shared" si="3"/>
        <v>309.24240000000003</v>
      </c>
      <c r="C64" s="34"/>
      <c r="D64" s="34"/>
      <c r="E64" s="34"/>
      <c r="F64" s="33"/>
      <c r="G64" s="33"/>
      <c r="H64" s="33"/>
      <c r="I64" s="33"/>
    </row>
    <row r="65" spans="1:9" ht="12.6" customHeight="1" x14ac:dyDescent="0.2">
      <c r="A65" s="129">
        <f t="shared" si="4"/>
        <v>790000</v>
      </c>
      <c r="B65" s="126">
        <f t="shared" si="3"/>
        <v>316.03209235759471</v>
      </c>
      <c r="C65" s="34"/>
      <c r="D65" s="34"/>
      <c r="E65" s="34"/>
      <c r="F65" s="33"/>
      <c r="G65" s="33"/>
      <c r="H65" s="33"/>
      <c r="I65" s="33"/>
    </row>
    <row r="66" spans="1:9" ht="13.2" customHeight="1" x14ac:dyDescent="0.2">
      <c r="A66" s="129">
        <f t="shared" si="4"/>
        <v>780000</v>
      </c>
      <c r="B66" s="126">
        <f t="shared" si="3"/>
        <v>322.38214159622828</v>
      </c>
      <c r="C66" s="34"/>
      <c r="D66" s="34"/>
      <c r="E66" s="34"/>
      <c r="F66" s="33"/>
      <c r="G66" s="33"/>
      <c r="H66" s="33"/>
      <c r="I66" s="33"/>
    </row>
    <row r="67" spans="1:9" x14ac:dyDescent="0.2">
      <c r="A67" s="129">
        <f t="shared" si="4"/>
        <v>770000</v>
      </c>
      <c r="B67" s="126">
        <f t="shared" si="3"/>
        <v>328.32101529025755</v>
      </c>
      <c r="C67" s="34"/>
      <c r="D67" s="34"/>
      <c r="E67" s="34"/>
      <c r="F67" s="33"/>
      <c r="G67" s="33"/>
      <c r="H67" s="33"/>
      <c r="I67" s="33"/>
    </row>
    <row r="68" spans="1:9" x14ac:dyDescent="0.2">
      <c r="A68" s="129">
        <f t="shared" si="4"/>
        <v>760000</v>
      </c>
      <c r="B68" s="126">
        <f t="shared" si="3"/>
        <v>333.87533769441302</v>
      </c>
      <c r="C68" s="34"/>
      <c r="D68" s="34"/>
      <c r="E68" s="34"/>
      <c r="F68" s="33"/>
      <c r="G68" s="33"/>
      <c r="H68" s="33"/>
      <c r="I68" s="33"/>
    </row>
    <row r="69" spans="1:9" x14ac:dyDescent="0.2">
      <c r="A69" s="129">
        <f t="shared" si="4"/>
        <v>750000</v>
      </c>
      <c r="B69" s="126">
        <f t="shared" si="3"/>
        <v>339.07000910160582</v>
      </c>
      <c r="C69" s="34"/>
      <c r="D69" s="34"/>
      <c r="E69" s="34"/>
      <c r="F69" s="33"/>
      <c r="G69" s="33"/>
      <c r="H69" s="33"/>
      <c r="I69" s="33"/>
    </row>
    <row r="70" spans="1:9" x14ac:dyDescent="0.2">
      <c r="A70" s="129">
        <f t="shared" si="4"/>
        <v>740000</v>
      </c>
      <c r="B70" s="126">
        <f t="shared" si="3"/>
        <v>343.92831747213143</v>
      </c>
      <c r="C70" s="34"/>
      <c r="D70" s="34"/>
      <c r="E70" s="34"/>
      <c r="F70" s="33"/>
      <c r="G70" s="33"/>
      <c r="H70" s="33"/>
      <c r="I70" s="33"/>
    </row>
    <row r="71" spans="1:9" x14ac:dyDescent="0.2">
      <c r="A71" s="129">
        <f t="shared" si="4"/>
        <v>730000</v>
      </c>
      <c r="B71" s="126">
        <f t="shared" si="3"/>
        <v>348.47204283470916</v>
      </c>
      <c r="C71" s="34"/>
      <c r="D71" s="34"/>
      <c r="E71" s="34"/>
      <c r="F71" s="33"/>
      <c r="G71" s="33"/>
      <c r="H71" s="33"/>
      <c r="I71" s="33"/>
    </row>
    <row r="72" spans="1:9" x14ac:dyDescent="0.2">
      <c r="A72" s="129">
        <f t="shared" si="4"/>
        <v>720000</v>
      </c>
      <c r="B72" s="126">
        <f t="shared" si="3"/>
        <v>352.72155492739228</v>
      </c>
      <c r="C72" s="34"/>
      <c r="D72" s="34"/>
      <c r="E72" s="34"/>
      <c r="F72" s="33"/>
      <c r="G72" s="33"/>
      <c r="H72" s="33"/>
      <c r="I72" s="33"/>
    </row>
    <row r="73" spans="1:9" x14ac:dyDescent="0.2">
      <c r="A73" s="129">
        <f t="shared" si="4"/>
        <v>710000</v>
      </c>
      <c r="B73" s="126">
        <f t="shared" si="3"/>
        <v>356.69590451607763</v>
      </c>
      <c r="C73" s="34"/>
      <c r="D73" s="34"/>
      <c r="E73" s="34"/>
      <c r="F73" s="33"/>
      <c r="G73" s="33"/>
      <c r="H73" s="33"/>
      <c r="I73" s="33"/>
    </row>
    <row r="74" spans="1:9" x14ac:dyDescent="0.2">
      <c r="A74" s="129">
        <f t="shared" si="4"/>
        <v>700000</v>
      </c>
      <c r="B74" s="126">
        <f t="shared" si="3"/>
        <v>360.41290880000003</v>
      </c>
      <c r="C74" s="34"/>
      <c r="D74" s="34"/>
      <c r="E74" s="34"/>
      <c r="F74" s="33"/>
      <c r="G74" s="33"/>
      <c r="H74" s="33"/>
      <c r="I74" s="33"/>
    </row>
    <row r="75" spans="1:9" x14ac:dyDescent="0.2">
      <c r="A75" s="129">
        <f t="shared" si="4"/>
        <v>690000</v>
      </c>
      <c r="B75" s="126">
        <f t="shared" si="3"/>
        <v>363.88923128708853</v>
      </c>
      <c r="C75" s="34"/>
      <c r="D75" s="34"/>
      <c r="E75" s="34"/>
      <c r="F75" s="33"/>
      <c r="G75" s="33"/>
      <c r="H75" s="33"/>
      <c r="I75" s="33"/>
    </row>
    <row r="76" spans="1:9" x14ac:dyDescent="0.2">
      <c r="A76" s="129">
        <f t="shared" si="4"/>
        <v>680000</v>
      </c>
      <c r="B76" s="126">
        <f t="shared" si="3"/>
        <v>367.14045649726887</v>
      </c>
      <c r="C76" s="34"/>
      <c r="D76" s="34"/>
      <c r="E76" s="34"/>
      <c r="F76" s="33"/>
      <c r="G76" s="33"/>
      <c r="H76" s="33"/>
      <c r="I76" s="33"/>
    </row>
    <row r="77" spans="1:9" x14ac:dyDescent="0.2">
      <c r="A77" s="129">
        <f t="shared" si="4"/>
        <v>670000</v>
      </c>
      <c r="B77" s="126">
        <f t="shared" si="3"/>
        <v>370.18115982861184</v>
      </c>
      <c r="C77" s="34"/>
      <c r="D77" s="34"/>
      <c r="E77" s="34"/>
      <c r="F77" s="33"/>
      <c r="G77" s="33"/>
      <c r="H77" s="33"/>
      <c r="I77" s="33"/>
    </row>
    <row r="78" spans="1:9" x14ac:dyDescent="0.2">
      <c r="A78" s="129">
        <f t="shared" si="4"/>
        <v>660000</v>
      </c>
      <c r="B78" s="126">
        <f t="shared" si="3"/>
        <v>373.02497289953948</v>
      </c>
      <c r="C78" s="34"/>
      <c r="D78" s="34"/>
      <c r="E78" s="34"/>
      <c r="F78" s="33"/>
      <c r="G78" s="33"/>
      <c r="H78" s="33"/>
      <c r="I78" s="33"/>
    </row>
    <row r="79" spans="1:9" x14ac:dyDescent="0.2">
      <c r="A79" s="129">
        <f t="shared" si="4"/>
        <v>650000</v>
      </c>
      <c r="B79" s="126">
        <f t="shared" si="3"/>
        <v>375.68464466002217</v>
      </c>
      <c r="C79" s="34"/>
      <c r="D79" s="34"/>
      <c r="E79" s="34"/>
      <c r="F79" s="33"/>
      <c r="G79" s="33"/>
      <c r="H79" s="33"/>
      <c r="I79" s="33"/>
    </row>
    <row r="80" spans="1:9" x14ac:dyDescent="0.2">
      <c r="A80" s="129">
        <f t="shared" si="4"/>
        <v>640000</v>
      </c>
      <c r="B80" s="126">
        <f t="shared" si="3"/>
        <v>378.17209854573127</v>
      </c>
      <c r="C80" s="34"/>
      <c r="D80" s="34"/>
      <c r="E80" s="34"/>
      <c r="F80" s="33"/>
      <c r="G80" s="33"/>
      <c r="H80" s="33"/>
      <c r="I80" s="33"/>
    </row>
    <row r="81" spans="1:9" x14ac:dyDescent="0.2">
      <c r="A81" s="129">
        <f t="shared" si="4"/>
        <v>630000</v>
      </c>
      <c r="B81" s="126">
        <f t="shared" si="3"/>
        <v>380.49848593137108</v>
      </c>
      <c r="C81" s="34"/>
      <c r="D81" s="34"/>
      <c r="E81" s="34"/>
      <c r="F81" s="33"/>
      <c r="G81" s="33"/>
      <c r="H81" s="33"/>
      <c r="I81" s="33"/>
    </row>
    <row r="82" spans="1:9" x14ac:dyDescent="0.2">
      <c r="A82" s="129">
        <f t="shared" si="4"/>
        <v>620000</v>
      </c>
      <c r="B82" s="126">
        <f t="shared" si="3"/>
        <v>382.67423612282482</v>
      </c>
      <c r="C82" s="34"/>
      <c r="D82" s="34"/>
      <c r="E82" s="34"/>
      <c r="F82" s="33"/>
      <c r="G82" s="33"/>
      <c r="H82" s="33"/>
      <c r="I82" s="33"/>
    </row>
    <row r="83" spans="1:9" x14ac:dyDescent="0.2">
      <c r="A83" s="129">
        <f t="shared" si="4"/>
        <v>610000</v>
      </c>
      <c r="B83" s="126">
        <f t="shared" si="3"/>
        <v>384.70910311223173</v>
      </c>
      <c r="C83" s="34"/>
      <c r="D83" s="34"/>
      <c r="E83" s="34"/>
      <c r="F83" s="33"/>
      <c r="G83" s="33"/>
      <c r="H83" s="33"/>
      <c r="I83" s="33"/>
    </row>
    <row r="84" spans="1:9" x14ac:dyDescent="0.2">
      <c r="A84" s="129">
        <f t="shared" si="4"/>
        <v>600000</v>
      </c>
      <c r="B84" s="126">
        <f t="shared" si="3"/>
        <v>386.6122093056</v>
      </c>
      <c r="C84" s="34"/>
      <c r="D84" s="34"/>
      <c r="E84" s="34"/>
      <c r="F84" s="33"/>
      <c r="G84" s="33"/>
      <c r="H84" s="33"/>
      <c r="I84" s="33"/>
    </row>
    <row r="85" spans="1:9" x14ac:dyDescent="0.2">
      <c r="A85" s="129">
        <f t="shared" si="4"/>
        <v>590000</v>
      </c>
      <c r="B85" s="126">
        <f t="shared" si="3"/>
        <v>388.39208641898932</v>
      </c>
      <c r="C85" s="34"/>
      <c r="D85" s="34"/>
      <c r="E85" s="34"/>
      <c r="F85" s="33"/>
      <c r="G85" s="33"/>
      <c r="H85" s="33"/>
      <c r="I85" s="33"/>
    </row>
    <row r="86" spans="1:9" x14ac:dyDescent="0.2">
      <c r="A86" s="129">
        <f t="shared" si="4"/>
        <v>580000</v>
      </c>
      <c r="B86" s="126">
        <f t="shared" si="3"/>
        <v>390.05671372660169</v>
      </c>
      <c r="C86" s="34"/>
      <c r="D86" s="34"/>
      <c r="E86" s="34"/>
      <c r="F86" s="33"/>
      <c r="G86" s="33"/>
      <c r="H86" s="33"/>
      <c r="I86" s="33"/>
    </row>
    <row r="87" spans="1:9" x14ac:dyDescent="0.2">
      <c r="A87" s="129">
        <f t="shared" si="4"/>
        <v>570000</v>
      </c>
      <c r="B87" s="126">
        <f t="shared" si="3"/>
        <v>391.61355383224929</v>
      </c>
      <c r="C87" s="34"/>
      <c r="D87" s="34"/>
      <c r="E87" s="34"/>
      <c r="F87" s="33"/>
      <c r="G87" s="33"/>
      <c r="H87" s="33"/>
      <c r="I87" s="33"/>
    </row>
    <row r="88" spans="1:9" x14ac:dyDescent="0.2">
      <c r="A88" s="129">
        <f t="shared" si="4"/>
        <v>560000</v>
      </c>
      <c r="B88" s="126">
        <f t="shared" si="3"/>
        <v>393.06958612456424</v>
      </c>
      <c r="C88" s="34"/>
      <c r="D88" s="34"/>
      <c r="E88" s="34"/>
      <c r="F88" s="33"/>
      <c r="G88" s="33"/>
      <c r="H88" s="33"/>
      <c r="I88" s="33"/>
    </row>
    <row r="89" spans="1:9" x14ac:dyDescent="0.2">
      <c r="A89" s="129">
        <f t="shared" si="4"/>
        <v>550000</v>
      </c>
      <c r="B89" s="126">
        <f t="shared" si="3"/>
        <v>394.43133806593136</v>
      </c>
      <c r="C89" s="34"/>
      <c r="D89" s="34"/>
      <c r="E89" s="34"/>
      <c r="F89" s="33"/>
      <c r="G89" s="33"/>
      <c r="H89" s="33"/>
      <c r="I89" s="33"/>
    </row>
    <row r="90" spans="1:9" x14ac:dyDescent="0.2">
      <c r="A90" s="129">
        <f t="shared" si="4"/>
        <v>540000</v>
      </c>
      <c r="B90" s="126">
        <f t="shared" si="3"/>
        <v>395.70491445541444</v>
      </c>
      <c r="C90" s="34"/>
      <c r="D90" s="34"/>
      <c r="E90" s="34"/>
      <c r="F90" s="33"/>
      <c r="G90" s="33"/>
      <c r="H90" s="33"/>
      <c r="I90" s="33"/>
    </row>
    <row r="91" spans="1:9" x14ac:dyDescent="0.2">
      <c r="A91" s="129">
        <f t="shared" si="4"/>
        <v>530000</v>
      </c>
      <c r="B91" s="126">
        <f t="shared" si="3"/>
        <v>396.89602479686204</v>
      </c>
      <c r="C91" s="34"/>
      <c r="D91" s="34"/>
      <c r="E91" s="34"/>
      <c r="F91" s="33"/>
      <c r="G91" s="33"/>
      <c r="H91" s="33"/>
      <c r="I91" s="33"/>
    </row>
    <row r="92" spans="1:9" x14ac:dyDescent="0.2">
      <c r="A92" s="129">
        <f t="shared" si="4"/>
        <v>520000</v>
      </c>
      <c r="B92" s="126">
        <f t="shared" si="3"/>
        <v>398.01000889488631</v>
      </c>
      <c r="C92" s="34"/>
      <c r="D92" s="34"/>
      <c r="E92" s="34"/>
      <c r="F92" s="33"/>
      <c r="G92" s="33"/>
      <c r="H92" s="33"/>
      <c r="I92" s="33"/>
    </row>
    <row r="93" spans="1:9" x14ac:dyDescent="0.2">
      <c r="A93" s="129">
        <f t="shared" si="4"/>
        <v>510000</v>
      </c>
      <c r="B93" s="126">
        <f t="shared" si="3"/>
        <v>399.05186079346265</v>
      </c>
      <c r="C93" s="34"/>
      <c r="D93" s="34"/>
      <c r="E93" s="34"/>
      <c r="F93" s="33"/>
      <c r="G93" s="33"/>
      <c r="H93" s="33"/>
      <c r="I93" s="33"/>
    </row>
    <row r="94" spans="1:9" x14ac:dyDescent="0.2">
      <c r="A94" s="129">
        <f t="shared" si="4"/>
        <v>500000</v>
      </c>
      <c r="B94" s="126">
        <f t="shared" si="3"/>
        <v>400.02625116446723</v>
      </c>
      <c r="C94" s="34"/>
      <c r="D94" s="34"/>
      <c r="E94" s="34"/>
      <c r="F94" s="33"/>
      <c r="G94" s="33"/>
      <c r="H94" s="33"/>
      <c r="I94" s="33"/>
    </row>
    <row r="95" spans="1:9" x14ac:dyDescent="0.2">
      <c r="A95" s="129"/>
      <c r="B95" s="126"/>
      <c r="C95" s="34"/>
      <c r="D95" s="34"/>
      <c r="E95" s="34"/>
      <c r="F95" s="33"/>
      <c r="G95" s="33"/>
    </row>
    <row r="96" spans="1:9" x14ac:dyDescent="0.2">
      <c r="A96" s="129"/>
      <c r="B96" s="126"/>
      <c r="C96" s="34"/>
      <c r="D96" s="34"/>
      <c r="E96" s="34"/>
      <c r="F96" s="33"/>
      <c r="G96" s="33"/>
    </row>
    <row r="97" spans="1:7" x14ac:dyDescent="0.2">
      <c r="A97" s="34"/>
      <c r="B97" s="34"/>
      <c r="C97" s="34"/>
      <c r="D97" s="34"/>
      <c r="E97" s="34"/>
      <c r="F97" s="33"/>
      <c r="G97" s="33"/>
    </row>
    <row r="98" spans="1:7" x14ac:dyDescent="0.2">
      <c r="A98" s="34"/>
      <c r="B98" s="34"/>
      <c r="C98" s="34"/>
      <c r="D98" s="34"/>
      <c r="E98" s="34"/>
      <c r="F98" s="33"/>
      <c r="G98" s="33"/>
    </row>
    <row r="99" spans="1:7" x14ac:dyDescent="0.2">
      <c r="A99" s="34"/>
      <c r="B99" s="34"/>
      <c r="C99" s="34"/>
      <c r="D99" s="34"/>
      <c r="E99" s="34"/>
      <c r="F99" s="33"/>
      <c r="G99" s="33"/>
    </row>
    <row r="100" spans="1:7" x14ac:dyDescent="0.2">
      <c r="A100" s="33"/>
      <c r="B100" s="33"/>
      <c r="C100" s="33"/>
      <c r="D100" s="33"/>
      <c r="E100" s="33"/>
      <c r="F100" s="33"/>
      <c r="G100" s="33"/>
    </row>
    <row r="101" spans="1:7" x14ac:dyDescent="0.2">
      <c r="A101" s="33"/>
      <c r="B101" s="33"/>
      <c r="C101" s="33"/>
      <c r="D101" s="33"/>
      <c r="E101" s="33"/>
      <c r="F101" s="33"/>
      <c r="G101" s="33"/>
    </row>
    <row r="102" spans="1:7" x14ac:dyDescent="0.2">
      <c r="A102" s="33"/>
      <c r="B102" s="33"/>
      <c r="C102" s="33"/>
      <c r="D102" s="33"/>
      <c r="E102" s="33"/>
      <c r="F102" s="33"/>
      <c r="G102" s="33"/>
    </row>
    <row r="103" spans="1:7" x14ac:dyDescent="0.2">
      <c r="A103" s="33"/>
      <c r="B103" s="33"/>
      <c r="C103" s="33"/>
      <c r="D103" s="33"/>
      <c r="E103" s="33"/>
      <c r="F103" s="33"/>
      <c r="G103" s="33"/>
    </row>
    <row r="104" spans="1:7" x14ac:dyDescent="0.2">
      <c r="A104" s="33"/>
      <c r="B104" s="33"/>
      <c r="C104" s="33"/>
      <c r="D104" s="33"/>
      <c r="E104" s="33"/>
      <c r="F104" s="33"/>
      <c r="G104" s="33"/>
    </row>
    <row r="105" spans="1:7" x14ac:dyDescent="0.2">
      <c r="A105" s="33"/>
      <c r="B105" s="33"/>
      <c r="C105" s="33"/>
      <c r="D105" s="33"/>
      <c r="E105" s="33"/>
      <c r="F105" s="33"/>
      <c r="G105" s="33"/>
    </row>
    <row r="106" spans="1:7" x14ac:dyDescent="0.2">
      <c r="A106" s="33"/>
      <c r="B106" s="33"/>
      <c r="C106" s="33"/>
      <c r="D106" s="33"/>
      <c r="E106" s="33"/>
      <c r="F106" s="33"/>
      <c r="G106" s="33"/>
    </row>
    <row r="107" spans="1:7" x14ac:dyDescent="0.2">
      <c r="A107" s="33"/>
      <c r="B107" s="33"/>
      <c r="C107" s="33"/>
      <c r="D107" s="33"/>
      <c r="E107" s="33"/>
      <c r="F107" s="33"/>
      <c r="G107" s="33"/>
    </row>
    <row r="114" spans="1:1" x14ac:dyDescent="0.2">
      <c r="A114" s="79"/>
    </row>
    <row r="115" spans="1:1" x14ac:dyDescent="0.2">
      <c r="A115" s="79"/>
    </row>
  </sheetData>
  <sheetProtection algorithmName="SHA-512" hashValue="xzz8QgpKsQnevQoZkbeqnMdKfAEGdvVvc+U5JCbtGFAspxii8NX+tTn13x3tDrnTngZPCwauU6Ry6d4UGNufZg==" saltValue="+ZZzHvsaoWi3THGqv5DN+Q==" spinCount="100000" sheet="1" objects="1" scenarios="1" selectLockedCells="1" selectUnlockedCells="1"/>
  <mergeCells count="9">
    <mergeCell ref="A38:A41"/>
    <mergeCell ref="B3:I7"/>
    <mergeCell ref="F20:I30"/>
    <mergeCell ref="B2:I2"/>
    <mergeCell ref="B8:E8"/>
    <mergeCell ref="F8:I8"/>
    <mergeCell ref="B11:C11"/>
    <mergeCell ref="B12:C12"/>
    <mergeCell ref="B13:C13"/>
  </mergeCells>
  <conditionalFormatting sqref="H11:H19">
    <cfRule type="cellIs" dxfId="9" priority="7" operator="greaterThan">
      <formula>$D$11</formula>
    </cfRule>
    <cfRule type="cellIs" dxfId="8" priority="8" operator="lessThan">
      <formula>$D$13</formula>
    </cfRule>
  </conditionalFormatting>
  <conditionalFormatting sqref="I11:I19">
    <cfRule type="cellIs" dxfId="3" priority="1" operator="equal">
      <formula>"Uitsluiting"</formula>
    </cfRule>
    <cfRule type="cellIs" dxfId="2" priority="2" operator="greaterThan">
      <formula>400.04</formula>
    </cfRule>
  </conditionalFormatting>
  <dataValidations disablePrompts="1" count="1">
    <dataValidation type="list" allowBlank="1" showInputMessage="1" showErrorMessage="1" sqref="K3:N3">
      <formula1>"Kromme,Lineair"</formula1>
    </dataValidation>
  </dataValidations>
  <pageMargins left="0.7" right="0.7" top="0.75" bottom="0.75" header="0.3" footer="0.3"/>
  <pageSetup paperSize="9" orientation="portrait" r:id="rId1"/>
  <ignoredErrors>
    <ignoredError sqref="E11 E13" unlockedFormula="1"/>
    <ignoredError sqref="I13"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Score simulatie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2022-10-31T09:57:26Z</dcterms:modified>
</cp:coreProperties>
</file>