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debbie/OneDrive - OVO Fryslân-Noord/"/>
    </mc:Choice>
  </mc:AlternateContent>
  <xr:revisionPtr revIDLastSave="0" documentId="13_ncr:1_{052994B8-A3EC-1545-89E5-1F9C77874092}" xr6:coauthVersionLast="47" xr6:coauthVersionMax="47" xr10:uidLastSave="{00000000-0000-0000-0000-000000000000}"/>
  <workbookProtection workbookAlgorithmName="SHA-512" workbookHashValue="z376GscAvGAkQ0BCoaf1d2DpgvS6oJ55HKxYHUNParJ7VTWAft6aMXJyP451e4At1b9MpeKqy2xfQtKCJICAbg==" workbookSaltValue="dDy2RKMRUpdGrR7P/5+J/Q==" workbookSpinCount="100000" lockStructure="1"/>
  <bookViews>
    <workbookView xWindow="-37380" yWindow="-1280" windowWidth="30240" windowHeight="19000" xr2:uid="{00000000-000D-0000-FFFF-FFFF00000000}"/>
  </bookViews>
  <sheets>
    <sheet name="Ondertekening" sheetId="2" r:id="rId1"/>
    <sheet name="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B36" i="1"/>
  <c r="H8" i="1"/>
  <c r="G8" i="1"/>
  <c r="F8" i="1"/>
  <c r="E8" i="1"/>
  <c r="D8" i="1"/>
  <c r="B9" i="1"/>
  <c r="B38" i="1" l="1"/>
  <c r="B39" i="1" s="1"/>
  <c r="B41" i="1" s="1"/>
  <c r="H43" i="1" l="1"/>
  <c r="H46" i="1" s="1"/>
  <c r="E43" i="1"/>
  <c r="E46" i="1" s="1"/>
  <c r="D43" i="1"/>
  <c r="D46" i="1" s="1"/>
  <c r="G43" i="1"/>
  <c r="G46" i="1" s="1"/>
  <c r="F43" i="1"/>
  <c r="F46" i="1" s="1"/>
  <c r="C43" i="1"/>
  <c r="C46" i="1" s="1"/>
  <c r="C8" i="1" l="1"/>
  <c r="C9" i="1" s="1"/>
  <c r="E9" i="1" l="1"/>
  <c r="H9" i="1"/>
  <c r="G9" i="1"/>
  <c r="F9" i="1"/>
  <c r="D9" i="1"/>
  <c r="H49" i="1"/>
  <c r="D49" i="1"/>
  <c r="C44" i="1"/>
  <c r="C47" i="1" s="1"/>
  <c r="H44" i="1"/>
  <c r="H47" i="1" s="1"/>
  <c r="G49" i="1"/>
  <c r="E49" i="1"/>
  <c r="F44" i="1"/>
  <c r="F47" i="1" s="1"/>
  <c r="F49" i="1" l="1"/>
  <c r="G44" i="1"/>
  <c r="G47" i="1" s="1"/>
  <c r="E59" i="1"/>
  <c r="E66" i="1"/>
  <c r="F50" i="1"/>
  <c r="E68" i="1"/>
  <c r="E61" i="1"/>
  <c r="H50" i="1"/>
  <c r="C50" i="1"/>
  <c r="E56" i="1"/>
  <c r="E63" i="1"/>
  <c r="C49" i="1"/>
  <c r="D44" i="1"/>
  <c r="D47" i="1" s="1"/>
  <c r="E44" i="1"/>
  <c r="E47" i="1" s="1"/>
  <c r="E60" i="1" l="1"/>
  <c r="E58" i="1"/>
  <c r="E50" i="1"/>
  <c r="E65" i="1"/>
  <c r="E57" i="1"/>
  <c r="E64" i="1"/>
  <c r="D50" i="1"/>
  <c r="E67" i="1" l="1"/>
  <c r="G50" i="1"/>
  <c r="E70" i="1"/>
</calcChain>
</file>

<file path=xl/sharedStrings.xml><?xml version="1.0" encoding="utf-8"?>
<sst xmlns="http://schemas.openxmlformats.org/spreadsheetml/2006/main" count="88" uniqueCount="73">
  <si>
    <t>Vakantietoeslag 8%</t>
  </si>
  <si>
    <t>LBP-uren</t>
  </si>
  <si>
    <t>Eindejaarsuitkering 8,33%</t>
  </si>
  <si>
    <t>Som bruto loonkosten per maand:</t>
  </si>
  <si>
    <t>Som bruto loonkosten per uur:</t>
  </si>
  <si>
    <t>Looncomponenten bruto conform CAO VO</t>
  </si>
  <si>
    <t>All-in eindtarief per maand inclusief BTW:</t>
  </si>
  <si>
    <t>All-in eindtarief per maand (ex btw):</t>
  </si>
  <si>
    <t>All-in eindtarief per uur (ex btw):</t>
  </si>
  <si>
    <t>All-in eindtarief per uur inclusief BTW:</t>
  </si>
  <si>
    <t>Docent LB (trede 12)</t>
  </si>
  <si>
    <t>Docent LB (trede 1)</t>
  </si>
  <si>
    <t>Docent LC (trede 1)</t>
  </si>
  <si>
    <t>Docent LC (trede 12)</t>
  </si>
  <si>
    <t>Ondertekening</t>
  </si>
  <si>
    <t>Rechtsgeldig vertegenwoordigd door:</t>
  </si>
  <si>
    <t>Functie:</t>
  </si>
  <si>
    <t>Postbus of adres:</t>
  </si>
  <si>
    <t>Postcode en plaats:</t>
  </si>
  <si>
    <t>Telefoonnummer(s):</t>
  </si>
  <si>
    <t>en de bijbehorende bijlagen.</t>
  </si>
  <si>
    <t>met referentienummer van Inschrijver:</t>
  </si>
  <si>
    <t>De Inschrijver verklaart deze aanbieding gestand te doen overeenkomstig</t>
  </si>
  <si>
    <t>bepalingen en de gegevens zoals deze zijn omschreven in de bijlagen, alsmede</t>
  </si>
  <si>
    <t>Plaats:</t>
  </si>
  <si>
    <t>Datum:</t>
  </si>
  <si>
    <t>Naam ondertekenaar:</t>
  </si>
  <si>
    <t>Handtekening:</t>
  </si>
  <si>
    <t>Prijzenblad  Detachering onderwijsend personeel</t>
  </si>
  <si>
    <t>Inschrijver:</t>
  </si>
  <si>
    <t>KvK nummer</t>
  </si>
  <si>
    <t>De uitvoering van de Opdracht zoals omschreven in het Beschrijvend document</t>
  </si>
  <si>
    <t>aan te nemen voor de bedragen die zijn ingevuld in onderhavige inschrijving.</t>
  </si>
  <si>
    <t xml:space="preserve">de bepalingen van de Aanbesteding en met inachtneming van de </t>
  </si>
  <si>
    <t>de Nota van Inlichtingen.</t>
  </si>
  <si>
    <t>Docent LD (trede 1)</t>
  </si>
  <si>
    <t>Docent LD (trede 12)</t>
  </si>
  <si>
    <t>Verklaart zich door ondertekening van dit prijzenblad, zonder voorbehoud, bereid en akkoord met:</t>
  </si>
  <si>
    <t>PAWW</t>
  </si>
  <si>
    <t>Wachtdagcompensatie</t>
  </si>
  <si>
    <t xml:space="preserve">Vakantiedagen </t>
  </si>
  <si>
    <t>Feestdagen</t>
  </si>
  <si>
    <t>ATV dagen</t>
  </si>
  <si>
    <t>Kort verzuim</t>
  </si>
  <si>
    <t>Ziekte</t>
  </si>
  <si>
    <t>Leegloop</t>
  </si>
  <si>
    <t>Inschrijver dient alle gekleurde cellen in te vullen.</t>
  </si>
  <si>
    <t>Tarieven zijn exclusief btw tenzij specifiek vermeldt.</t>
  </si>
  <si>
    <t>Docent LD (trede1)</t>
  </si>
  <si>
    <t>Fictieve inzet uren</t>
  </si>
  <si>
    <t>Totale inschrijfsom</t>
  </si>
  <si>
    <t>Fictieve totaalprijs</t>
  </si>
  <si>
    <t>De totale inschrijfsom wordt bepaald aan de hand van 12 detacheringsopdrachten. 2 detacheringsopdrachten per docentcategorie obv inzet 520 uren (hoogste en laagste schaal)</t>
  </si>
  <si>
    <t>Totale Inschrijfsom</t>
  </si>
  <si>
    <t>Algemeen</t>
  </si>
  <si>
    <t>Subtotaal</t>
  </si>
  <si>
    <t>Reserveringen</t>
  </si>
  <si>
    <t>Wettelijke inhoudingen</t>
  </si>
  <si>
    <t>WW</t>
  </si>
  <si>
    <t>WW Sectorfonds</t>
  </si>
  <si>
    <t>WAO/WIA Basispremie</t>
  </si>
  <si>
    <t>Werkhervattingskas</t>
  </si>
  <si>
    <t>Transitievergoeding incl. sociale lasten</t>
  </si>
  <si>
    <t>ZVW</t>
  </si>
  <si>
    <t>Pensioen</t>
  </si>
  <si>
    <t>Sociaal Fonds &amp; Calamiteitenverlof</t>
  </si>
  <si>
    <t>ZW Premie</t>
  </si>
  <si>
    <t>Aanvulling ziektewet</t>
  </si>
  <si>
    <t>Bureaumarge</t>
  </si>
  <si>
    <t>Basisloon (40 uur per week)</t>
  </si>
  <si>
    <t>Loonsomfactor excl. btw</t>
  </si>
  <si>
    <t>Totaal Reservering in Loonsomfactor</t>
  </si>
  <si>
    <t>Omrekenfactor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</si>
</sst>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1" xfId="0" applyBorder="1"/>
    <xf numFmtId="0" fontId="1" fillId="3" borderId="2" xfId="0" applyFont="1" applyFill="1" applyBorder="1"/>
    <xf numFmtId="0" fontId="1" fillId="3" borderId="3" xfId="0" applyFont="1" applyFill="1" applyBorder="1"/>
    <xf numFmtId="0" fontId="0" fillId="0" borderId="1" xfId="0" applyBorder="1" applyAlignment="1">
      <alignment vertical="center"/>
    </xf>
    <xf numFmtId="0" fontId="6" fillId="0" borderId="0" xfId="0" applyFont="1" applyAlignment="1">
      <alignment wrapText="1"/>
    </xf>
    <xf numFmtId="44" fontId="0" fillId="6" borderId="4" xfId="1" applyFont="1" applyFill="1" applyBorder="1" applyAlignment="1" applyProtection="1">
      <alignment horizontal="left"/>
    </xf>
    <xf numFmtId="9" fontId="0" fillId="6" borderId="4" xfId="2" applyFont="1" applyFill="1" applyBorder="1" applyAlignment="1" applyProtection="1">
      <alignment horizontal="left"/>
    </xf>
    <xf numFmtId="9" fontId="0" fillId="4" borderId="4" xfId="2" applyFont="1" applyFill="1" applyBorder="1" applyAlignment="1" applyProtection="1">
      <alignment horizontal="left"/>
      <protection locked="0"/>
    </xf>
    <xf numFmtId="164" fontId="0" fillId="0" borderId="4" xfId="0" applyNumberFormat="1" applyBorder="1" applyAlignment="1" applyProtection="1">
      <alignment horizontal="left"/>
      <protection locked="0"/>
    </xf>
    <xf numFmtId="44" fontId="0" fillId="0" borderId="4" xfId="1" applyFont="1" applyBorder="1" applyAlignment="1" applyProtection="1">
      <alignment horizontal="left"/>
      <protection locked="0"/>
    </xf>
    <xf numFmtId="9" fontId="0" fillId="4" borderId="4" xfId="1" applyNumberFormat="1" applyFont="1" applyFill="1" applyBorder="1" applyAlignment="1" applyProtection="1">
      <alignment horizontal="left"/>
      <protection locked="0"/>
    </xf>
    <xf numFmtId="164" fontId="0" fillId="6" borderId="4" xfId="0" applyNumberFormat="1" applyFill="1" applyBorder="1" applyAlignment="1" applyProtection="1">
      <alignment horizontal="left"/>
      <protection locked="0"/>
    </xf>
    <xf numFmtId="44" fontId="0" fillId="6" borderId="4" xfId="1" applyFont="1" applyFill="1" applyBorder="1" applyAlignment="1" applyProtection="1">
      <alignment horizontal="left"/>
      <protection locked="0"/>
    </xf>
    <xf numFmtId="9" fontId="0" fillId="5" borderId="4" xfId="2" applyFont="1" applyFill="1" applyBorder="1" applyAlignment="1" applyProtection="1">
      <alignment horizontal="left"/>
      <protection locked="0"/>
    </xf>
    <xf numFmtId="164" fontId="0" fillId="4" borderId="4" xfId="0" applyNumberFormat="1" applyFill="1" applyBorder="1" applyAlignment="1" applyProtection="1">
      <alignment horizontal="center"/>
      <protection locked="0"/>
    </xf>
    <xf numFmtId="14" fontId="0" fillId="4" borderId="4" xfId="0" applyNumberFormat="1" applyFill="1" applyBorder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165" fontId="0" fillId="6" borderId="4" xfId="2" applyNumberFormat="1" applyFont="1" applyFill="1" applyBorder="1" applyAlignment="1" applyProtection="1">
      <alignment horizontal="left"/>
    </xf>
    <xf numFmtId="164" fontId="0" fillId="8" borderId="4" xfId="0" applyNumberFormat="1" applyFill="1" applyBorder="1" applyAlignment="1" applyProtection="1">
      <alignment horizontal="left"/>
      <protection locked="0"/>
    </xf>
    <xf numFmtId="44" fontId="0" fillId="8" borderId="4" xfId="1" applyFont="1" applyFill="1" applyBorder="1" applyAlignment="1" applyProtection="1">
      <alignment horizontal="left"/>
      <protection locked="0"/>
    </xf>
    <xf numFmtId="44" fontId="1" fillId="6" borderId="4" xfId="1" applyFont="1" applyFill="1" applyBorder="1" applyAlignment="1" applyProtection="1">
      <alignment horizontal="left"/>
    </xf>
    <xf numFmtId="164" fontId="0" fillId="6" borderId="7" xfId="0" applyNumberFormat="1" applyFill="1" applyBorder="1" applyAlignment="1" applyProtection="1">
      <alignment horizontal="left"/>
      <protection locked="0"/>
    </xf>
    <xf numFmtId="9" fontId="0" fillId="4" borderId="5" xfId="2" applyFont="1" applyFill="1" applyBorder="1" applyAlignment="1" applyProtection="1">
      <alignment horizontal="left"/>
      <protection locked="0"/>
    </xf>
    <xf numFmtId="164" fontId="0" fillId="6" borderId="6" xfId="0" applyNumberFormat="1" applyFill="1" applyBorder="1" applyAlignment="1" applyProtection="1">
      <alignment horizontal="left"/>
      <protection locked="0"/>
    </xf>
    <xf numFmtId="9" fontId="0" fillId="6" borderId="9" xfId="2" applyFont="1" applyFill="1" applyBorder="1" applyAlignment="1" applyProtection="1">
      <alignment horizontal="left"/>
    </xf>
    <xf numFmtId="165" fontId="0" fillId="6" borderId="7" xfId="2" applyNumberFormat="1" applyFont="1" applyFill="1" applyBorder="1" applyAlignment="1" applyProtection="1">
      <alignment horizontal="left"/>
    </xf>
    <xf numFmtId="164" fontId="0" fillId="0" borderId="6" xfId="0" applyNumberFormat="1" applyBorder="1" applyAlignment="1" applyProtection="1">
      <alignment horizontal="left"/>
      <protection locked="0"/>
    </xf>
    <xf numFmtId="9" fontId="0" fillId="5" borderId="5" xfId="2" applyFont="1" applyFill="1" applyBorder="1" applyAlignment="1" applyProtection="1">
      <alignment horizontal="left"/>
      <protection locked="0"/>
    </xf>
    <xf numFmtId="44" fontId="0" fillId="6" borderId="7" xfId="1" applyFont="1" applyFill="1" applyBorder="1" applyAlignment="1" applyProtection="1">
      <alignment horizontal="left"/>
      <protection locked="0"/>
    </xf>
    <xf numFmtId="44" fontId="0" fillId="6" borderId="16" xfId="1" applyFont="1" applyFill="1" applyBorder="1" applyAlignment="1" applyProtection="1">
      <alignment horizontal="left"/>
    </xf>
    <xf numFmtId="44" fontId="5" fillId="6" borderId="4" xfId="1" applyFont="1" applyFill="1" applyBorder="1" applyAlignment="1" applyProtection="1">
      <alignment horizontal="left"/>
      <protection locked="0"/>
    </xf>
    <xf numFmtId="164" fontId="0" fillId="6" borderId="28" xfId="0" applyNumberFormat="1" applyFill="1" applyBorder="1" applyAlignment="1" applyProtection="1">
      <alignment horizontal="left"/>
      <protection locked="0"/>
    </xf>
    <xf numFmtId="2" fontId="0" fillId="6" borderId="5" xfId="1" applyNumberFormat="1" applyFont="1" applyFill="1" applyBorder="1" applyAlignment="1" applyProtection="1">
      <alignment horizontal="left"/>
    </xf>
    <xf numFmtId="9" fontId="0" fillId="8" borderId="4" xfId="2" applyFont="1" applyFill="1" applyBorder="1" applyAlignment="1" applyProtection="1">
      <alignment horizontal="left"/>
    </xf>
    <xf numFmtId="44" fontId="0" fillId="8" borderId="7" xfId="1" applyFont="1" applyFill="1" applyBorder="1" applyAlignment="1" applyProtection="1">
      <alignment horizontal="left"/>
      <protection locked="0"/>
    </xf>
    <xf numFmtId="9" fontId="0" fillId="9" borderId="25" xfId="2" applyFont="1" applyFill="1" applyBorder="1" applyAlignment="1" applyProtection="1">
      <alignment horizontal="left"/>
      <protection locked="0"/>
    </xf>
    <xf numFmtId="44" fontId="5" fillId="6" borderId="27" xfId="1" applyFont="1" applyFill="1" applyBorder="1" applyAlignment="1" applyProtection="1">
      <alignment horizontal="left"/>
      <protection locked="0"/>
    </xf>
    <xf numFmtId="44" fontId="5" fillId="6" borderId="5" xfId="1" applyFont="1" applyFill="1" applyBorder="1" applyAlignment="1" applyProtection="1">
      <alignment horizontal="left"/>
      <protection locked="0"/>
    </xf>
    <xf numFmtId="2" fontId="0" fillId="6" borderId="4" xfId="2" applyNumberFormat="1" applyFont="1" applyFill="1" applyBorder="1" applyAlignment="1" applyProtection="1">
      <alignment horizontal="left"/>
    </xf>
    <xf numFmtId="0" fontId="1" fillId="0" borderId="0" xfId="0" applyFont="1" applyProtection="1">
      <protection locked="0"/>
    </xf>
    <xf numFmtId="164" fontId="0" fillId="0" borderId="0" xfId="0" applyNumberFormat="1" applyAlignment="1" applyProtection="1">
      <alignment horizontal="left"/>
      <protection locked="0"/>
    </xf>
    <xf numFmtId="44" fontId="0" fillId="0" borderId="0" xfId="1" applyFont="1" applyAlignment="1" applyProtection="1">
      <alignment horizontal="left"/>
      <protection locked="0"/>
    </xf>
    <xf numFmtId="44" fontId="0" fillId="0" borderId="0" xfId="1" applyFont="1" applyProtection="1">
      <protection locked="0"/>
    </xf>
    <xf numFmtId="0" fontId="0" fillId="0" borderId="0" xfId="0" applyProtection="1">
      <protection locked="0"/>
    </xf>
    <xf numFmtId="14" fontId="1" fillId="7" borderId="0" xfId="0" applyNumberFormat="1" applyFont="1" applyFill="1" applyProtection="1">
      <protection locked="0"/>
    </xf>
    <xf numFmtId="0" fontId="0" fillId="7" borderId="0" xfId="0" applyFill="1" applyProtection="1">
      <protection locked="0"/>
    </xf>
    <xf numFmtId="14" fontId="7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6" borderId="4" xfId="0" applyFill="1" applyBorder="1" applyProtection="1">
      <protection locked="0"/>
    </xf>
    <xf numFmtId="10" fontId="0" fillId="0" borderId="0" xfId="0" applyNumberFormat="1" applyAlignment="1" applyProtection="1">
      <alignment horizontal="center"/>
      <protection locked="0"/>
    </xf>
    <xf numFmtId="2" fontId="0" fillId="0" borderId="0" xfId="1" applyNumberFormat="1" applyFont="1" applyFill="1" applyBorder="1" applyAlignment="1" applyProtection="1">
      <alignment horizontal="center"/>
      <protection locked="0"/>
    </xf>
    <xf numFmtId="0" fontId="0" fillId="6" borderId="5" xfId="0" applyFill="1" applyBorder="1" applyProtection="1">
      <protection locked="0"/>
    </xf>
    <xf numFmtId="2" fontId="0" fillId="0" borderId="0" xfId="0" applyNumberFormat="1" applyAlignment="1" applyProtection="1">
      <alignment horizontal="center"/>
      <protection locked="0"/>
    </xf>
    <xf numFmtId="0" fontId="2" fillId="6" borderId="10" xfId="0" applyFont="1" applyFill="1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10" fontId="2" fillId="0" borderId="0" xfId="0" applyNumberFormat="1" applyFont="1" applyAlignment="1" applyProtection="1">
      <alignment horizontal="right"/>
      <protection locked="0"/>
    </xf>
    <xf numFmtId="0" fontId="1" fillId="8" borderId="4" xfId="0" applyFont="1" applyFill="1" applyBorder="1" applyProtection="1"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2" fillId="4" borderId="8" xfId="0" applyFont="1" applyFill="1" applyBorder="1" applyProtection="1">
      <protection locked="0"/>
    </xf>
    <xf numFmtId="0" fontId="2" fillId="0" borderId="0" xfId="0" applyFont="1" applyProtection="1">
      <protection locked="0"/>
    </xf>
    <xf numFmtId="0" fontId="0" fillId="0" borderId="4" xfId="0" applyBorder="1" applyProtection="1">
      <protection locked="0"/>
    </xf>
    <xf numFmtId="0" fontId="6" fillId="0" borderId="0" xfId="0" applyFont="1" applyProtection="1">
      <protection locked="0"/>
    </xf>
    <xf numFmtId="0" fontId="2" fillId="5" borderId="8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9" fontId="1" fillId="0" borderId="12" xfId="2" applyFont="1" applyFill="1" applyBorder="1" applyAlignment="1" applyProtection="1">
      <alignment wrapText="1"/>
      <protection locked="0"/>
    </xf>
    <xf numFmtId="9" fontId="0" fillId="0" borderId="0" xfId="2" applyFont="1" applyProtection="1">
      <protection locked="0"/>
    </xf>
    <xf numFmtId="9" fontId="1" fillId="0" borderId="4" xfId="2" applyFont="1" applyFill="1" applyBorder="1" applyProtection="1">
      <protection locked="0"/>
    </xf>
    <xf numFmtId="9" fontId="1" fillId="0" borderId="0" xfId="2" applyFont="1" applyFill="1" applyBorder="1" applyProtection="1">
      <protection locked="0"/>
    </xf>
    <xf numFmtId="2" fontId="0" fillId="6" borderId="28" xfId="2" applyNumberFormat="1" applyFont="1" applyFill="1" applyBorder="1" applyAlignment="1" applyProtection="1">
      <alignment horizontal="left"/>
      <protection locked="0"/>
    </xf>
    <xf numFmtId="44" fontId="5" fillId="6" borderId="28" xfId="1" applyFont="1" applyFill="1" applyBorder="1" applyAlignment="1" applyProtection="1">
      <alignment horizontal="left"/>
      <protection locked="0"/>
    </xf>
    <xf numFmtId="44" fontId="5" fillId="6" borderId="11" xfId="1" applyFont="1" applyFill="1" applyBorder="1" applyAlignment="1" applyProtection="1">
      <alignment horizontal="left"/>
      <protection locked="0"/>
    </xf>
    <xf numFmtId="9" fontId="0" fillId="0" borderId="0" xfId="2" applyFont="1" applyBorder="1" applyProtection="1">
      <protection locked="0"/>
    </xf>
    <xf numFmtId="0" fontId="2" fillId="0" borderId="12" xfId="0" applyFont="1" applyBorder="1" applyProtection="1">
      <protection locked="0"/>
    </xf>
    <xf numFmtId="164" fontId="0" fillId="6" borderId="13" xfId="0" applyNumberFormat="1" applyFill="1" applyBorder="1" applyAlignment="1" applyProtection="1">
      <alignment horizontal="left"/>
      <protection locked="0"/>
    </xf>
    <xf numFmtId="0" fontId="2" fillId="0" borderId="15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0" fillId="6" borderId="4" xfId="0" applyFill="1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right"/>
      <protection locked="0"/>
    </xf>
    <xf numFmtId="2" fontId="9" fillId="0" borderId="0" xfId="0" applyNumberFormat="1" applyFont="1" applyAlignment="1" applyProtection="1">
      <alignment horizontal="center" vertical="center"/>
      <protection locked="0"/>
    </xf>
    <xf numFmtId="0" fontId="0" fillId="0" borderId="15" xfId="0" applyBorder="1" applyProtection="1">
      <protection locked="0"/>
    </xf>
    <xf numFmtId="0" fontId="1" fillId="0" borderId="17" xfId="0" applyFont="1" applyBorder="1" applyProtection="1">
      <protection locked="0"/>
    </xf>
    <xf numFmtId="164" fontId="0" fillId="6" borderId="18" xfId="0" applyNumberFormat="1" applyFill="1" applyBorder="1" applyAlignment="1" applyProtection="1">
      <alignment horizontal="left"/>
      <protection locked="0"/>
    </xf>
    <xf numFmtId="0" fontId="0" fillId="0" borderId="20" xfId="0" applyBorder="1" applyProtection="1">
      <protection locked="0"/>
    </xf>
    <xf numFmtId="0" fontId="0" fillId="0" borderId="4" xfId="0" applyBorder="1" applyAlignment="1" applyProtection="1">
      <alignment horizontal="right"/>
      <protection locked="0"/>
    </xf>
    <xf numFmtId="0" fontId="8" fillId="0" borderId="0" xfId="0" applyFont="1" applyProtection="1">
      <protection locked="0"/>
    </xf>
    <xf numFmtId="14" fontId="1" fillId="0" borderId="0" xfId="0" applyNumberFormat="1" applyFont="1" applyProtection="1">
      <protection locked="0"/>
    </xf>
    <xf numFmtId="164" fontId="0" fillId="0" borderId="20" xfId="0" applyNumberFormat="1" applyBorder="1" applyAlignment="1" applyProtection="1">
      <alignment horizontal="left"/>
      <protection locked="0"/>
    </xf>
    <xf numFmtId="164" fontId="0" fillId="0" borderId="21" xfId="0" applyNumberFormat="1" applyBorder="1" applyAlignment="1" applyProtection="1">
      <alignment horizontal="left"/>
      <protection locked="0"/>
    </xf>
    <xf numFmtId="14" fontId="1" fillId="0" borderId="18" xfId="0" applyNumberFormat="1" applyFont="1" applyBorder="1" applyProtection="1">
      <protection locked="0"/>
    </xf>
    <xf numFmtId="164" fontId="1" fillId="6" borderId="4" xfId="0" applyNumberFormat="1" applyFont="1" applyFill="1" applyBorder="1" applyAlignment="1">
      <alignment horizontal="left"/>
    </xf>
    <xf numFmtId="164" fontId="0" fillId="6" borderId="13" xfId="0" applyNumberFormat="1" applyFill="1" applyBorder="1" applyAlignment="1">
      <alignment horizontal="left"/>
    </xf>
    <xf numFmtId="164" fontId="0" fillId="6" borderId="14" xfId="0" applyNumberFormat="1" applyFill="1" applyBorder="1" applyAlignment="1">
      <alignment horizontal="left"/>
    </xf>
    <xf numFmtId="164" fontId="0" fillId="6" borderId="4" xfId="0" applyNumberFormat="1" applyFill="1" applyBorder="1" applyAlignment="1">
      <alignment horizontal="left"/>
    </xf>
    <xf numFmtId="164" fontId="0" fillId="6" borderId="16" xfId="0" applyNumberFormat="1" applyFill="1" applyBorder="1" applyAlignment="1">
      <alignment horizontal="left"/>
    </xf>
    <xf numFmtId="0" fontId="0" fillId="6" borderId="4" xfId="0" applyFill="1" applyBorder="1" applyAlignment="1">
      <alignment horizontal="left"/>
    </xf>
    <xf numFmtId="164" fontId="0" fillId="6" borderId="18" xfId="0" applyNumberFormat="1" applyFill="1" applyBorder="1" applyAlignment="1">
      <alignment horizontal="left"/>
    </xf>
    <xf numFmtId="164" fontId="0" fillId="6" borderId="19" xfId="0" applyNumberFormat="1" applyFill="1" applyBorder="1" applyAlignment="1">
      <alignment horizontal="left"/>
    </xf>
    <xf numFmtId="164" fontId="0" fillId="0" borderId="16" xfId="0" applyNumberFormat="1" applyBorder="1"/>
    <xf numFmtId="164" fontId="0" fillId="0" borderId="16" xfId="0" applyNumberFormat="1" applyBorder="1" applyAlignment="1">
      <alignment horizontal="right"/>
    </xf>
    <xf numFmtId="164" fontId="0" fillId="0" borderId="16" xfId="0" applyNumberFormat="1" applyBorder="1" applyAlignment="1">
      <alignment horizontal="left"/>
    </xf>
    <xf numFmtId="164" fontId="0" fillId="0" borderId="19" xfId="0" applyNumberFormat="1" applyBorder="1" applyAlignment="1">
      <alignment horizontal="right"/>
    </xf>
    <xf numFmtId="44" fontId="0" fillId="4" borderId="4" xfId="1" applyFont="1" applyFill="1" applyBorder="1" applyAlignment="1" applyProtection="1">
      <alignment horizontal="left"/>
      <protection locked="0"/>
    </xf>
    <xf numFmtId="9" fontId="0" fillId="4" borderId="9" xfId="2" applyFont="1" applyFill="1" applyBorder="1" applyAlignment="1" applyProtection="1">
      <alignment horizontal="left"/>
      <protection locked="0"/>
    </xf>
    <xf numFmtId="9" fontId="0" fillId="5" borderId="9" xfId="2" applyFont="1" applyFill="1" applyBorder="1" applyAlignment="1" applyProtection="1">
      <alignment horizontal="left"/>
      <protection locked="0"/>
    </xf>
    <xf numFmtId="164" fontId="4" fillId="0" borderId="4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164" fontId="1" fillId="0" borderId="5" xfId="0" applyNumberFormat="1" applyFont="1" applyBorder="1" applyAlignment="1" applyProtection="1">
      <alignment horizontal="center"/>
      <protection locked="0"/>
    </xf>
    <xf numFmtId="164" fontId="1" fillId="0" borderId="6" xfId="0" applyNumberFormat="1" applyFont="1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79BE0-433D-A64F-BE39-E4AAA81676EC}">
  <dimension ref="A1:B32"/>
  <sheetViews>
    <sheetView tabSelected="1" zoomScaleNormal="100" workbookViewId="0">
      <selection activeCell="B17" sqref="B17"/>
    </sheetView>
  </sheetViews>
  <sheetFormatPr baseColWidth="10" defaultColWidth="11.5" defaultRowHeight="15" x14ac:dyDescent="0.2"/>
  <cols>
    <col min="1" max="1" width="77.33203125" customWidth="1"/>
    <col min="2" max="2" width="43.33203125" customWidth="1"/>
  </cols>
  <sheetData>
    <row r="1" spans="1:2" ht="19" x14ac:dyDescent="0.25">
      <c r="A1" s="3" t="s">
        <v>28</v>
      </c>
      <c r="B1" s="4"/>
    </row>
    <row r="2" spans="1:2" ht="16" x14ac:dyDescent="0.2">
      <c r="A2" s="5" t="s">
        <v>14</v>
      </c>
      <c r="B2" s="4"/>
    </row>
    <row r="5" spans="1:2" x14ac:dyDescent="0.2">
      <c r="A5" s="6" t="s">
        <v>29</v>
      </c>
      <c r="B5" s="20"/>
    </row>
    <row r="6" spans="1:2" x14ac:dyDescent="0.2">
      <c r="A6" t="s">
        <v>30</v>
      </c>
      <c r="B6" s="23"/>
    </row>
    <row r="8" spans="1:2" x14ac:dyDescent="0.2">
      <c r="A8" s="6" t="s">
        <v>15</v>
      </c>
      <c r="B8" s="20"/>
    </row>
    <row r="9" spans="1:2" x14ac:dyDescent="0.2">
      <c r="A9" s="6" t="s">
        <v>16</v>
      </c>
      <c r="B9" s="20"/>
    </row>
    <row r="10" spans="1:2" x14ac:dyDescent="0.2">
      <c r="A10" s="6" t="s">
        <v>17</v>
      </c>
      <c r="B10" s="20"/>
    </row>
    <row r="11" spans="1:2" x14ac:dyDescent="0.2">
      <c r="A11" s="6" t="s">
        <v>18</v>
      </c>
      <c r="B11" s="20"/>
    </row>
    <row r="12" spans="1:2" x14ac:dyDescent="0.2">
      <c r="A12" s="6" t="s">
        <v>19</v>
      </c>
      <c r="B12" s="20"/>
    </row>
    <row r="14" spans="1:2" x14ac:dyDescent="0.2">
      <c r="A14" s="1" t="s">
        <v>37</v>
      </c>
    </row>
    <row r="16" spans="1:2" x14ac:dyDescent="0.2">
      <c r="A16" s="2" t="s">
        <v>31</v>
      </c>
    </row>
    <row r="17" spans="1:2" x14ac:dyDescent="0.2">
      <c r="A17" s="2" t="s">
        <v>20</v>
      </c>
    </row>
    <row r="19" spans="1:2" x14ac:dyDescent="0.2">
      <c r="A19" s="2" t="s">
        <v>32</v>
      </c>
      <c r="B19" s="2"/>
    </row>
    <row r="20" spans="1:2" x14ac:dyDescent="0.2">
      <c r="A20" s="2" t="s">
        <v>21</v>
      </c>
      <c r="B20" s="22"/>
    </row>
    <row r="22" spans="1:2" x14ac:dyDescent="0.2">
      <c r="A22" s="2" t="s">
        <v>22</v>
      </c>
    </row>
    <row r="23" spans="1:2" x14ac:dyDescent="0.2">
      <c r="A23" s="2" t="s">
        <v>33</v>
      </c>
    </row>
    <row r="24" spans="1:2" x14ac:dyDescent="0.2">
      <c r="A24" s="2" t="s">
        <v>23</v>
      </c>
    </row>
    <row r="25" spans="1:2" x14ac:dyDescent="0.2">
      <c r="A25" s="2" t="s">
        <v>34</v>
      </c>
    </row>
    <row r="26" spans="1:2" ht="32" x14ac:dyDescent="0.2">
      <c r="A26" s="10" t="s">
        <v>52</v>
      </c>
    </row>
    <row r="28" spans="1:2" ht="26" customHeight="1" x14ac:dyDescent="0.2">
      <c r="A28" s="7" t="s">
        <v>14</v>
      </c>
      <c r="B28" s="8"/>
    </row>
    <row r="29" spans="1:2" x14ac:dyDescent="0.2">
      <c r="A29" s="9" t="s">
        <v>24</v>
      </c>
      <c r="B29" s="20"/>
    </row>
    <row r="30" spans="1:2" x14ac:dyDescent="0.2">
      <c r="A30" s="9" t="s">
        <v>25</v>
      </c>
      <c r="B30" s="21"/>
    </row>
    <row r="31" spans="1:2" x14ac:dyDescent="0.2">
      <c r="A31" s="9" t="s">
        <v>26</v>
      </c>
      <c r="B31" s="20"/>
    </row>
    <row r="32" spans="1:2" ht="50" customHeight="1" x14ac:dyDescent="0.2">
      <c r="A32" s="9" t="s">
        <v>27</v>
      </c>
      <c r="B32" s="20"/>
    </row>
  </sheetData>
  <sheetProtection algorithmName="SHA-512" hashValue="REqDWvyGmFj86dVDjtcPX03eHC0m9N3mQoyZ8+aojx63aqPYH5dGj1AosfqMzER9bxJ4Ed6VHulwXURZIWofWA==" saltValue="ciDQ7V83npY+NFP6CPrkH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0"/>
  <sheetViews>
    <sheetView topLeftCell="A13" workbookViewId="0">
      <selection activeCell="D32" sqref="D32"/>
    </sheetView>
  </sheetViews>
  <sheetFormatPr baseColWidth="10" defaultColWidth="8.83203125" defaultRowHeight="15" x14ac:dyDescent="0.2"/>
  <cols>
    <col min="1" max="1" width="41" style="50" customWidth="1"/>
    <col min="2" max="4" width="21.83203125" style="47" customWidth="1"/>
    <col min="5" max="5" width="22.83203125" style="47" customWidth="1"/>
    <col min="6" max="6" width="22.83203125" style="48" customWidth="1"/>
    <col min="7" max="7" width="23.1640625" style="48" customWidth="1"/>
    <col min="8" max="8" width="25.1640625" style="49" customWidth="1"/>
    <col min="9" max="11" width="8.83203125" style="50"/>
    <col min="12" max="12" width="30.5" style="50" bestFit="1" customWidth="1"/>
    <col min="13" max="13" width="22.6640625" style="50" customWidth="1"/>
    <col min="14" max="14" width="19" style="50" customWidth="1"/>
    <col min="15" max="16384" width="8.83203125" style="50"/>
  </cols>
  <sheetData>
    <row r="2" spans="1:14" x14ac:dyDescent="0.2">
      <c r="A2" s="46" t="s">
        <v>5</v>
      </c>
    </row>
    <row r="3" spans="1:14" x14ac:dyDescent="0.2">
      <c r="A3" s="51" t="s">
        <v>46</v>
      </c>
      <c r="B3" s="52"/>
    </row>
    <row r="4" spans="1:14" x14ac:dyDescent="0.2">
      <c r="A4" s="53" t="s">
        <v>47</v>
      </c>
      <c r="B4" s="50"/>
    </row>
    <row r="5" spans="1:14" ht="19" customHeight="1" x14ac:dyDescent="0.2">
      <c r="A5" s="114" t="s">
        <v>54</v>
      </c>
      <c r="B5" s="116"/>
      <c r="C5" s="113" t="s">
        <v>11</v>
      </c>
      <c r="D5" s="113" t="s">
        <v>10</v>
      </c>
      <c r="E5" s="113" t="s">
        <v>12</v>
      </c>
      <c r="F5" s="113" t="s">
        <v>13</v>
      </c>
      <c r="G5" s="113" t="s">
        <v>35</v>
      </c>
      <c r="H5" s="113" t="s">
        <v>36</v>
      </c>
    </row>
    <row r="6" spans="1:14" ht="16" x14ac:dyDescent="0.2">
      <c r="A6" s="115"/>
      <c r="B6" s="117"/>
      <c r="C6" s="113"/>
      <c r="D6" s="113"/>
      <c r="E6" s="113"/>
      <c r="F6" s="113"/>
      <c r="G6" s="113"/>
      <c r="H6" s="113"/>
      <c r="L6" s="54"/>
      <c r="M6" s="55"/>
      <c r="N6" s="55"/>
    </row>
    <row r="7" spans="1:14" x14ac:dyDescent="0.2">
      <c r="A7" s="56" t="s">
        <v>69</v>
      </c>
      <c r="B7" s="12">
        <v>1</v>
      </c>
      <c r="C7" s="98">
        <v>3001</v>
      </c>
      <c r="D7" s="98">
        <v>4573</v>
      </c>
      <c r="E7" s="98">
        <v>3019</v>
      </c>
      <c r="F7" s="27">
        <v>5329</v>
      </c>
      <c r="G7" s="27">
        <v>3031</v>
      </c>
      <c r="H7" s="27">
        <v>6059</v>
      </c>
      <c r="M7" s="57"/>
      <c r="N7" s="58"/>
    </row>
    <row r="8" spans="1:14" ht="16" thickBot="1" x14ac:dyDescent="0.25">
      <c r="A8" s="59" t="s">
        <v>39</v>
      </c>
      <c r="B8" s="29">
        <v>0</v>
      </c>
      <c r="C8" s="110">
        <f>B8*C7</f>
        <v>0</v>
      </c>
      <c r="D8" s="110">
        <f>B8*D7</f>
        <v>0</v>
      </c>
      <c r="E8" s="110">
        <f>B8*E7</f>
        <v>0</v>
      </c>
      <c r="F8" s="110">
        <f>B8*F7</f>
        <v>0</v>
      </c>
      <c r="G8" s="110">
        <f>B8*G7</f>
        <v>0</v>
      </c>
      <c r="H8" s="110">
        <f>B8*H7</f>
        <v>0</v>
      </c>
      <c r="M8" s="57"/>
      <c r="N8" s="60"/>
    </row>
    <row r="9" spans="1:14" ht="16" thickBot="1" x14ac:dyDescent="0.25">
      <c r="A9" s="61" t="s">
        <v>55</v>
      </c>
      <c r="B9" s="31">
        <f>SUM(B7:B8)</f>
        <v>1</v>
      </c>
      <c r="C9" s="32">
        <f t="shared" ref="C9:H9" si="0">SUM(C7:C8)</f>
        <v>3001</v>
      </c>
      <c r="D9" s="24">
        <f>SUM(D7:D8)</f>
        <v>4573</v>
      </c>
      <c r="E9" s="24">
        <f t="shared" si="0"/>
        <v>3019</v>
      </c>
      <c r="F9" s="24">
        <f t="shared" si="0"/>
        <v>5329</v>
      </c>
      <c r="G9" s="24">
        <f t="shared" si="0"/>
        <v>3031</v>
      </c>
      <c r="H9" s="24">
        <f t="shared" si="0"/>
        <v>6059</v>
      </c>
      <c r="L9" s="62"/>
      <c r="M9" s="63"/>
      <c r="N9" s="60"/>
    </row>
    <row r="10" spans="1:14" x14ac:dyDescent="0.2">
      <c r="B10" s="33"/>
      <c r="C10" s="14"/>
      <c r="D10" s="14"/>
      <c r="E10" s="14"/>
      <c r="F10" s="15"/>
      <c r="G10" s="15"/>
      <c r="H10" s="15"/>
      <c r="L10" s="62"/>
      <c r="M10" s="63"/>
      <c r="N10" s="60"/>
    </row>
    <row r="11" spans="1:14" x14ac:dyDescent="0.2">
      <c r="A11" s="64" t="s">
        <v>56</v>
      </c>
      <c r="B11" s="25"/>
      <c r="C11" s="25"/>
      <c r="D11" s="25"/>
      <c r="E11" s="25"/>
      <c r="F11" s="26"/>
      <c r="G11" s="26"/>
      <c r="H11" s="26"/>
      <c r="L11" s="62"/>
      <c r="M11" s="63"/>
      <c r="N11" s="60"/>
    </row>
    <row r="12" spans="1:14" ht="16" x14ac:dyDescent="0.2">
      <c r="A12" s="50" t="s">
        <v>0</v>
      </c>
      <c r="B12" s="16">
        <v>0</v>
      </c>
      <c r="C12" s="18"/>
      <c r="D12" s="18"/>
      <c r="E12" s="18"/>
      <c r="F12" s="18"/>
      <c r="G12" s="18"/>
      <c r="H12" s="18"/>
      <c r="L12" s="54"/>
      <c r="M12" s="55"/>
      <c r="N12" s="65"/>
    </row>
    <row r="13" spans="1:14" x14ac:dyDescent="0.2">
      <c r="A13" s="50" t="s">
        <v>2</v>
      </c>
      <c r="B13" s="16">
        <v>0</v>
      </c>
      <c r="C13" s="18"/>
      <c r="D13" s="18"/>
      <c r="E13" s="18"/>
      <c r="F13" s="18"/>
      <c r="G13" s="18"/>
      <c r="H13" s="18"/>
      <c r="M13" s="57"/>
      <c r="N13" s="60"/>
    </row>
    <row r="14" spans="1:14" x14ac:dyDescent="0.2">
      <c r="A14" s="50" t="s">
        <v>40</v>
      </c>
      <c r="B14" s="13">
        <v>0</v>
      </c>
      <c r="C14" s="18"/>
      <c r="D14" s="18"/>
      <c r="E14" s="18"/>
      <c r="F14" s="18"/>
      <c r="G14" s="18"/>
      <c r="H14" s="18"/>
      <c r="M14" s="57"/>
      <c r="N14" s="60"/>
    </row>
    <row r="15" spans="1:14" x14ac:dyDescent="0.2">
      <c r="A15" s="50" t="s">
        <v>41</v>
      </c>
      <c r="B15" s="13">
        <v>0</v>
      </c>
      <c r="C15" s="18"/>
      <c r="D15" s="18"/>
      <c r="E15" s="18"/>
      <c r="F15" s="18"/>
      <c r="G15" s="18"/>
      <c r="H15" s="18"/>
      <c r="M15" s="57"/>
      <c r="N15" s="60"/>
    </row>
    <row r="16" spans="1:14" x14ac:dyDescent="0.2">
      <c r="A16" s="50" t="s">
        <v>1</v>
      </c>
      <c r="B16" s="13">
        <v>0</v>
      </c>
      <c r="C16" s="18"/>
      <c r="D16" s="18"/>
      <c r="E16" s="18"/>
      <c r="F16" s="18"/>
      <c r="G16" s="18"/>
      <c r="H16" s="18"/>
      <c r="M16" s="57"/>
      <c r="N16" s="60"/>
    </row>
    <row r="17" spans="1:14" x14ac:dyDescent="0.2">
      <c r="A17" s="50" t="s">
        <v>42</v>
      </c>
      <c r="B17" s="13">
        <v>0</v>
      </c>
      <c r="C17" s="18"/>
      <c r="D17" s="18"/>
      <c r="E17" s="18"/>
      <c r="F17" s="18"/>
      <c r="G17" s="18"/>
      <c r="H17" s="18"/>
      <c r="M17" s="57"/>
      <c r="N17" s="60"/>
    </row>
    <row r="18" spans="1:14" x14ac:dyDescent="0.2">
      <c r="A18" s="50" t="s">
        <v>43</v>
      </c>
      <c r="B18" s="13">
        <v>0</v>
      </c>
      <c r="C18" s="18"/>
      <c r="D18" s="18"/>
      <c r="E18" s="18"/>
      <c r="F18" s="18"/>
      <c r="G18" s="18"/>
      <c r="H18" s="18"/>
      <c r="L18" s="62"/>
      <c r="M18" s="63"/>
      <c r="N18" s="60"/>
    </row>
    <row r="19" spans="1:14" ht="16" x14ac:dyDescent="0.2">
      <c r="A19" s="50" t="s">
        <v>44</v>
      </c>
      <c r="B19" s="13">
        <v>0</v>
      </c>
      <c r="C19" s="18"/>
      <c r="D19" s="18"/>
      <c r="E19" s="18"/>
      <c r="F19" s="18"/>
      <c r="G19" s="18"/>
      <c r="H19" s="18"/>
      <c r="L19" s="54"/>
      <c r="M19" s="55"/>
      <c r="N19" s="65"/>
    </row>
    <row r="20" spans="1:14" ht="16" thickBot="1" x14ac:dyDescent="0.25">
      <c r="A20" s="50" t="s">
        <v>45</v>
      </c>
      <c r="B20" s="29">
        <v>0</v>
      </c>
      <c r="C20" s="18"/>
      <c r="D20" s="18"/>
      <c r="E20" s="18"/>
      <c r="F20" s="18"/>
      <c r="G20" s="18"/>
      <c r="H20" s="18"/>
      <c r="M20" s="57"/>
      <c r="N20" s="60"/>
    </row>
    <row r="21" spans="1:14" ht="17" thickBot="1" x14ac:dyDescent="0.25">
      <c r="A21" s="66" t="s">
        <v>55</v>
      </c>
      <c r="B21" s="111">
        <f>SUM(B12:B20)</f>
        <v>0</v>
      </c>
      <c r="C21" s="28"/>
      <c r="D21" s="17"/>
      <c r="E21" s="17"/>
      <c r="F21" s="18"/>
      <c r="G21" s="18"/>
      <c r="H21" s="18"/>
      <c r="L21" s="54"/>
      <c r="M21" s="55"/>
      <c r="N21" s="65"/>
    </row>
    <row r="22" spans="1:14" ht="16" x14ac:dyDescent="0.2">
      <c r="A22" s="67"/>
      <c r="B22" s="30"/>
      <c r="C22" s="17"/>
      <c r="D22" s="17"/>
      <c r="E22" s="17"/>
      <c r="F22" s="18"/>
      <c r="G22" s="18"/>
      <c r="H22" s="18"/>
      <c r="L22" s="54"/>
      <c r="M22" s="55"/>
      <c r="N22" s="65"/>
    </row>
    <row r="23" spans="1:14" x14ac:dyDescent="0.2">
      <c r="A23" s="64" t="s">
        <v>57</v>
      </c>
      <c r="B23" s="25"/>
      <c r="C23" s="25"/>
      <c r="D23" s="25"/>
      <c r="E23" s="25"/>
      <c r="F23" s="26"/>
      <c r="G23" s="26"/>
      <c r="H23" s="26"/>
      <c r="M23" s="57"/>
      <c r="N23" s="60"/>
    </row>
    <row r="24" spans="1:14" x14ac:dyDescent="0.2">
      <c r="A24" s="68" t="s">
        <v>58</v>
      </c>
      <c r="B24" s="19">
        <v>0</v>
      </c>
      <c r="C24" s="18"/>
      <c r="D24" s="18"/>
      <c r="E24" s="18"/>
      <c r="F24" s="18"/>
      <c r="G24" s="18"/>
      <c r="H24" s="18"/>
      <c r="L24" s="69"/>
      <c r="M24" s="63"/>
      <c r="N24" s="60"/>
    </row>
    <row r="25" spans="1:14" ht="16" x14ac:dyDescent="0.2">
      <c r="A25" s="68" t="s">
        <v>38</v>
      </c>
      <c r="B25" s="19">
        <v>0</v>
      </c>
      <c r="C25" s="18"/>
      <c r="D25" s="18"/>
      <c r="E25" s="18"/>
      <c r="F25" s="18"/>
      <c r="G25" s="18"/>
      <c r="H25" s="18"/>
      <c r="L25" s="54"/>
      <c r="M25" s="55"/>
      <c r="N25" s="65"/>
    </row>
    <row r="26" spans="1:14" x14ac:dyDescent="0.2">
      <c r="A26" s="68" t="s">
        <v>59</v>
      </c>
      <c r="B26" s="19">
        <v>0</v>
      </c>
      <c r="C26" s="18"/>
      <c r="D26" s="18"/>
      <c r="E26" s="18"/>
      <c r="F26" s="18"/>
      <c r="G26" s="18"/>
      <c r="H26" s="18"/>
      <c r="M26" s="57"/>
      <c r="N26" s="60"/>
    </row>
    <row r="27" spans="1:14" x14ac:dyDescent="0.2">
      <c r="A27" s="68" t="s">
        <v>60</v>
      </c>
      <c r="B27" s="19">
        <v>0</v>
      </c>
      <c r="C27" s="18"/>
      <c r="D27" s="18"/>
      <c r="E27" s="18"/>
      <c r="F27" s="18"/>
      <c r="G27" s="18"/>
      <c r="H27" s="18"/>
      <c r="M27" s="57"/>
      <c r="N27" s="60"/>
    </row>
    <row r="28" spans="1:14" x14ac:dyDescent="0.2">
      <c r="A28" s="68" t="s">
        <v>61</v>
      </c>
      <c r="B28" s="19">
        <v>0</v>
      </c>
      <c r="C28" s="18"/>
      <c r="D28" s="18"/>
      <c r="E28" s="18"/>
      <c r="F28" s="18"/>
      <c r="G28" s="18"/>
      <c r="H28" s="18"/>
      <c r="M28" s="57"/>
      <c r="N28" s="60"/>
    </row>
    <row r="29" spans="1:14" x14ac:dyDescent="0.2">
      <c r="A29" s="68" t="s">
        <v>62</v>
      </c>
      <c r="B29" s="19">
        <v>0</v>
      </c>
      <c r="C29" s="18"/>
      <c r="D29" s="18"/>
      <c r="E29" s="18"/>
      <c r="F29" s="18"/>
      <c r="G29" s="18"/>
      <c r="H29" s="18"/>
      <c r="M29" s="57"/>
      <c r="N29" s="60"/>
    </row>
    <row r="30" spans="1:14" x14ac:dyDescent="0.2">
      <c r="A30" s="68" t="s">
        <v>63</v>
      </c>
      <c r="B30" s="19">
        <v>0</v>
      </c>
      <c r="C30" s="18"/>
      <c r="D30" s="18"/>
      <c r="E30" s="18"/>
      <c r="F30" s="18"/>
      <c r="G30" s="18"/>
      <c r="H30" s="18"/>
      <c r="M30" s="57"/>
      <c r="N30" s="60"/>
    </row>
    <row r="31" spans="1:14" x14ac:dyDescent="0.2">
      <c r="A31" s="68" t="s">
        <v>64</v>
      </c>
      <c r="B31" s="19">
        <v>0</v>
      </c>
      <c r="C31" s="18"/>
      <c r="D31" s="18"/>
      <c r="E31" s="18"/>
      <c r="F31" s="18"/>
      <c r="G31" s="18"/>
      <c r="H31" s="18"/>
      <c r="M31" s="57"/>
      <c r="N31" s="60"/>
    </row>
    <row r="32" spans="1:14" x14ac:dyDescent="0.2">
      <c r="A32" s="68" t="s">
        <v>65</v>
      </c>
      <c r="B32" s="19">
        <v>0</v>
      </c>
      <c r="C32" s="18"/>
      <c r="D32" s="18"/>
      <c r="E32" s="18"/>
      <c r="F32" s="18"/>
      <c r="G32" s="18"/>
      <c r="H32" s="18"/>
      <c r="M32" s="57"/>
      <c r="N32" s="60"/>
    </row>
    <row r="33" spans="1:14" x14ac:dyDescent="0.2">
      <c r="A33" s="68" t="s">
        <v>45</v>
      </c>
      <c r="B33" s="19">
        <v>0</v>
      </c>
      <c r="C33" s="18"/>
      <c r="D33" s="18"/>
      <c r="E33" s="18"/>
      <c r="F33" s="18"/>
      <c r="G33" s="18"/>
      <c r="H33" s="18"/>
      <c r="M33" s="57"/>
      <c r="N33" s="60"/>
    </row>
    <row r="34" spans="1:14" x14ac:dyDescent="0.2">
      <c r="A34" s="68" t="s">
        <v>66</v>
      </c>
      <c r="B34" s="19">
        <v>0</v>
      </c>
      <c r="C34" s="18"/>
      <c r="D34" s="18"/>
      <c r="E34" s="18"/>
      <c r="F34" s="18"/>
      <c r="G34" s="18"/>
      <c r="H34" s="18"/>
      <c r="M34" s="57"/>
      <c r="N34" s="60"/>
    </row>
    <row r="35" spans="1:14" ht="16" thickBot="1" x14ac:dyDescent="0.25">
      <c r="A35" s="68" t="s">
        <v>67</v>
      </c>
      <c r="B35" s="34">
        <v>0</v>
      </c>
      <c r="C35" s="18"/>
      <c r="D35" s="18"/>
      <c r="E35" s="18"/>
      <c r="F35" s="18"/>
      <c r="G35" s="18"/>
      <c r="H35" s="18"/>
      <c r="M35" s="57"/>
      <c r="N35" s="60"/>
    </row>
    <row r="36" spans="1:14" ht="16" thickBot="1" x14ac:dyDescent="0.25">
      <c r="A36" s="70" t="s">
        <v>55</v>
      </c>
      <c r="B36" s="112">
        <f>SUM(B24:B35)</f>
        <v>0</v>
      </c>
      <c r="C36" s="28"/>
      <c r="D36" s="17"/>
      <c r="E36" s="17"/>
      <c r="F36" s="18"/>
      <c r="G36" s="18"/>
      <c r="H36" s="18"/>
      <c r="M36" s="57"/>
      <c r="N36" s="60"/>
    </row>
    <row r="37" spans="1:14" x14ac:dyDescent="0.2">
      <c r="B37" s="38"/>
      <c r="C37" s="17"/>
      <c r="D37" s="17"/>
      <c r="E37" s="17"/>
      <c r="F37" s="18"/>
      <c r="G37" s="18"/>
      <c r="H37" s="18"/>
      <c r="M37" s="57"/>
      <c r="N37" s="60"/>
    </row>
    <row r="38" spans="1:14" x14ac:dyDescent="0.2">
      <c r="A38" s="64" t="s">
        <v>71</v>
      </c>
      <c r="B38" s="40">
        <f>SUM(B21+B36)</f>
        <v>0</v>
      </c>
      <c r="C38" s="41"/>
      <c r="D38" s="26"/>
      <c r="E38" s="26"/>
      <c r="F38" s="26"/>
      <c r="G38" s="26"/>
      <c r="H38" s="26"/>
      <c r="M38" s="57"/>
      <c r="N38" s="60"/>
    </row>
    <row r="39" spans="1:14" ht="16" thickBot="1" x14ac:dyDescent="0.25">
      <c r="A39" s="71" t="s">
        <v>70</v>
      </c>
      <c r="B39" s="39">
        <f>B38+B9</f>
        <v>1</v>
      </c>
      <c r="C39" s="35"/>
      <c r="D39" s="18"/>
      <c r="E39" s="18"/>
      <c r="F39" s="18"/>
      <c r="G39" s="18"/>
      <c r="H39" s="18"/>
      <c r="M39" s="57"/>
      <c r="N39" s="60"/>
    </row>
    <row r="40" spans="1:14" s="73" customFormat="1" ht="16" x14ac:dyDescent="0.2">
      <c r="A40" s="72" t="s">
        <v>68</v>
      </c>
      <c r="B40" s="42">
        <v>0</v>
      </c>
      <c r="C40" s="43"/>
      <c r="D40" s="44"/>
      <c r="E40" s="44"/>
      <c r="F40" s="44"/>
      <c r="G40" s="44"/>
      <c r="H40" s="44"/>
      <c r="L40" s="50"/>
      <c r="M40" s="57"/>
      <c r="N40" s="60"/>
    </row>
    <row r="41" spans="1:14" s="73" customFormat="1" x14ac:dyDescent="0.2">
      <c r="A41" s="74" t="s">
        <v>72</v>
      </c>
      <c r="B41" s="45">
        <f>B39/(1-B40)</f>
        <v>1</v>
      </c>
      <c r="C41" s="37"/>
      <c r="D41" s="37"/>
      <c r="E41" s="37"/>
      <c r="F41" s="37"/>
      <c r="G41" s="37"/>
      <c r="H41" s="37"/>
      <c r="L41" s="50"/>
      <c r="M41" s="63"/>
      <c r="N41" s="60"/>
    </row>
    <row r="42" spans="1:14" s="73" customFormat="1" ht="16" thickBot="1" x14ac:dyDescent="0.25">
      <c r="A42" s="75"/>
      <c r="B42" s="76"/>
      <c r="C42" s="77"/>
      <c r="D42" s="77"/>
      <c r="E42" s="77"/>
      <c r="F42" s="77"/>
      <c r="G42" s="77"/>
      <c r="H42" s="78"/>
      <c r="I42" s="79"/>
      <c r="L42" s="50"/>
      <c r="M42" s="63"/>
      <c r="N42" s="60"/>
    </row>
    <row r="43" spans="1:14" ht="16" x14ac:dyDescent="0.2">
      <c r="A43" s="80" t="s">
        <v>3</v>
      </c>
      <c r="B43" s="81"/>
      <c r="C43" s="99">
        <f>C7*B41</f>
        <v>3001</v>
      </c>
      <c r="D43" s="99">
        <f>D7*B41</f>
        <v>4573</v>
      </c>
      <c r="E43" s="99">
        <f>E7*B41</f>
        <v>3019</v>
      </c>
      <c r="F43" s="99">
        <f>F7*B41</f>
        <v>5329</v>
      </c>
      <c r="G43" s="99">
        <f>G7*B41</f>
        <v>3031</v>
      </c>
      <c r="H43" s="100">
        <f>H7*B41</f>
        <v>6059</v>
      </c>
      <c r="L43" s="54"/>
      <c r="M43" s="55"/>
    </row>
    <row r="44" spans="1:14" x14ac:dyDescent="0.2">
      <c r="A44" s="82" t="s">
        <v>4</v>
      </c>
      <c r="B44" s="17"/>
      <c r="C44" s="101">
        <f>C43/(40*52/12)</f>
        <v>17.313461538461539</v>
      </c>
      <c r="D44" s="101">
        <f t="shared" ref="D44:H44" si="1">D43/(40*52/12)</f>
        <v>26.382692307692306</v>
      </c>
      <c r="E44" s="101">
        <f t="shared" si="1"/>
        <v>17.417307692307691</v>
      </c>
      <c r="F44" s="101">
        <f t="shared" si="1"/>
        <v>30.744230769230768</v>
      </c>
      <c r="G44" s="101">
        <f t="shared" si="1"/>
        <v>17.486538461538462</v>
      </c>
      <c r="H44" s="102">
        <f t="shared" si="1"/>
        <v>34.955769230769228</v>
      </c>
      <c r="M44" s="57"/>
    </row>
    <row r="45" spans="1:14" x14ac:dyDescent="0.2">
      <c r="A45" s="83"/>
      <c r="B45" s="84"/>
      <c r="C45" s="103"/>
      <c r="D45" s="103"/>
      <c r="E45" s="103"/>
      <c r="F45" s="11"/>
      <c r="G45" s="11"/>
      <c r="H45" s="36"/>
      <c r="N45" s="85"/>
    </row>
    <row r="46" spans="1:14" ht="24" x14ac:dyDescent="0.3">
      <c r="A46" s="83" t="s">
        <v>7</v>
      </c>
      <c r="B46" s="17"/>
      <c r="C46" s="101">
        <f>C43</f>
        <v>3001</v>
      </c>
      <c r="D46" s="101">
        <f>D43</f>
        <v>4573</v>
      </c>
      <c r="E46" s="101">
        <f>E43</f>
        <v>3019</v>
      </c>
      <c r="F46" s="101">
        <f>F43</f>
        <v>5329</v>
      </c>
      <c r="G46" s="101">
        <f>G43</f>
        <v>3031</v>
      </c>
      <c r="H46" s="102">
        <f>H43</f>
        <v>6059</v>
      </c>
      <c r="L46" s="86"/>
      <c r="N46" s="87"/>
    </row>
    <row r="47" spans="1:14" x14ac:dyDescent="0.2">
      <c r="A47" s="83" t="s">
        <v>8</v>
      </c>
      <c r="B47" s="17"/>
      <c r="C47" s="101">
        <f>C44</f>
        <v>17.313461538461539</v>
      </c>
      <c r="D47" s="101">
        <f>D44</f>
        <v>26.382692307692306</v>
      </c>
      <c r="E47" s="101">
        <f>E44</f>
        <v>17.417307692307691</v>
      </c>
      <c r="F47" s="101">
        <f>F44</f>
        <v>30.744230769230768</v>
      </c>
      <c r="G47" s="101">
        <f>G44</f>
        <v>17.486538461538462</v>
      </c>
      <c r="H47" s="102">
        <f>H44</f>
        <v>34.955769230769228</v>
      </c>
    </row>
    <row r="48" spans="1:14" x14ac:dyDescent="0.2">
      <c r="A48" s="88"/>
      <c r="B48" s="17"/>
      <c r="C48" s="101"/>
      <c r="D48" s="101"/>
      <c r="E48" s="101"/>
      <c r="F48" s="11"/>
      <c r="G48" s="11"/>
      <c r="H48" s="36"/>
    </row>
    <row r="49" spans="1:8" x14ac:dyDescent="0.2">
      <c r="A49" s="83" t="s">
        <v>6</v>
      </c>
      <c r="B49" s="17"/>
      <c r="C49" s="101">
        <f>(C46/100)*121</f>
        <v>3631.21</v>
      </c>
      <c r="D49" s="101">
        <f t="shared" ref="D49:H49" si="2">(D46/100)*121</f>
        <v>5533.33</v>
      </c>
      <c r="E49" s="101">
        <f t="shared" si="2"/>
        <v>3652.9900000000002</v>
      </c>
      <c r="F49" s="101">
        <f t="shared" si="2"/>
        <v>6448.09</v>
      </c>
      <c r="G49" s="101">
        <f t="shared" si="2"/>
        <v>3667.5099999999998</v>
      </c>
      <c r="H49" s="102">
        <f t="shared" si="2"/>
        <v>7331.39</v>
      </c>
    </row>
    <row r="50" spans="1:8" ht="16" thickBot="1" x14ac:dyDescent="0.25">
      <c r="A50" s="89" t="s">
        <v>9</v>
      </c>
      <c r="B50" s="90"/>
      <c r="C50" s="104">
        <f>(C47/100)*121</f>
        <v>20.949288461538462</v>
      </c>
      <c r="D50" s="104">
        <f t="shared" ref="D50:H50" si="3">(D47/100)*121</f>
        <v>31.92305769230769</v>
      </c>
      <c r="E50" s="104">
        <f t="shared" si="3"/>
        <v>21.074942307692304</v>
      </c>
      <c r="F50" s="104">
        <f t="shared" si="3"/>
        <v>37.200519230769231</v>
      </c>
      <c r="G50" s="104">
        <f t="shared" si="3"/>
        <v>21.158711538461539</v>
      </c>
      <c r="H50" s="105">
        <f t="shared" si="3"/>
        <v>42.296480769230769</v>
      </c>
    </row>
    <row r="53" spans="1:8" ht="16" thickBot="1" x14ac:dyDescent="0.25">
      <c r="C53" s="50"/>
      <c r="D53" s="50"/>
      <c r="E53" s="50"/>
      <c r="F53" s="50"/>
      <c r="G53" s="50"/>
      <c r="H53" s="50"/>
    </row>
    <row r="54" spans="1:8" x14ac:dyDescent="0.2">
      <c r="A54" s="46" t="s">
        <v>53</v>
      </c>
      <c r="C54" s="118"/>
      <c r="D54" s="120" t="s">
        <v>49</v>
      </c>
      <c r="E54" s="122" t="s">
        <v>51</v>
      </c>
      <c r="F54" s="50"/>
      <c r="G54" s="50"/>
      <c r="H54" s="50"/>
    </row>
    <row r="55" spans="1:8" x14ac:dyDescent="0.2">
      <c r="A55" s="53"/>
      <c r="C55" s="119"/>
      <c r="D55" s="121"/>
      <c r="E55" s="123"/>
      <c r="F55" s="50"/>
      <c r="G55" s="50"/>
      <c r="H55" s="50"/>
    </row>
    <row r="56" spans="1:8" x14ac:dyDescent="0.2">
      <c r="C56" s="91" t="s">
        <v>11</v>
      </c>
      <c r="D56" s="92">
        <v>520</v>
      </c>
      <c r="E56" s="106">
        <f>C47*D56</f>
        <v>9003</v>
      </c>
      <c r="F56" s="93"/>
      <c r="G56" s="93"/>
      <c r="H56" s="93"/>
    </row>
    <row r="57" spans="1:8" x14ac:dyDescent="0.2">
      <c r="A57" s="94"/>
      <c r="B57" s="93"/>
      <c r="C57" s="91" t="s">
        <v>10</v>
      </c>
      <c r="D57" s="92">
        <v>520</v>
      </c>
      <c r="E57" s="106">
        <f>D47*D57</f>
        <v>13718.999999999998</v>
      </c>
      <c r="F57" s="93"/>
      <c r="G57" s="93"/>
      <c r="H57" s="93"/>
    </row>
    <row r="58" spans="1:8" x14ac:dyDescent="0.2">
      <c r="A58" s="94"/>
      <c r="B58" s="50"/>
      <c r="C58" s="91" t="s">
        <v>12</v>
      </c>
      <c r="D58" s="92">
        <v>520</v>
      </c>
      <c r="E58" s="106">
        <f>E47*D58</f>
        <v>9057</v>
      </c>
      <c r="F58" s="50"/>
      <c r="G58" s="50"/>
      <c r="H58" s="50"/>
    </row>
    <row r="59" spans="1:8" x14ac:dyDescent="0.2">
      <c r="A59" s="46"/>
      <c r="B59" s="50"/>
      <c r="C59" s="91" t="s">
        <v>13</v>
      </c>
      <c r="D59" s="92">
        <v>520</v>
      </c>
      <c r="E59" s="106">
        <f>F47*D59</f>
        <v>15987</v>
      </c>
      <c r="F59" s="50"/>
      <c r="G59" s="50"/>
      <c r="H59" s="50"/>
    </row>
    <row r="60" spans="1:8" x14ac:dyDescent="0.2">
      <c r="C60" s="95" t="s">
        <v>48</v>
      </c>
      <c r="D60" s="92">
        <v>520</v>
      </c>
      <c r="E60" s="107">
        <f>G47*D60</f>
        <v>9093</v>
      </c>
    </row>
    <row r="61" spans="1:8" x14ac:dyDescent="0.2">
      <c r="C61" s="95" t="s">
        <v>36</v>
      </c>
      <c r="D61" s="92">
        <v>520</v>
      </c>
      <c r="E61" s="107">
        <f>H47*D61</f>
        <v>18177</v>
      </c>
    </row>
    <row r="62" spans="1:8" x14ac:dyDescent="0.2">
      <c r="C62" s="95"/>
      <c r="D62" s="14"/>
      <c r="E62" s="108"/>
    </row>
    <row r="63" spans="1:8" x14ac:dyDescent="0.2">
      <c r="C63" s="91" t="s">
        <v>11</v>
      </c>
      <c r="D63" s="92">
        <v>520</v>
      </c>
      <c r="E63" s="106">
        <f>C47*D63</f>
        <v>9003</v>
      </c>
    </row>
    <row r="64" spans="1:8" x14ac:dyDescent="0.2">
      <c r="C64" s="91" t="s">
        <v>10</v>
      </c>
      <c r="D64" s="92">
        <v>520</v>
      </c>
      <c r="E64" s="106">
        <f>D47*D64</f>
        <v>13718.999999999998</v>
      </c>
    </row>
    <row r="65" spans="3:5" x14ac:dyDescent="0.2">
      <c r="C65" s="91" t="s">
        <v>12</v>
      </c>
      <c r="D65" s="92">
        <v>520</v>
      </c>
      <c r="E65" s="106">
        <f>E47*D65</f>
        <v>9057</v>
      </c>
    </row>
    <row r="66" spans="3:5" x14ac:dyDescent="0.2">
      <c r="C66" s="91" t="s">
        <v>13</v>
      </c>
      <c r="D66" s="92">
        <v>520</v>
      </c>
      <c r="E66" s="106">
        <f>F47*D66</f>
        <v>15987</v>
      </c>
    </row>
    <row r="67" spans="3:5" x14ac:dyDescent="0.2">
      <c r="C67" s="95" t="s">
        <v>48</v>
      </c>
      <c r="D67" s="92">
        <v>520</v>
      </c>
      <c r="E67" s="106">
        <f>G47*D67</f>
        <v>9093</v>
      </c>
    </row>
    <row r="68" spans="3:5" x14ac:dyDescent="0.2">
      <c r="C68" s="95" t="s">
        <v>36</v>
      </c>
      <c r="D68" s="92">
        <v>520</v>
      </c>
      <c r="E68" s="106">
        <f>H47*D68</f>
        <v>18177</v>
      </c>
    </row>
    <row r="69" spans="3:5" x14ac:dyDescent="0.2">
      <c r="C69" s="95"/>
      <c r="D69" s="14"/>
      <c r="E69" s="108"/>
    </row>
    <row r="70" spans="3:5" ht="16" thickBot="1" x14ac:dyDescent="0.25">
      <c r="C70" s="96"/>
      <c r="D70" s="97" t="s">
        <v>50</v>
      </c>
      <c r="E70" s="109">
        <f>SUM(E56:E61,E63:E68)</f>
        <v>150072</v>
      </c>
    </row>
  </sheetData>
  <sheetProtection algorithmName="SHA-512" hashValue="ZotQEuA7TDsObG1cyJvJ0IEn/8ms29KZ1wSfVvIZxT467T5rLh2DCC6V2L1sckNVpzVlspGIGPzK3m0bSzBCuw==" saltValue="XPlsgQ5XpF7UvaV5q3KHfQ==" spinCount="100000" sheet="1" objects="1" scenarios="1"/>
  <mergeCells count="11">
    <mergeCell ref="H5:H6"/>
    <mergeCell ref="A5:A6"/>
    <mergeCell ref="B5:B6"/>
    <mergeCell ref="C54:C55"/>
    <mergeCell ref="D54:D55"/>
    <mergeCell ref="E54:E55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  <ignoredErrors>
    <ignoredError sqref="C8 D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Weijtenburg</dc:creator>
  <cp:lastModifiedBy>Microsoft Office User</cp:lastModifiedBy>
  <dcterms:created xsi:type="dcterms:W3CDTF">2015-06-05T18:17:20Z</dcterms:created>
  <dcterms:modified xsi:type="dcterms:W3CDTF">2023-06-12T10:59:04Z</dcterms:modified>
</cp:coreProperties>
</file>