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https://docuvision.sharepoint.com/Gedeelde documenten/Dunamare/Aanbestedingsstukken/"/>
    </mc:Choice>
  </mc:AlternateContent>
  <xr:revisionPtr revIDLastSave="43" documentId="8_{AFD18392-0C51-FF41-9CAB-D9525BC2A551}" xr6:coauthVersionLast="47" xr6:coauthVersionMax="47" xr10:uidLastSave="{16605534-F395-2742-86D6-94672C3B88FB}"/>
  <workbookProtection workbookAlgorithmName="SHA-512" workbookHashValue="mGI/cbgyCqR3i6rD/6K0p9aBU6I/xIx4HvKyi9kLmPGZ7FEZKM2nfTowX3WYAXyFTYJRAVJES5d/g+cKXG8Uog==" workbookSaltValue="NkUh3CWeowFzesXdt6DSzw==" workbookSpinCount="100000" lockStructure="1"/>
  <bookViews>
    <workbookView xWindow="0" yWindow="500" windowWidth="51200" windowHeight="26700" tabRatio="719"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6" l="1"/>
  <c r="G8" i="6"/>
  <c r="H8" i="6"/>
  <c r="I8" i="6"/>
  <c r="J8" i="6"/>
  <c r="K8" i="6"/>
  <c r="L8" i="6"/>
  <c r="F9" i="6"/>
  <c r="G9" i="6"/>
  <c r="H9" i="6"/>
  <c r="I9" i="6"/>
  <c r="J9" i="6"/>
  <c r="K9" i="6"/>
  <c r="L9" i="6"/>
  <c r="J19" i="6"/>
  <c r="K19" i="6" s="1"/>
  <c r="J20" i="6"/>
  <c r="L20" i="6" s="1"/>
  <c r="I19" i="6"/>
  <c r="I20" i="6"/>
  <c r="H19" i="6"/>
  <c r="H20" i="6"/>
  <c r="G19" i="6"/>
  <c r="G20" i="6"/>
  <c r="F19" i="6"/>
  <c r="F20" i="6"/>
  <c r="F11" i="6"/>
  <c r="G11" i="6"/>
  <c r="H11" i="6"/>
  <c r="I11" i="6"/>
  <c r="J11" i="6"/>
  <c r="L11" i="6" s="1"/>
  <c r="F12" i="6"/>
  <c r="G12" i="6"/>
  <c r="H12" i="6"/>
  <c r="I12" i="6"/>
  <c r="J12" i="6"/>
  <c r="K12" i="6" s="1"/>
  <c r="F13" i="6"/>
  <c r="G13" i="6"/>
  <c r="H13" i="6"/>
  <c r="I13" i="6"/>
  <c r="J13" i="6"/>
  <c r="K13" i="6" s="1"/>
  <c r="F14" i="6"/>
  <c r="G14" i="6"/>
  <c r="H14" i="6"/>
  <c r="I14" i="6"/>
  <c r="J14" i="6"/>
  <c r="K14" i="6" s="1"/>
  <c r="F15" i="6"/>
  <c r="G15" i="6"/>
  <c r="H15" i="6"/>
  <c r="I15" i="6"/>
  <c r="J15" i="6"/>
  <c r="K15" i="6" s="1"/>
  <c r="F16" i="6"/>
  <c r="G16" i="6"/>
  <c r="H16" i="6"/>
  <c r="I16" i="6"/>
  <c r="J16" i="6"/>
  <c r="K16" i="6" s="1"/>
  <c r="F17" i="6"/>
  <c r="G17" i="6"/>
  <c r="H17" i="6"/>
  <c r="I17" i="6"/>
  <c r="J17" i="6"/>
  <c r="K17" i="6" s="1"/>
  <c r="L19" i="6" l="1"/>
  <c r="L16" i="6"/>
  <c r="L17" i="6"/>
  <c r="L14" i="6"/>
  <c r="L15" i="6"/>
  <c r="L13" i="6"/>
  <c r="K20" i="6"/>
  <c r="L12" i="6"/>
  <c r="K11" i="6"/>
  <c r="L47" i="6"/>
  <c r="M47" i="6"/>
  <c r="G47" i="6"/>
  <c r="H47" i="6"/>
  <c r="H48" i="6" s="1"/>
  <c r="I47" i="6"/>
  <c r="J47" i="6"/>
  <c r="K47" i="6"/>
  <c r="I48" i="6" l="1"/>
  <c r="I7" i="6"/>
  <c r="I10" i="6"/>
  <c r="I18" i="6"/>
  <c r="F7" i="6"/>
  <c r="F10" i="6"/>
  <c r="G10" i="6"/>
  <c r="H10" i="6"/>
  <c r="J10" i="6"/>
  <c r="F18" i="6"/>
  <c r="G18" i="6"/>
  <c r="H18" i="6"/>
  <c r="J18" i="6"/>
  <c r="G7" i="6"/>
  <c r="H7" i="6"/>
  <c r="J7" i="6"/>
  <c r="L7" i="6" s="1"/>
  <c r="L18" i="6" l="1"/>
  <c r="K18" i="6"/>
  <c r="L10" i="6"/>
  <c r="K10" i="6"/>
  <c r="K7" i="6"/>
  <c r="G21" i="6"/>
  <c r="F21" i="6"/>
  <c r="C7" i="4" s="1"/>
  <c r="I21" i="6"/>
  <c r="F7" i="4" s="1"/>
  <c r="H21" i="6"/>
  <c r="J21" i="6"/>
  <c r="K21" i="6" l="1"/>
  <c r="H7" i="4" s="1"/>
  <c r="L21" i="6"/>
  <c r="I7" i="4" s="1"/>
  <c r="G48" i="6"/>
  <c r="M48" i="6"/>
  <c r="L48" i="6"/>
  <c r="C7" i="5"/>
  <c r="E34" i="6"/>
  <c r="F34" i="6" s="1"/>
  <c r="G34" i="6" s="1"/>
  <c r="K48" i="6"/>
  <c r="J48" i="6"/>
  <c r="E33" i="6"/>
  <c r="F33" i="6" l="1"/>
  <c r="G33" i="6" s="1"/>
  <c r="E35" i="6"/>
  <c r="C8" i="4" s="1"/>
  <c r="H34" i="6"/>
  <c r="J34" i="6" s="1"/>
  <c r="K34" i="6" s="1"/>
  <c r="I34" i="6"/>
  <c r="H33" i="6"/>
  <c r="J33" i="6" s="1"/>
  <c r="K33" i="6" s="1"/>
  <c r="I33" i="6"/>
  <c r="F35" i="6"/>
  <c r="D8" i="4" s="1"/>
  <c r="D7" i="4"/>
  <c r="G7" i="4"/>
  <c r="E7" i="4"/>
  <c r="G9" i="4"/>
  <c r="D9" i="4"/>
  <c r="H9" i="4"/>
  <c r="C9" i="4"/>
  <c r="I9" i="4"/>
  <c r="G35" i="6"/>
  <c r="E9" i="4" l="1"/>
  <c r="F9" i="4"/>
  <c r="I35" i="6"/>
  <c r="E8" i="4"/>
  <c r="F8" i="4"/>
  <c r="K35" i="6"/>
  <c r="J7" i="4"/>
  <c r="D10" i="4"/>
  <c r="H35" i="6"/>
  <c r="J9" i="4" l="1"/>
  <c r="E10" i="4"/>
  <c r="F10" i="4"/>
  <c r="G8" i="4"/>
  <c r="G10" i="4" s="1"/>
  <c r="J35" i="6" l="1"/>
  <c r="H8" i="4" s="1"/>
  <c r="I8" i="4" l="1"/>
  <c r="I10" i="4" s="1"/>
  <c r="H10" i="4"/>
  <c r="C6" i="4"/>
  <c r="J6" i="4" s="1"/>
  <c r="J8" i="4" l="1"/>
  <c r="J10" i="4" s="1"/>
  <c r="D6" i="5" s="1"/>
  <c r="C10" i="4"/>
</calcChain>
</file>

<file path=xl/sharedStrings.xml><?xml version="1.0" encoding="utf-8"?>
<sst xmlns="http://schemas.openxmlformats.org/spreadsheetml/2006/main" count="201" uniqueCount="135">
  <si>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</si>
  <si>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</si>
  <si>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</si>
  <si>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</si>
  <si>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</si>
  <si>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</si>
  <si>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</si>
  <si>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</si>
  <si>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</si>
  <si>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</si>
  <si>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</si>
  <si>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</si>
  <si>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</si>
  <si>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</si>
  <si>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</si>
  <si>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</si>
  <si>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</si>
  <si>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</si>
  <si>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</si>
  <si>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</si>
  <si>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</si>
  <si>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</si>
  <si>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</si>
  <si>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</si>
  <si>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</si>
  <si>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</si>
  <si>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</si>
  <si>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</si>
  <si>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</si>
  <si>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</si>
  <si>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</si>
  <si>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</si>
  <si>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</si>
  <si>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</si>
  <si>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</si>
  <si>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</si>
  <si>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</si>
  <si>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</si>
  <si>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</si>
  <si>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</si>
  <si>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</si>
  <si>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</si>
  <si>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</si>
  <si>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</si>
  <si>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</si>
  <si>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</si>
  <si>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</si>
  <si>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</si>
  <si>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</si>
  <si>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</si>
  <si>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</si>
  <si>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</si>
  <si>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</si>
  <si>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</si>
  <si>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</si>
  <si>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</si>
  <si>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</si>
  <si>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Kosten Exploitatie</t>
  </si>
  <si>
    <t>Huurkosten per jaar</t>
  </si>
  <si>
    <t>Tabel 2: Huur apparatuur</t>
  </si>
  <si>
    <t>Initiële Looptijd</t>
  </si>
  <si>
    <t xml:space="preserve">Type </t>
  </si>
  <si>
    <t>Model conform eisen PVE</t>
  </si>
  <si>
    <t>Aantal
(Indicatief)</t>
  </si>
  <si>
    <t>optioneel</t>
  </si>
  <si>
    <t>-In de kolom 'model conform eisen PvE' moet het modelnummer van de Inschrijver worden ingevuld.</t>
  </si>
  <si>
    <t>-In de subtotaal regel van bovenstaande tabel wordt de TKI per jaar voor dit onderdeel berekend door de verschillende onderdelen bij elkaar op te tellen.</t>
  </si>
  <si>
    <t>Afdrukkosten per jaar</t>
  </si>
  <si>
    <t>Type Print</t>
  </si>
  <si>
    <t>Volume per maand</t>
  </si>
  <si>
    <t>Afdrukprijs</t>
  </si>
  <si>
    <t>Kleur A4</t>
  </si>
  <si>
    <t xml:space="preserve">-In de kolom afdrukprijs voert Inschrijver de afdrukprijs voor het betreffende type print. </t>
  </si>
  <si>
    <t xml:space="preserve">-Het volume per maand betreft een indicatief aantal. </t>
  </si>
  <si>
    <t>Huur- en supportkosten per jaar</t>
  </si>
  <si>
    <t>Tabel 4: Software</t>
  </si>
  <si>
    <t>Oplossing conform eisen PVE</t>
  </si>
  <si>
    <t>Aantal
t.b.h. TKI</t>
  </si>
  <si>
    <t>Maandelijkse kosten 
jaar 1 t/m 5</t>
  </si>
  <si>
    <t>Maandelijkse kosten 
jaar 6 &amp; 7</t>
  </si>
  <si>
    <t xml:space="preserve">-In de kolom Maandelijkse kosten voert u de maandelijkse kosten voor het betreffende item in. </t>
  </si>
  <si>
    <t>-Het aantal betreft een indicatief aantal t.b.v. van de TKI berekening.</t>
  </si>
  <si>
    <t>Kosten tijdens looptijd</t>
  </si>
  <si>
    <t>Tabel 5: uurtarieven</t>
  </si>
  <si>
    <t>Type ondersteuning</t>
  </si>
  <si>
    <t>Projectmanager</t>
  </si>
  <si>
    <t>Solution consultant</t>
  </si>
  <si>
    <t>Software engineer</t>
  </si>
  <si>
    <t>Hardware engineer</t>
  </si>
  <si>
    <t>-In de bovenstaande tabel vindt Inschrijver de tarieven die gerekend worden voor ondersteuning gedurende de looptijd van de Overeenkomst  voor dienstverlening die buiten de standaard afspraken vallen.</t>
  </si>
  <si>
    <t>Tabel 6: Leverings- en verhuiskosten</t>
  </si>
  <si>
    <t>Soort</t>
  </si>
  <si>
    <t>-Het betreft hier uitdrukkelijk de kosten bij uitbreiding van afdrukapparatuur.</t>
  </si>
  <si>
    <t>Tabel 7: Verbruiksmaterialen</t>
  </si>
  <si>
    <t>Capaciteit cartridge</t>
  </si>
  <si>
    <t>-In de bovenstaande tabel vult Inschrijver de kosten en de capciteit van de gevraagde verbruiksmatrialen in.</t>
  </si>
  <si>
    <t>Huurtarief per maand</t>
  </si>
  <si>
    <t>Tabel 4: Printerspooler software</t>
  </si>
  <si>
    <t>Zwart A4</t>
  </si>
  <si>
    <t>-De opgegeven eenmalige implementatiekosten mogen niet meer dan 3% van TKI bedragen.</t>
  </si>
  <si>
    <t>Levering Type 1</t>
  </si>
  <si>
    <t>Verhuizing intern Type 1</t>
  </si>
  <si>
    <t>Verhuizing extern Type 1</t>
  </si>
  <si>
    <t xml:space="preserve">Eis </t>
  </si>
  <si>
    <t>Eisen</t>
  </si>
  <si>
    <t>Externe finisher</t>
  </si>
  <si>
    <t>Punchunit 2/4 gaats</t>
  </si>
  <si>
    <t>Boekjes finisher:
  -  Rughechting minimaal 15 vel (60 pagina's)
  -  Nieten minimaal 50 vel
  -  Nieten op minimaal 3 posities (links boven, linker zijkant en rug)</t>
  </si>
  <si>
    <t>Nietjes Type 2 &amp; 3</t>
  </si>
  <si>
    <t>Nietjes Type 4</t>
  </si>
  <si>
    <t>-Opdrachtgever is gerechtigd verhuizingen ook zelf uit (te laten) voeren.</t>
  </si>
  <si>
    <t>Dunamare Onderwijsgroep</t>
  </si>
  <si>
    <t>Type 1 MFP 30 ppm A4</t>
  </si>
  <si>
    <t>Type 2 MFP 40 ppm A3</t>
  </si>
  <si>
    <t>Type 3 MFP 50 ppm A3</t>
  </si>
  <si>
    <t>aangeboden model</t>
  </si>
  <si>
    <t>Levering Type 2 &amp;3</t>
  </si>
  <si>
    <t>Levering Type 4</t>
  </si>
  <si>
    <t>Verhuizing intern Type 2 &amp; 3</t>
  </si>
  <si>
    <t>Verhuizing intern Type 4</t>
  </si>
  <si>
    <t>Verhuizing extern Type 2 &amp; 3</t>
  </si>
  <si>
    <t>Verhuizing extern Type 4</t>
  </si>
  <si>
    <t>- Indien Inschrijver niet akkoord gaat met deze tarieven dan wordt deze uitgesloten van deelname aan de Aanbestedingsprocedure.</t>
  </si>
  <si>
    <t>-Inzet van bovenstaande ondersteuning vindt alleen plaats na goedkeuring van een ureninschatting van Inschrijver.</t>
  </si>
  <si>
    <t>-In de bovenstaande tabel vindt Inschrijver de tarieven die gerekend worden voor ondersteuning gedurende de looptijd van de Overeenkomst.</t>
  </si>
  <si>
    <t xml:space="preserve">-Leveringen en verhuizingen vinden alleen plaats na goedkeuring. </t>
  </si>
  <si>
    <t>-Levering van verbruiksmaterialen vindt plaats op basis van bestelling door Opdrachtgever.</t>
  </si>
  <si>
    <t>-Opdrachtgever is gerechtigd nietjes ook elders af te nemen wanneer de prijs niet marktconform is.</t>
  </si>
  <si>
    <t xml:space="preserve">-In de bovenstaande tabel vult Inschrijver het leasetarief per machine per maand in. De configuratie van de aangeboden machine moet voldoen aan de machinespecificaties uit Bijlage C Machine specificaties. </t>
  </si>
  <si>
    <t>Hoge capaciteitslade min 1.500 vel A4 (extra lade)</t>
  </si>
  <si>
    <t>Extra papierlade 500 vel</t>
  </si>
  <si>
    <t>Onderzetkast</t>
  </si>
  <si>
    <t>Type 4 90 PPM A3</t>
  </si>
  <si>
    <t>Printerspooler software inclusief follow me</t>
  </si>
  <si>
    <t xml:space="preserve">TenderNedkenmerk: TN408466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</si>
</sst>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_);\(&quot;€&quot;\ #,##0.00\)"/>
    <numFmt numFmtId="164" formatCode="_ &quot;€&quot;\ * #,##0.00_ ;_ &quot;€&quot;\ * \-#,##0.00_ ;_ &quot;€&quot;\ * &quot;-&quot;??_ ;_ @_ "/>
    <numFmt numFmtId="165" formatCode="_ * #,##0.00_ ;_ * \-#,##0.00_ ;_ * &quot;-&quot;??_ ;_ @_ "/>
    <numFmt numFmtId="166" formatCode="_ [$€-413]\ * #,##0.00_ ;_ [$€-413]\ * \-#,##0.00_ ;_ [$€-413]\ * &quot;-&quot;??_ ;_ @_ "/>
    <numFmt numFmtId="167" formatCode="_ &quot;€&quot;\ * #,##0.0000_ ;_ &quot;€&quot;\ * \-#,##0.0000_ ;_ &quot;€&quot;\ * &quot;-&quot;??_ ;_ @_ "/>
    <numFmt numFmtId="168" formatCode="#,##0_ ;\-#,##0\ "/>
    <numFmt numFmtId="169" formatCode="&quot;€&quot;\ #,##0.00"/>
  </numFmts>
  <fonts count="9" x14ac:knownFonts="1">
    <font>
      <sz val="11"/>
      <color theme="1"/>
      <name val="Calibri"/>
      <family val="2"/>
      <scheme val="minor"/>
    </font>
    <font>
      <sz val="11"/>
      <color theme="1"/>
      <name val="Calibri"/>
      <family val="2"/>
      <scheme val="minor"/>
    </font>
    <font>
      <sz val="8"/>
      <name val="Calibri"/>
      <family val="2"/>
      <scheme val="minor"/>
    </font>
    <font>
      <sz val="11"/>
      <color theme="1"/>
      <name val="Titillium Web Regular"/>
    </font>
    <font>
      <b/>
      <sz val="11"/>
      <color theme="0"/>
      <name val="Titillium Web Regular"/>
    </font>
    <font>
      <sz val="11"/>
      <color theme="0"/>
      <name val="Titillium Web Regular"/>
    </font>
    <font>
      <sz val="11"/>
      <name val="Titillium Web Regular"/>
    </font>
    <font>
      <b/>
      <sz val="11"/>
      <color theme="1"/>
      <name val="Titillium Web Regular"/>
    </font>
    <font>
      <u/>
      <sz val="11"/>
      <color theme="1"/>
      <name val="Titillium Web Regular"/>
    </font>
  </fonts>
  <fills count="12">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
      <patternFill patternType="solid">
        <fgColor theme="6" tint="0.59999389629810485"/>
        <bgColor indexed="64"/>
      </patternFill>
    </fill>
  </fills>
  <borders count="8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right/>
      <top style="medium">
        <color rgb="FF000000"/>
      </top>
      <bottom/>
      <diagonal/>
    </border>
    <border>
      <left style="thin">
        <color indexed="64"/>
      </left>
      <right style="thin">
        <color indexed="64"/>
      </right>
      <top style="medium">
        <color indexed="64"/>
      </top>
      <bottom style="medium">
        <color rgb="FF000000"/>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rgb="FF000000"/>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87">
    <xf numFmtId="0" fontId="0" fillId="0" borderId="0" xfId="0"/>
    <xf numFmtId="0" fontId="3" fillId="0" borderId="0" xfId="0" applyFont="1"/>
    <xf numFmtId="0" fontId="4" fillId="4" borderId="32" xfId="0" applyFont="1" applyFill="1" applyBorder="1" applyAlignment="1">
      <alignment horizontal="center" vertical="center"/>
    </xf>
    <xf numFmtId="0" fontId="5" fillId="4" borderId="33" xfId="0" applyFont="1" applyFill="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164" fontId="3" fillId="3" borderId="37" xfId="0" applyNumberFormat="1" applyFont="1" applyFill="1" applyBorder="1" applyAlignment="1">
      <alignment horizontal="center" vertical="center"/>
    </xf>
    <xf numFmtId="164" fontId="3" fillId="3" borderId="20" xfId="0" applyNumberFormat="1" applyFont="1" applyFill="1" applyBorder="1" applyAlignment="1">
      <alignment horizontal="center" vertical="center"/>
    </xf>
    <xf numFmtId="164" fontId="3" fillId="0" borderId="0" xfId="2" applyFont="1" applyFill="1" applyBorder="1" applyAlignment="1" applyProtection="1">
      <alignment horizontal="right" vertical="center"/>
    </xf>
    <xf numFmtId="164" fontId="3" fillId="3" borderId="18" xfId="0" applyNumberFormat="1" applyFont="1" applyFill="1" applyBorder="1" applyAlignment="1">
      <alignment horizontal="center" vertical="center"/>
    </xf>
    <xf numFmtId="164" fontId="3" fillId="3" borderId="73" xfId="0" applyNumberFormat="1" applyFont="1" applyFill="1" applyBorder="1" applyAlignment="1">
      <alignment horizontal="center" vertical="center"/>
    </xf>
    <xf numFmtId="164" fontId="3" fillId="0" borderId="0" xfId="0" applyNumberFormat="1" applyFont="1"/>
    <xf numFmtId="0" fontId="3" fillId="8" borderId="22" xfId="0" applyFont="1" applyFill="1" applyBorder="1" applyAlignment="1">
      <alignment vertical="center"/>
    </xf>
    <xf numFmtId="0" fontId="3" fillId="8" borderId="22" xfId="0" applyFont="1" applyFill="1" applyBorder="1"/>
    <xf numFmtId="0" fontId="3" fillId="8" borderId="23" xfId="0" applyFont="1" applyFill="1" applyBorder="1"/>
    <xf numFmtId="0" fontId="3" fillId="8" borderId="0" xfId="0" applyFont="1" applyFill="1" applyAlignment="1">
      <alignment vertical="center"/>
    </xf>
    <xf numFmtId="0" fontId="3" fillId="8" borderId="0" xfId="0" applyFont="1" applyFill="1"/>
    <xf numFmtId="0" fontId="3" fillId="8" borderId="25" xfId="0" applyFont="1" applyFill="1" applyBorder="1"/>
    <xf numFmtId="0" fontId="3" fillId="8" borderId="27" xfId="0" applyFont="1" applyFill="1" applyBorder="1" applyAlignment="1">
      <alignment vertical="center"/>
    </xf>
    <xf numFmtId="0" fontId="3" fillId="8" borderId="27" xfId="0" applyFont="1" applyFill="1" applyBorder="1"/>
    <xf numFmtId="0" fontId="3" fillId="8" borderId="28" xfId="0" applyFont="1" applyFill="1" applyBorder="1"/>
    <xf numFmtId="0" fontId="3" fillId="0" borderId="76" xfId="0" applyFont="1" applyBorder="1" applyAlignment="1">
      <alignment horizont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52"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74" xfId="0" applyFont="1" applyFill="1" applyBorder="1" applyAlignment="1">
      <alignment horizontal="center" vertical="center"/>
    </xf>
    <xf numFmtId="0" fontId="5" fillId="4" borderId="49" xfId="0" applyFont="1" applyFill="1" applyBorder="1" applyAlignment="1">
      <alignment horizontal="center" vertical="center"/>
    </xf>
    <xf numFmtId="168" fontId="3" fillId="0" borderId="5" xfId="1" applyNumberFormat="1" applyFont="1" applyFill="1" applyBorder="1" applyAlignment="1" applyProtection="1">
      <alignment horizontal="right" vertical="center" indent="11"/>
    </xf>
    <xf numFmtId="0" fontId="3" fillId="0" borderId="11" xfId="0" applyFont="1" applyBorder="1" applyAlignment="1">
      <alignment horizontal="center" vertical="center"/>
    </xf>
    <xf numFmtId="168" fontId="3" fillId="0" borderId="12" xfId="1" applyNumberFormat="1" applyFont="1" applyFill="1" applyBorder="1" applyAlignment="1" applyProtection="1">
      <alignment horizontal="right" vertical="center" indent="11"/>
    </xf>
    <xf numFmtId="0" fontId="4" fillId="4" borderId="29" xfId="0" applyFont="1" applyFill="1" applyBorder="1" applyAlignment="1">
      <alignment horizontal="center" vertical="center"/>
    </xf>
    <xf numFmtId="0" fontId="5" fillId="4" borderId="78" xfId="0" applyFont="1" applyFill="1" applyBorder="1" applyAlignment="1">
      <alignment horizontal="center" vertical="center"/>
    </xf>
    <xf numFmtId="0" fontId="3" fillId="0" borderId="12" xfId="0" applyFont="1" applyBorder="1" applyAlignment="1">
      <alignment horizontal="center" vertical="center"/>
    </xf>
    <xf numFmtId="164" fontId="3" fillId="7" borderId="12" xfId="2" applyFont="1" applyFill="1" applyBorder="1" applyAlignment="1" applyProtection="1">
      <alignment horizontal="center" vertical="center"/>
    </xf>
    <xf numFmtId="164" fontId="3" fillId="7" borderId="13" xfId="2" applyFont="1" applyFill="1" applyBorder="1" applyAlignment="1" applyProtection="1">
      <alignment horizontal="center" vertical="center"/>
    </xf>
    <xf numFmtId="164" fontId="3" fillId="3" borderId="65" xfId="0" applyNumberFormat="1" applyFont="1" applyFill="1" applyBorder="1" applyAlignment="1">
      <alignment horizontal="center" vertical="center"/>
    </xf>
    <xf numFmtId="164" fontId="3" fillId="3" borderId="11" xfId="2" applyFont="1" applyFill="1" applyBorder="1" applyAlignment="1" applyProtection="1">
      <alignment horizontal="center" vertical="center"/>
    </xf>
    <xf numFmtId="164" fontId="3" fillId="3" borderId="13" xfId="2" applyFont="1" applyFill="1" applyBorder="1" applyAlignment="1" applyProtection="1">
      <alignment horizontal="center" vertical="center"/>
    </xf>
    <xf numFmtId="164" fontId="3" fillId="3" borderId="63" xfId="0" applyNumberFormat="1" applyFont="1" applyFill="1" applyBorder="1" applyAlignment="1">
      <alignment horizontal="center" vertical="center"/>
    </xf>
    <xf numFmtId="0" fontId="7" fillId="0" borderId="0" xfId="0" applyFont="1"/>
    <xf numFmtId="0" fontId="8" fillId="8" borderId="21" xfId="0" applyFont="1" applyFill="1" applyBorder="1" applyAlignment="1">
      <alignment vertical="center"/>
    </xf>
    <xf numFmtId="49" fontId="3" fillId="8" borderId="24" xfId="0" applyNumberFormat="1" applyFont="1" applyFill="1" applyBorder="1" applyAlignment="1">
      <alignment vertical="center"/>
    </xf>
    <xf numFmtId="49" fontId="3" fillId="8" borderId="26" xfId="0" applyNumberFormat="1" applyFont="1" applyFill="1" applyBorder="1" applyAlignment="1">
      <alignment vertical="center"/>
    </xf>
    <xf numFmtId="0" fontId="3" fillId="0" borderId="5" xfId="0" applyFont="1" applyBorder="1" applyAlignment="1">
      <alignment vertical="center" wrapText="1"/>
    </xf>
    <xf numFmtId="0" fontId="3" fillId="0" borderId="15" xfId="0" applyFont="1" applyBorder="1" applyAlignment="1">
      <alignment horizontal="center" vertical="center"/>
    </xf>
    <xf numFmtId="0" fontId="4" fillId="4" borderId="18" xfId="0" applyFont="1" applyFill="1" applyBorder="1" applyAlignment="1">
      <alignment horizontal="center" vertical="center"/>
    </xf>
    <xf numFmtId="0" fontId="4" fillId="4" borderId="18" xfId="0" applyFont="1" applyFill="1" applyBorder="1" applyAlignment="1">
      <alignment horizontal="center" vertical="center" wrapText="1"/>
    </xf>
    <xf numFmtId="0" fontId="5" fillId="4" borderId="18" xfId="0" applyFont="1" applyFill="1" applyBorder="1" applyAlignment="1">
      <alignment horizontal="center" vertical="center"/>
    </xf>
    <xf numFmtId="7" fontId="3" fillId="7" borderId="26" xfId="2" applyNumberFormat="1" applyFont="1" applyFill="1" applyBorder="1" applyAlignment="1" applyProtection="1">
      <alignment horizontal="center" vertical="center"/>
      <protection locked="0"/>
    </xf>
    <xf numFmtId="7" fontId="3" fillId="3" borderId="14" xfId="0" applyNumberFormat="1" applyFont="1" applyFill="1" applyBorder="1" applyAlignment="1">
      <alignment horizontal="center" vertical="center"/>
    </xf>
    <xf numFmtId="7" fontId="3" fillId="3" borderId="15" xfId="0" applyNumberFormat="1" applyFont="1" applyFill="1" applyBorder="1" applyAlignment="1">
      <alignment horizontal="center" vertical="center"/>
    </xf>
    <xf numFmtId="7" fontId="3" fillId="3" borderId="26" xfId="0" applyNumberFormat="1" applyFont="1" applyFill="1" applyBorder="1" applyAlignment="1">
      <alignment horizontal="center" vertical="center"/>
    </xf>
    <xf numFmtId="7" fontId="6" fillId="3" borderId="15" xfId="2" applyNumberFormat="1" applyFont="1" applyFill="1" applyBorder="1" applyAlignment="1" applyProtection="1">
      <alignment horizontal="center" vertical="center"/>
    </xf>
    <xf numFmtId="7" fontId="6" fillId="3" borderId="8" xfId="2" applyNumberFormat="1" applyFont="1" applyFill="1" applyBorder="1" applyAlignment="1" applyProtection="1">
      <alignment horizontal="center" vertical="center"/>
    </xf>
    <xf numFmtId="7" fontId="3" fillId="7" borderId="53" xfId="2" applyNumberFormat="1" applyFont="1" applyFill="1" applyBorder="1" applyAlignment="1" applyProtection="1">
      <alignment horizontal="center" vertical="center"/>
      <protection locked="0"/>
    </xf>
    <xf numFmtId="7" fontId="3" fillId="3" borderId="9" xfId="0" applyNumberFormat="1" applyFont="1" applyFill="1" applyBorder="1" applyAlignment="1">
      <alignment horizontal="center" vertical="center"/>
    </xf>
    <xf numFmtId="7" fontId="3" fillId="3" borderId="5" xfId="0" applyNumberFormat="1" applyFont="1" applyFill="1" applyBorder="1" applyAlignment="1">
      <alignment horizontal="center" vertical="center"/>
    </xf>
    <xf numFmtId="7" fontId="3" fillId="3" borderId="53" xfId="0" applyNumberFormat="1" applyFont="1" applyFill="1" applyBorder="1" applyAlignment="1">
      <alignment horizontal="center" vertical="center"/>
    </xf>
    <xf numFmtId="7" fontId="6" fillId="3" borderId="5" xfId="2" applyNumberFormat="1" applyFont="1" applyFill="1" applyBorder="1" applyAlignment="1" applyProtection="1">
      <alignment horizontal="center" vertical="center"/>
    </xf>
    <xf numFmtId="7" fontId="6" fillId="3" borderId="10" xfId="2" applyNumberFormat="1" applyFont="1" applyFill="1" applyBorder="1" applyAlignment="1" applyProtection="1">
      <alignment horizontal="center" vertical="center"/>
    </xf>
    <xf numFmtId="7" fontId="3" fillId="7" borderId="58" xfId="2" applyNumberFormat="1" applyFont="1" applyFill="1" applyBorder="1" applyAlignment="1" applyProtection="1">
      <alignment horizontal="center" vertical="center"/>
      <protection locked="0"/>
    </xf>
    <xf numFmtId="7" fontId="3" fillId="3" borderId="17" xfId="0" applyNumberFormat="1" applyFont="1" applyFill="1" applyBorder="1" applyAlignment="1">
      <alignment horizontal="center" vertical="center"/>
    </xf>
    <xf numFmtId="7" fontId="3" fillId="3" borderId="18" xfId="0" applyNumberFormat="1" applyFont="1" applyFill="1" applyBorder="1" applyAlignment="1">
      <alignment horizontal="center" vertical="center"/>
    </xf>
    <xf numFmtId="7" fontId="3" fillId="3" borderId="54" xfId="0" applyNumberFormat="1" applyFont="1" applyFill="1" applyBorder="1" applyAlignment="1">
      <alignment horizontal="center" vertical="center"/>
    </xf>
    <xf numFmtId="7" fontId="3" fillId="3" borderId="39" xfId="0" applyNumberFormat="1" applyFont="1" applyFill="1" applyBorder="1" applyAlignment="1">
      <alignment horizontal="center" vertical="center"/>
    </xf>
    <xf numFmtId="7" fontId="3" fillId="3" borderId="19" xfId="0" applyNumberFormat="1" applyFont="1" applyFill="1" applyBorder="1" applyAlignment="1">
      <alignment horizontal="center" vertical="center"/>
    </xf>
    <xf numFmtId="0" fontId="5" fillId="4" borderId="52" xfId="0" applyFont="1" applyFill="1" applyBorder="1" applyAlignment="1">
      <alignment horizontal="center" vertical="center"/>
    </xf>
    <xf numFmtId="0" fontId="5" fillId="4" borderId="80" xfId="0" applyFont="1" applyFill="1" applyBorder="1" applyAlignment="1">
      <alignment horizontal="center" vertical="center"/>
    </xf>
    <xf numFmtId="169" fontId="3" fillId="7" borderId="53" xfId="2" applyNumberFormat="1" applyFont="1" applyFill="1" applyBorder="1" applyAlignment="1" applyProtection="1">
      <alignment horizontal="center" vertical="center"/>
      <protection locked="0"/>
    </xf>
    <xf numFmtId="169" fontId="3" fillId="3" borderId="9" xfId="0" applyNumberFormat="1" applyFont="1" applyFill="1" applyBorder="1" applyAlignment="1">
      <alignment horizontal="center" vertical="center"/>
    </xf>
    <xf numFmtId="169" fontId="3" fillId="3" borderId="5" xfId="0" applyNumberFormat="1" applyFont="1" applyFill="1" applyBorder="1" applyAlignment="1">
      <alignment horizontal="center" vertical="center"/>
    </xf>
    <xf numFmtId="169" fontId="3" fillId="3" borderId="53" xfId="0" applyNumberFormat="1" applyFont="1" applyFill="1" applyBorder="1" applyAlignment="1">
      <alignment horizontal="center" vertical="center"/>
    </xf>
    <xf numFmtId="169" fontId="3" fillId="3" borderId="5" xfId="2" applyNumberFormat="1" applyFont="1" applyFill="1" applyBorder="1" applyAlignment="1" applyProtection="1">
      <alignment horizontal="center" vertical="center"/>
    </xf>
    <xf numFmtId="169" fontId="3" fillId="3" borderId="60" xfId="2" applyNumberFormat="1" applyFont="1" applyFill="1" applyBorder="1" applyAlignment="1" applyProtection="1">
      <alignment horizontal="center" vertical="center"/>
    </xf>
    <xf numFmtId="169" fontId="3" fillId="3" borderId="50" xfId="2" applyNumberFormat="1" applyFont="1" applyFill="1" applyBorder="1" applyAlignment="1" applyProtection="1">
      <alignment horizontal="center" vertical="center"/>
    </xf>
    <xf numFmtId="169" fontId="3" fillId="7" borderId="57" xfId="2" applyNumberFormat="1" applyFont="1" applyFill="1" applyBorder="1" applyAlignment="1" applyProtection="1">
      <alignment horizontal="center" vertical="center"/>
      <protection locked="0"/>
    </xf>
    <xf numFmtId="169" fontId="3" fillId="3" borderId="12" xfId="2" applyNumberFormat="1" applyFont="1" applyFill="1" applyBorder="1" applyAlignment="1" applyProtection="1">
      <alignment horizontal="center" vertical="center"/>
    </xf>
    <xf numFmtId="7" fontId="3" fillId="3" borderId="77" xfId="0" applyNumberFormat="1" applyFont="1" applyFill="1" applyBorder="1" applyAlignment="1">
      <alignment horizontal="center" vertical="center"/>
    </xf>
    <xf numFmtId="7" fontId="3" fillId="3" borderId="75" xfId="0" applyNumberFormat="1" applyFont="1" applyFill="1" applyBorder="1" applyAlignment="1">
      <alignment horizontal="center" vertical="center"/>
    </xf>
    <xf numFmtId="7" fontId="3" fillId="3" borderId="51" xfId="0" applyNumberFormat="1" applyFont="1" applyFill="1" applyBorder="1" applyAlignment="1">
      <alignment horizontal="center" vertical="center"/>
    </xf>
    <xf numFmtId="0" fontId="4" fillId="4" borderId="8" xfId="0" applyFont="1" applyFill="1" applyBorder="1" applyAlignment="1">
      <alignment horizontal="center" vertical="center"/>
    </xf>
    <xf numFmtId="0" fontId="3" fillId="0" borderId="9" xfId="0" applyFont="1" applyBorder="1" applyAlignment="1">
      <alignment horizontal="left" vertical="center"/>
    </xf>
    <xf numFmtId="7" fontId="3" fillId="0" borderId="10" xfId="2" applyNumberFormat="1" applyFont="1" applyBorder="1" applyAlignment="1">
      <alignment horizontal="center" vertical="center"/>
    </xf>
    <xf numFmtId="0" fontId="3" fillId="0" borderId="11" xfId="0" applyFont="1" applyBorder="1" applyAlignment="1">
      <alignment horizontal="left" vertical="center"/>
    </xf>
    <xf numFmtId="7" fontId="3" fillId="0" borderId="13" xfId="2" applyNumberFormat="1" applyFont="1" applyBorder="1" applyAlignment="1">
      <alignment horizontal="center" vertical="center"/>
    </xf>
    <xf numFmtId="164" fontId="3" fillId="0" borderId="0" xfId="2" applyFont="1"/>
    <xf numFmtId="0" fontId="3" fillId="8" borderId="42" xfId="0" applyFont="1" applyFill="1" applyBorder="1" applyAlignment="1">
      <alignment vertical="center"/>
    </xf>
    <xf numFmtId="0" fontId="3" fillId="8" borderId="42" xfId="0" applyFont="1" applyFill="1" applyBorder="1"/>
    <xf numFmtId="0" fontId="3" fillId="8" borderId="43" xfId="0" applyFont="1" applyFill="1" applyBorder="1"/>
    <xf numFmtId="0" fontId="3" fillId="8" borderId="40" xfId="0" applyFont="1" applyFill="1" applyBorder="1"/>
    <xf numFmtId="0" fontId="3" fillId="8" borderId="46" xfId="0" applyFont="1" applyFill="1" applyBorder="1" applyAlignment="1">
      <alignment vertical="center"/>
    </xf>
    <xf numFmtId="0" fontId="3" fillId="8" borderId="46" xfId="0" applyFont="1" applyFill="1" applyBorder="1"/>
    <xf numFmtId="0" fontId="3" fillId="8" borderId="47" xfId="0" applyFont="1" applyFill="1" applyBorder="1"/>
    <xf numFmtId="0" fontId="3" fillId="0" borderId="24" xfId="0" applyFont="1" applyBorder="1"/>
    <xf numFmtId="0" fontId="3" fillId="8" borderId="23" xfId="0" applyFont="1" applyFill="1" applyBorder="1" applyAlignment="1">
      <alignment vertical="center"/>
    </xf>
    <xf numFmtId="0" fontId="3" fillId="8" borderId="25" xfId="0" applyFont="1" applyFill="1" applyBorder="1" applyAlignment="1">
      <alignment vertical="center"/>
    </xf>
    <xf numFmtId="0" fontId="3" fillId="8" borderId="28" xfId="0" applyFont="1" applyFill="1" applyBorder="1" applyAlignment="1">
      <alignment vertical="center"/>
    </xf>
    <xf numFmtId="0" fontId="8" fillId="8" borderId="41" xfId="0" applyFont="1" applyFill="1" applyBorder="1" applyAlignment="1">
      <alignment vertical="center"/>
    </xf>
    <xf numFmtId="49" fontId="3" fillId="8" borderId="44" xfId="0" applyNumberFormat="1" applyFont="1" applyFill="1" applyBorder="1" applyAlignment="1">
      <alignment vertical="center"/>
    </xf>
    <xf numFmtId="49" fontId="3" fillId="8" borderId="45" xfId="0" applyNumberFormat="1" applyFont="1" applyFill="1" applyBorder="1" applyAlignment="1">
      <alignment vertical="center"/>
    </xf>
    <xf numFmtId="49" fontId="3" fillId="8" borderId="48" xfId="0" applyNumberFormat="1" applyFont="1" applyFill="1" applyBorder="1" applyAlignment="1">
      <alignment vertical="center"/>
    </xf>
    <xf numFmtId="0" fontId="4" fillId="4" borderId="52" xfId="0" applyFont="1" applyFill="1" applyBorder="1" applyAlignment="1">
      <alignment horizontal="center" vertical="center"/>
    </xf>
    <xf numFmtId="0" fontId="3" fillId="0" borderId="38" xfId="0" applyFont="1" applyBorder="1" applyAlignment="1">
      <alignment horizontal="left" vertical="center"/>
    </xf>
    <xf numFmtId="167" fontId="3" fillId="7" borderId="82" xfId="2" applyNumberFormat="1" applyFont="1" applyFill="1" applyBorder="1" applyAlignment="1" applyProtection="1">
      <alignment horizontal="center" vertical="center"/>
      <protection locked="0"/>
    </xf>
    <xf numFmtId="167" fontId="3" fillId="7" borderId="10" xfId="2" applyNumberFormat="1" applyFont="1" applyFill="1" applyBorder="1" applyAlignment="1" applyProtection="1">
      <alignment horizontal="center" vertical="center"/>
      <protection locked="0"/>
    </xf>
    <xf numFmtId="0" fontId="5" fillId="4" borderId="19" xfId="0" applyFont="1" applyFill="1" applyBorder="1" applyAlignment="1">
      <alignment horizontal="center" vertical="center"/>
    </xf>
    <xf numFmtId="0" fontId="5" fillId="4" borderId="63" xfId="0" applyFont="1" applyFill="1" applyBorder="1" applyAlignment="1">
      <alignment horizontal="center" vertical="center"/>
    </xf>
    <xf numFmtId="0" fontId="5" fillId="4" borderId="1" xfId="0" applyFont="1" applyFill="1" applyBorder="1" applyAlignment="1">
      <alignment horizontal="center" vertical="center"/>
    </xf>
    <xf numFmtId="0" fontId="3" fillId="0" borderId="62" xfId="0" applyFont="1" applyBorder="1" applyAlignment="1">
      <alignment vertical="center"/>
    </xf>
    <xf numFmtId="10" fontId="3" fillId="9" borderId="64" xfId="0" applyNumberFormat="1" applyFont="1" applyFill="1" applyBorder="1" applyAlignment="1">
      <alignment horizontal="center" vertical="center"/>
    </xf>
    <xf numFmtId="0" fontId="3" fillId="0" borderId="0" xfId="0" applyFont="1" applyAlignment="1">
      <alignment vertical="center"/>
    </xf>
    <xf numFmtId="7" fontId="3" fillId="7" borderId="1" xfId="2" applyNumberFormat="1" applyFont="1" applyFill="1" applyBorder="1" applyAlignment="1" applyProtection="1">
      <alignment horizontal="center" vertical="center"/>
      <protection locked="0"/>
    </xf>
    <xf numFmtId="7" fontId="3" fillId="3" borderId="4" xfId="2" applyNumberFormat="1" applyFont="1" applyFill="1" applyBorder="1" applyAlignment="1" applyProtection="1">
      <alignment horizontal="center" vertical="center"/>
    </xf>
    <xf numFmtId="0" fontId="3" fillId="0" borderId="0" xfId="0" applyFont="1" applyAlignment="1">
      <alignment horizontal="center" vertical="center"/>
    </xf>
    <xf numFmtId="0" fontId="4" fillId="4" borderId="7" xfId="0" applyFont="1" applyFill="1" applyBorder="1" applyAlignment="1">
      <alignment horizontal="center" vertical="center"/>
    </xf>
    <xf numFmtId="0" fontId="4" fillId="4" borderId="34" xfId="0" applyFont="1" applyFill="1" applyBorder="1" applyAlignment="1">
      <alignment horizontal="center" vertical="center"/>
    </xf>
    <xf numFmtId="0" fontId="3" fillId="0" borderId="30" xfId="0" applyFont="1" applyBorder="1" applyAlignment="1">
      <alignment vertical="center"/>
    </xf>
    <xf numFmtId="166" fontId="3" fillId="0" borderId="9" xfId="2" applyNumberFormat="1" applyFont="1" applyBorder="1" applyAlignment="1">
      <alignment horizontal="center" vertical="center"/>
    </xf>
    <xf numFmtId="166" fontId="3" fillId="6" borderId="5" xfId="2" applyNumberFormat="1" applyFont="1" applyFill="1" applyBorder="1" applyAlignment="1">
      <alignment horizontal="center" vertical="center"/>
    </xf>
    <xf numFmtId="166" fontId="3" fillId="6" borderId="9" xfId="2" applyNumberFormat="1" applyFont="1" applyFill="1" applyBorder="1" applyAlignment="1">
      <alignment horizontal="center" vertical="center"/>
    </xf>
    <xf numFmtId="166" fontId="3" fillId="6" borderId="10" xfId="2" applyNumberFormat="1" applyFont="1" applyFill="1" applyBorder="1" applyAlignment="1">
      <alignment horizontal="center" vertical="center"/>
    </xf>
    <xf numFmtId="166" fontId="7" fillId="3" borderId="35" xfId="2" applyNumberFormat="1" applyFont="1" applyFill="1" applyBorder="1" applyAlignment="1">
      <alignment horizontal="center" vertical="center"/>
    </xf>
    <xf numFmtId="166" fontId="3" fillId="0" borderId="5" xfId="2" applyNumberFormat="1" applyFont="1" applyBorder="1" applyAlignment="1">
      <alignment horizontal="center" vertical="center"/>
    </xf>
    <xf numFmtId="166" fontId="3" fillId="0" borderId="10" xfId="2" applyNumberFormat="1" applyFont="1" applyBorder="1" applyAlignment="1">
      <alignment horizontal="center" vertical="center"/>
    </xf>
    <xf numFmtId="0" fontId="3" fillId="3" borderId="31" xfId="0" applyFont="1" applyFill="1" applyBorder="1" applyAlignment="1">
      <alignment vertical="center"/>
    </xf>
    <xf numFmtId="166" fontId="7" fillId="3" borderId="11" xfId="2" applyNumberFormat="1" applyFont="1" applyFill="1" applyBorder="1" applyAlignment="1">
      <alignment horizontal="center" vertical="center"/>
    </xf>
    <xf numFmtId="166" fontId="7" fillId="3" borderId="12" xfId="2" applyNumberFormat="1" applyFont="1" applyFill="1" applyBorder="1" applyAlignment="1">
      <alignment horizontal="center" vertical="center"/>
    </xf>
    <xf numFmtId="166" fontId="7" fillId="3" borderId="13" xfId="2" applyNumberFormat="1" applyFont="1" applyFill="1" applyBorder="1" applyAlignment="1">
      <alignment horizontal="center" vertical="center"/>
    </xf>
    <xf numFmtId="166" fontId="7" fillId="5" borderId="36" xfId="2" applyNumberFormat="1" applyFont="1" applyFill="1" applyBorder="1" applyAlignment="1">
      <alignment horizontal="center" vertical="center"/>
    </xf>
    <xf numFmtId="0" fontId="3" fillId="0" borderId="0" xfId="0" applyFont="1" applyAlignment="1">
      <alignment wrapText="1"/>
    </xf>
    <xf numFmtId="0" fontId="3" fillId="0" borderId="0" xfId="0" applyFont="1" applyAlignment="1">
      <alignment horizontal="center"/>
    </xf>
    <xf numFmtId="0" fontId="4" fillId="4" borderId="17" xfId="0" applyFont="1" applyFill="1" applyBorder="1" applyAlignment="1">
      <alignment horizontal="center"/>
    </xf>
    <xf numFmtId="0" fontId="4" fillId="4" borderId="18" xfId="0" applyFont="1" applyFill="1" applyBorder="1" applyAlignment="1">
      <alignment horizontal="center" wrapText="1"/>
    </xf>
    <xf numFmtId="0" fontId="4" fillId="4" borderId="19" xfId="0" applyFont="1" applyFill="1" applyBorder="1" applyAlignment="1">
      <alignment horizontal="center"/>
    </xf>
    <xf numFmtId="0" fontId="4"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1" xfId="0" applyFont="1" applyBorder="1"/>
    <xf numFmtId="0" fontId="3" fillId="2" borderId="1" xfId="0" applyFont="1" applyFill="1" applyBorder="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7" fillId="0" borderId="0" xfId="0" applyFont="1" applyAlignment="1">
      <alignment horizontal="center"/>
    </xf>
    <xf numFmtId="0" fontId="7"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3" fillId="7" borderId="28" xfId="0" applyFont="1" applyFill="1" applyBorder="1" applyAlignment="1" applyProtection="1">
      <alignment horizontal="left" vertical="center"/>
      <protection locked="0"/>
    </xf>
    <xf numFmtId="0" fontId="3" fillId="7" borderId="60" xfId="0" applyFont="1" applyFill="1" applyBorder="1" applyAlignment="1" applyProtection="1">
      <alignment horizontal="left" vertical="center"/>
      <protection locked="0"/>
    </xf>
    <xf numFmtId="0" fontId="3" fillId="11" borderId="78" xfId="0" applyFont="1" applyFill="1" applyBorder="1" applyAlignment="1">
      <alignment horizontal="center" vertical="center"/>
    </xf>
    <xf numFmtId="0" fontId="3" fillId="11" borderId="81" xfId="0" applyFont="1" applyFill="1" applyBorder="1" applyAlignment="1">
      <alignment horizontal="center" vertical="center"/>
    </xf>
    <xf numFmtId="0" fontId="3" fillId="11" borderId="3" xfId="0" applyFont="1" applyFill="1" applyBorder="1" applyAlignment="1">
      <alignment horizontal="center" vertical="center"/>
    </xf>
    <xf numFmtId="0" fontId="3" fillId="0" borderId="60" xfId="0" applyFont="1" applyBorder="1" applyAlignment="1">
      <alignment horizontal="left" vertical="center"/>
    </xf>
    <xf numFmtId="0" fontId="3" fillId="10" borderId="60" xfId="0" applyFont="1" applyFill="1" applyBorder="1" applyAlignment="1">
      <alignment horizontal="left" vertical="center"/>
    </xf>
    <xf numFmtId="0" fontId="3" fillId="0" borderId="60" xfId="0" applyFont="1" applyBorder="1" applyAlignment="1">
      <alignment vertical="center" wrapText="1"/>
    </xf>
    <xf numFmtId="0" fontId="3" fillId="0" borderId="23" xfId="0" applyFont="1" applyBorder="1" applyAlignment="1">
      <alignment horizontal="left" vertical="center"/>
    </xf>
    <xf numFmtId="0" fontId="3" fillId="0" borderId="79" xfId="0" applyFont="1" applyBorder="1" applyAlignment="1">
      <alignment horizontal="center" vertical="center"/>
    </xf>
    <xf numFmtId="49" fontId="3" fillId="8" borderId="26" xfId="0" applyNumberFormat="1" applyFont="1" applyFill="1" applyBorder="1"/>
    <xf numFmtId="0" fontId="3" fillId="11" borderId="83" xfId="0" applyFont="1" applyFill="1" applyBorder="1" applyAlignment="1">
      <alignment horizontal="center" vertical="center"/>
    </xf>
    <xf numFmtId="0" fontId="3" fillId="0" borderId="61" xfId="0" applyFont="1" applyBorder="1" applyAlignment="1">
      <alignment horizontal="left" vertical="center" wrapText="1"/>
    </xf>
    <xf numFmtId="7" fontId="3" fillId="7" borderId="13" xfId="2" applyNumberFormat="1" applyFont="1" applyFill="1" applyBorder="1" applyAlignment="1" applyProtection="1">
      <alignment horizontal="center" vertical="center"/>
      <protection locked="0"/>
    </xf>
    <xf numFmtId="0" fontId="3" fillId="11" borderId="84" xfId="0" applyFont="1" applyFill="1" applyBorder="1" applyAlignment="1">
      <alignment horizontal="center" vertical="center"/>
    </xf>
    <xf numFmtId="7" fontId="6" fillId="3" borderId="16" xfId="2" applyNumberFormat="1" applyFont="1" applyFill="1" applyBorder="1" applyAlignment="1" applyProtection="1">
      <alignment horizontal="center" vertical="center"/>
    </xf>
    <xf numFmtId="0" fontId="3" fillId="0" borderId="28" xfId="0" applyFont="1" applyBorder="1" applyAlignment="1" applyProtection="1">
      <alignment horizontal="left" vertical="center"/>
      <protection locked="0"/>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63"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3" fillId="0" borderId="31" xfId="0" applyFont="1" applyBorder="1" applyAlignment="1">
      <alignment horizontal="left" vertical="center"/>
    </xf>
    <xf numFmtId="0" fontId="3" fillId="0" borderId="61" xfId="0" applyFont="1" applyBorder="1" applyAlignment="1">
      <alignment horizontal="left" vertical="center"/>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3" fillId="0" borderId="69" xfId="0" applyFont="1" applyBorder="1" applyAlignment="1">
      <alignment horizontal="center"/>
    </xf>
    <xf numFmtId="0" fontId="3" fillId="0" borderId="70" xfId="0" applyFont="1" applyBorder="1" applyAlignment="1">
      <alignment horizontal="center"/>
    </xf>
    <xf numFmtId="0" fontId="3" fillId="0" borderId="71" xfId="0" applyFont="1" applyBorder="1" applyAlignment="1">
      <alignment horizontal="center"/>
    </xf>
    <xf numFmtId="0" fontId="4" fillId="4" borderId="29" xfId="0" applyFont="1" applyFill="1" applyBorder="1" applyAlignment="1">
      <alignment horizontal="center" vertical="center"/>
    </xf>
    <xf numFmtId="0" fontId="4" fillId="4" borderId="59" xfId="0" applyFont="1" applyFill="1" applyBorder="1" applyAlignment="1">
      <alignment horizontal="center" vertical="center"/>
    </xf>
    <xf numFmtId="0" fontId="3" fillId="0" borderId="55" xfId="0" applyFont="1" applyBorder="1" applyAlignment="1">
      <alignment horizontal="center"/>
    </xf>
    <xf numFmtId="0" fontId="3" fillId="0" borderId="56" xfId="0" applyFont="1" applyBorder="1" applyAlignment="1">
      <alignment horizont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tabSelected="1" zoomScaleNormal="100" workbookViewId="0">
      <selection activeCell="B29" sqref="B29"/>
    </sheetView>
  </sheetViews>
  <sheetFormatPr baseColWidth="10" defaultColWidth="9" defaultRowHeight="18" x14ac:dyDescent="0.25"/>
  <cols>
    <col min="1" max="1" width="19.33203125" style="1" customWidth="1"/>
    <col min="2" max="2" width="46.83203125" style="1" customWidth="1"/>
    <col min="3" max="3" width="19.33203125" style="1" customWidth="1"/>
    <col min="4" max="16384" width="9" style="1"/>
  </cols>
  <sheetData>
    <row r="2" spans="2:2" x14ac:dyDescent="0.25">
      <c r="B2" s="148" t="s">
        <v>111</v>
      </c>
    </row>
    <row r="3" spans="2:2" ht="20.25" customHeight="1" x14ac:dyDescent="0.25">
      <c r="B3" s="148"/>
    </row>
    <row r="4" spans="2:2" ht="20.25" customHeight="1" x14ac:dyDescent="0.25">
      <c r="B4" s="148" t="s">
        <v>134</v>
      </c>
    </row>
    <row r="5" spans="2:2" ht="20.25" customHeight="1" x14ac:dyDescent="0.25">
      <c r="B5" s="148"/>
    </row>
    <row r="6" spans="2:2" ht="20.25" customHeight="1" thickBot="1" x14ac:dyDescent="0.3">
      <c r="B6" s="148" t="s">
        <v>0</v>
      </c>
    </row>
    <row r="7" spans="2:2" ht="20.25" customHeight="1" thickBot="1" x14ac:dyDescent="0.3">
      <c r="B7" s="149"/>
    </row>
    <row r="8" spans="2:2" ht="20.25" customHeight="1" x14ac:dyDescent="0.25">
      <c r="B8" s="148"/>
    </row>
    <row r="9" spans="2:2" ht="20.25" customHeight="1" thickBot="1" x14ac:dyDescent="0.3">
      <c r="B9" s="148" t="s">
        <v>1</v>
      </c>
    </row>
    <row r="10" spans="2:2" ht="20.25" customHeight="1" thickBot="1" x14ac:dyDescent="0.3">
      <c r="B10" s="149"/>
    </row>
    <row r="11" spans="2:2" ht="20.25" customHeight="1" x14ac:dyDescent="0.25">
      <c r="B11" s="148"/>
    </row>
    <row r="12" spans="2:2" ht="20.25" customHeight="1" thickBot="1" x14ac:dyDescent="0.3">
      <c r="B12" s="148" t="s">
        <v>2</v>
      </c>
    </row>
    <row r="13" spans="2:2" ht="20.25" customHeight="1" thickBot="1" x14ac:dyDescent="0.3">
      <c r="B13" s="149"/>
    </row>
    <row r="14" spans="2:2" ht="20.25" customHeight="1" x14ac:dyDescent="0.25">
      <c r="B14" s="148"/>
    </row>
    <row r="15" spans="2:2" ht="20.25" customHeight="1" thickBot="1" x14ac:dyDescent="0.3">
      <c r="B15" s="148" t="s">
        <v>3</v>
      </c>
    </row>
    <row r="16" spans="2:2" ht="20.25" customHeight="1" thickBot="1" x14ac:dyDescent="0.3">
      <c r="B16" s="149"/>
    </row>
    <row r="17" spans="2:2" ht="20.25" customHeight="1" x14ac:dyDescent="0.25">
      <c r="B17" s="148"/>
    </row>
    <row r="18" spans="2:2" ht="20.25" customHeight="1" thickBot="1" x14ac:dyDescent="0.3">
      <c r="B18" s="148" t="s">
        <v>4</v>
      </c>
    </row>
    <row r="19" spans="2:2" x14ac:dyDescent="0.25">
      <c r="B19" s="150"/>
    </row>
    <row r="20" spans="2:2" x14ac:dyDescent="0.25">
      <c r="B20" s="151"/>
    </row>
    <row r="21" spans="2:2" x14ac:dyDescent="0.25">
      <c r="B21" s="151"/>
    </row>
    <row r="22" spans="2:2" x14ac:dyDescent="0.25">
      <c r="B22" s="151"/>
    </row>
    <row r="23" spans="2:2" x14ac:dyDescent="0.25">
      <c r="B23" s="151"/>
    </row>
    <row r="24" spans="2:2" x14ac:dyDescent="0.25">
      <c r="B24" s="151"/>
    </row>
    <row r="25" spans="2:2" ht="19" thickBot="1" x14ac:dyDescent="0.3">
      <c r="B25" s="152"/>
    </row>
  </sheetData>
  <sheetProtection algorithmName="SHA-512" hashValue="iL4UBE1613Qk4e+dcAVurtvVShDrbtL9m3QZW370ZsTYYluj6b+psKc0uSinAuwmHOejnehijCVCKZPpdoLWZQ==" saltValue="lR89AxwTpWw4OIfYkH6Pu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D18" sqref="D18"/>
    </sheetView>
  </sheetViews>
  <sheetFormatPr baseColWidth="10" defaultColWidth="8.83203125" defaultRowHeight="18" x14ac:dyDescent="0.25"/>
  <cols>
    <col min="1" max="1" width="4.1640625" style="1" customWidth="1"/>
    <col min="2" max="2" width="13.33203125" style="1" customWidth="1"/>
    <col min="3" max="3" width="4.1640625" style="1" customWidth="1"/>
    <col min="4" max="4" width="96.1640625" style="1" customWidth="1"/>
    <col min="5" max="16384" width="8.83203125" style="1"/>
  </cols>
  <sheetData>
    <row r="2" spans="2:4" x14ac:dyDescent="0.25">
      <c r="B2" s="41" t="s">
        <v>5</v>
      </c>
    </row>
    <row r="3" spans="2:4" ht="19" thickBot="1" x14ac:dyDescent="0.3"/>
    <row r="4" spans="2:4" ht="19" thickBot="1" x14ac:dyDescent="0.3">
      <c r="B4" s="143" t="s">
        <v>6</v>
      </c>
      <c r="D4" s="1" t="s">
        <v>7</v>
      </c>
    </row>
    <row r="6" spans="2:4" ht="19" thickBot="1" x14ac:dyDescent="0.3"/>
    <row r="7" spans="2:4" ht="38" x14ac:dyDescent="0.25">
      <c r="B7" s="144" t="s">
        <v>8</v>
      </c>
      <c r="D7" s="131" t="s">
        <v>9</v>
      </c>
    </row>
    <row r="8" spans="2:4" x14ac:dyDescent="0.25">
      <c r="B8" s="112"/>
      <c r="D8" s="131"/>
    </row>
    <row r="9" spans="2:4" ht="19" thickBot="1" x14ac:dyDescent="0.3"/>
    <row r="10" spans="2:4" ht="57" x14ac:dyDescent="0.25">
      <c r="B10" s="145" t="s">
        <v>10</v>
      </c>
      <c r="D10" s="131" t="s">
        <v>11</v>
      </c>
    </row>
    <row r="11" spans="2:4" x14ac:dyDescent="0.25">
      <c r="D11" s="131"/>
    </row>
    <row r="12" spans="2:4" ht="19" thickBot="1" x14ac:dyDescent="0.3"/>
    <row r="13" spans="2:4" ht="19" thickBot="1" x14ac:dyDescent="0.3">
      <c r="B13" s="146" t="s">
        <v>12</v>
      </c>
      <c r="D13" s="1" t="s">
        <v>13</v>
      </c>
    </row>
    <row r="14" spans="2:4" ht="19" thickBot="1" x14ac:dyDescent="0.3"/>
    <row r="15" spans="2:4" ht="19" thickBot="1" x14ac:dyDescent="0.3">
      <c r="B15" s="147" t="s">
        <v>14</v>
      </c>
      <c r="D15" s="1" t="s">
        <v>15</v>
      </c>
    </row>
  </sheetData>
  <sheetProtection algorithmName="SHA-512" hashValue="F+57gy/Y/j4xQifHpzQN7PH/Dd3dpmFBR6QDNKciz8Tsu+S934m7E8Dts/W2jb8dzWjYFHViG4hrZIBxkDroeQ==" saltValue="EszFaA9kIpqVrlHcG2aT/Q=="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workbookViewId="0">
      <selection activeCell="G8" sqref="G8"/>
    </sheetView>
  </sheetViews>
  <sheetFormatPr baseColWidth="10" defaultColWidth="8.83203125" defaultRowHeight="18" x14ac:dyDescent="0.25"/>
  <cols>
    <col min="1" max="2" width="8.83203125" style="1"/>
    <col min="3" max="3" width="79.33203125" style="131" customWidth="1"/>
    <col min="4" max="4" width="30.33203125" style="132" customWidth="1"/>
    <col min="5" max="16384" width="8.83203125" style="1"/>
  </cols>
  <sheetData>
    <row r="2" spans="2:4" x14ac:dyDescent="0.25">
      <c r="B2" s="41" t="s">
        <v>104</v>
      </c>
    </row>
    <row r="3" spans="2:4" ht="19" thickBot="1" x14ac:dyDescent="0.3"/>
    <row r="4" spans="2:4" s="136" customFormat="1" ht="20" thickBot="1" x14ac:dyDescent="0.3">
      <c r="B4" s="133" t="s">
        <v>16</v>
      </c>
      <c r="C4" s="134" t="s">
        <v>103</v>
      </c>
      <c r="D4" s="135" t="s">
        <v>17</v>
      </c>
    </row>
    <row r="5" spans="2:4" ht="54.75" customHeight="1" x14ac:dyDescent="0.25">
      <c r="B5" s="137">
        <v>1</v>
      </c>
      <c r="C5" s="138" t="s">
        <v>18</v>
      </c>
      <c r="D5" s="139" t="s">
        <v>19</v>
      </c>
    </row>
    <row r="6" spans="2:4" ht="54.75" customHeight="1" x14ac:dyDescent="0.25">
      <c r="B6" s="4">
        <v>2</v>
      </c>
      <c r="C6" s="45" t="s">
        <v>20</v>
      </c>
      <c r="D6" s="140" t="s">
        <v>21</v>
      </c>
    </row>
    <row r="7" spans="2:4" ht="54.75" customHeight="1" x14ac:dyDescent="0.25">
      <c r="B7" s="4">
        <v>3</v>
      </c>
      <c r="C7" s="45" t="s">
        <v>22</v>
      </c>
      <c r="D7" s="139" t="s">
        <v>19</v>
      </c>
    </row>
    <row r="8" spans="2:4" ht="54.75" customHeight="1" x14ac:dyDescent="0.25">
      <c r="B8" s="4">
        <v>4</v>
      </c>
      <c r="C8" s="45" t="s">
        <v>23</v>
      </c>
      <c r="D8" s="140" t="s">
        <v>24</v>
      </c>
    </row>
    <row r="9" spans="2:4" ht="54.75" customHeight="1" x14ac:dyDescent="0.25">
      <c r="B9" s="4">
        <v>5</v>
      </c>
      <c r="C9" s="45" t="s">
        <v>25</v>
      </c>
      <c r="D9" s="140" t="s">
        <v>21</v>
      </c>
    </row>
    <row r="10" spans="2:4" ht="54.75" customHeight="1" x14ac:dyDescent="0.25">
      <c r="B10" s="4">
        <v>6</v>
      </c>
      <c r="C10" s="45" t="s">
        <v>26</v>
      </c>
      <c r="D10" s="140" t="s">
        <v>21</v>
      </c>
    </row>
    <row r="11" spans="2:4" ht="54.75" customHeight="1" x14ac:dyDescent="0.25">
      <c r="B11" s="4">
        <v>7</v>
      </c>
      <c r="C11" s="45" t="s">
        <v>27</v>
      </c>
      <c r="D11" s="140" t="s">
        <v>21</v>
      </c>
    </row>
    <row r="12" spans="2:4" ht="77" thickBot="1" x14ac:dyDescent="0.3">
      <c r="B12" s="30">
        <v>8</v>
      </c>
      <c r="C12" s="141" t="s">
        <v>28</v>
      </c>
      <c r="D12" s="142" t="s">
        <v>21</v>
      </c>
    </row>
  </sheetData>
  <sheetProtection algorithmName="SHA-512" hashValue="zilKY6m6rZSyKdMGVj1e2nasGvkShmtAGZwgRnlxQNngP6JZYPLVILGGKVy1CklrvUE8Q5Vlbx0gMUzqSGRiIw==" saltValue="3x9+TGVm5PqP1y/eBaGXcg=="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19"/>
  <sheetViews>
    <sheetView showGridLines="0" workbookViewId="0">
      <selection activeCell="C7" sqref="C7"/>
    </sheetView>
  </sheetViews>
  <sheetFormatPr baseColWidth="10" defaultColWidth="8.83203125" defaultRowHeight="18" x14ac:dyDescent="0.25"/>
  <cols>
    <col min="1" max="1" width="8.83203125" style="1"/>
    <col min="2" max="2" width="61.33203125" style="1" customWidth="1"/>
    <col min="3" max="7" width="15.6640625" style="115" customWidth="1"/>
    <col min="8" max="11" width="15.1640625" style="115" customWidth="1"/>
    <col min="12" max="16384" width="8.83203125" style="1"/>
  </cols>
  <sheetData>
    <row r="2" spans="2:11" x14ac:dyDescent="0.25">
      <c r="B2" s="41" t="s">
        <v>29</v>
      </c>
    </row>
    <row r="3" spans="2:11" ht="19" thickBot="1" x14ac:dyDescent="0.3"/>
    <row r="4" spans="2:11" ht="19" thickBot="1" x14ac:dyDescent="0.3">
      <c r="B4" s="1" t="s">
        <v>30</v>
      </c>
      <c r="C4" s="172" t="s">
        <v>31</v>
      </c>
      <c r="D4" s="173"/>
      <c r="E4" s="173"/>
      <c r="F4" s="173"/>
      <c r="G4" s="174"/>
      <c r="H4" s="170" t="s">
        <v>32</v>
      </c>
      <c r="I4" s="171"/>
      <c r="K4" s="1"/>
    </row>
    <row r="5" spans="2:11" ht="21.75" customHeight="1" x14ac:dyDescent="0.25">
      <c r="B5" s="32" t="s">
        <v>33</v>
      </c>
      <c r="C5" s="22" t="s">
        <v>34</v>
      </c>
      <c r="D5" s="116" t="s">
        <v>35</v>
      </c>
      <c r="E5" s="116" t="s">
        <v>36</v>
      </c>
      <c r="F5" s="116" t="s">
        <v>37</v>
      </c>
      <c r="G5" s="116" t="s">
        <v>38</v>
      </c>
      <c r="H5" s="22" t="s">
        <v>39</v>
      </c>
      <c r="I5" s="82" t="s">
        <v>40</v>
      </c>
      <c r="J5" s="117" t="s">
        <v>41</v>
      </c>
      <c r="K5" s="1"/>
    </row>
    <row r="6" spans="2:11" ht="21.75" customHeight="1" x14ac:dyDescent="0.25">
      <c r="B6" s="118" t="s">
        <v>42</v>
      </c>
      <c r="C6" s="119">
        <f>Implementatie!C7</f>
        <v>0</v>
      </c>
      <c r="D6" s="120"/>
      <c r="E6" s="120"/>
      <c r="F6" s="120"/>
      <c r="G6" s="120"/>
      <c r="H6" s="121"/>
      <c r="I6" s="122"/>
      <c r="J6" s="123">
        <f>SUM(C6:I6)</f>
        <v>0</v>
      </c>
      <c r="K6" s="1"/>
    </row>
    <row r="7" spans="2:11" ht="21.75" customHeight="1" x14ac:dyDescent="0.25">
      <c r="B7" s="118" t="s">
        <v>43</v>
      </c>
      <c r="C7" s="119">
        <f>Exploitatie!F21</f>
        <v>0</v>
      </c>
      <c r="D7" s="124">
        <f>Exploitatie!G21</f>
        <v>0</v>
      </c>
      <c r="E7" s="124">
        <f>Exploitatie!H21</f>
        <v>0</v>
      </c>
      <c r="F7" s="124">
        <f>Exploitatie!I21</f>
        <v>0</v>
      </c>
      <c r="G7" s="124">
        <f>Exploitatie!J21</f>
        <v>0</v>
      </c>
      <c r="H7" s="119">
        <f>Exploitatie!K21</f>
        <v>0</v>
      </c>
      <c r="I7" s="125">
        <f>Exploitatie!L21</f>
        <v>0</v>
      </c>
      <c r="J7" s="123">
        <f>SUM(C7:I7)</f>
        <v>0</v>
      </c>
      <c r="K7" s="1"/>
    </row>
    <row r="8" spans="2:11" ht="21.75" customHeight="1" x14ac:dyDescent="0.25">
      <c r="B8" s="118" t="s">
        <v>44</v>
      </c>
      <c r="C8" s="119">
        <f>Exploitatie!E35</f>
        <v>0</v>
      </c>
      <c r="D8" s="124">
        <f>Exploitatie!F35</f>
        <v>0</v>
      </c>
      <c r="E8" s="124">
        <f>Exploitatie!G35</f>
        <v>0</v>
      </c>
      <c r="F8" s="124">
        <f>Exploitatie!G35</f>
        <v>0</v>
      </c>
      <c r="G8" s="124">
        <f>Exploitatie!H35</f>
        <v>0</v>
      </c>
      <c r="H8" s="119">
        <f>Exploitatie!J35</f>
        <v>0</v>
      </c>
      <c r="I8" s="125">
        <f>Exploitatie!K35</f>
        <v>0</v>
      </c>
      <c r="J8" s="123">
        <f>SUM(C8:I8)</f>
        <v>0</v>
      </c>
      <c r="K8" s="1"/>
    </row>
    <row r="9" spans="2:11" ht="21.75" customHeight="1" x14ac:dyDescent="0.25">
      <c r="B9" s="118" t="s">
        <v>97</v>
      </c>
      <c r="C9" s="119">
        <f>Exploitatie!G48</f>
        <v>0</v>
      </c>
      <c r="D9" s="124">
        <f>Exploitatie!H48</f>
        <v>0</v>
      </c>
      <c r="E9" s="124">
        <f>Exploitatie!J48</f>
        <v>0</v>
      </c>
      <c r="F9" s="124">
        <f>Exploitatie!J48</f>
        <v>0</v>
      </c>
      <c r="G9" s="124">
        <f>Exploitatie!K48</f>
        <v>0</v>
      </c>
      <c r="H9" s="119">
        <f>Exploitatie!L48</f>
        <v>0</v>
      </c>
      <c r="I9" s="125">
        <f>Exploitatie!M48</f>
        <v>0</v>
      </c>
      <c r="J9" s="123">
        <f>SUM(C9:I9)</f>
        <v>0</v>
      </c>
      <c r="K9" s="1"/>
    </row>
    <row r="10" spans="2:11" ht="21.75" customHeight="1" thickBot="1" x14ac:dyDescent="0.3">
      <c r="B10" s="126" t="s">
        <v>45</v>
      </c>
      <c r="C10" s="127">
        <f>SUM(C6:C9)</f>
        <v>0</v>
      </c>
      <c r="D10" s="128">
        <f t="shared" ref="D10:G10" si="0">SUM(D6:D9)</f>
        <v>0</v>
      </c>
      <c r="E10" s="128">
        <f t="shared" si="0"/>
        <v>0</v>
      </c>
      <c r="F10" s="128">
        <f t="shared" ref="F10" si="1">SUM(F6:F9)</f>
        <v>0</v>
      </c>
      <c r="G10" s="128">
        <f t="shared" si="0"/>
        <v>0</v>
      </c>
      <c r="H10" s="127">
        <f>SUM(H6:H9)</f>
        <v>0</v>
      </c>
      <c r="I10" s="129">
        <f>SUM(I6:I9)</f>
        <v>0</v>
      </c>
      <c r="J10" s="130">
        <f>SUM(J6:J9)</f>
        <v>0</v>
      </c>
      <c r="K10" s="1"/>
    </row>
    <row r="12" spans="2:11" x14ac:dyDescent="0.25">
      <c r="B12" s="42" t="s">
        <v>10</v>
      </c>
      <c r="C12" s="12"/>
      <c r="D12" s="12"/>
      <c r="E12" s="12"/>
      <c r="F12" s="96"/>
      <c r="G12" s="1"/>
      <c r="H12" s="1"/>
      <c r="I12" s="1"/>
      <c r="J12" s="1"/>
      <c r="K12" s="1"/>
    </row>
    <row r="13" spans="2:11" x14ac:dyDescent="0.25">
      <c r="B13" s="43" t="s">
        <v>46</v>
      </c>
      <c r="C13" s="15"/>
      <c r="D13" s="15"/>
      <c r="E13" s="15"/>
      <c r="F13" s="97"/>
      <c r="G13" s="1"/>
      <c r="H13" s="1"/>
      <c r="I13" s="1"/>
      <c r="J13" s="1"/>
      <c r="K13" s="1"/>
    </row>
    <row r="14" spans="2:11" x14ac:dyDescent="0.25">
      <c r="B14" s="43" t="s">
        <v>47</v>
      </c>
      <c r="C14" s="15"/>
      <c r="D14" s="15"/>
      <c r="E14" s="15"/>
      <c r="F14" s="97"/>
      <c r="G14" s="1"/>
      <c r="H14" s="1"/>
      <c r="I14" s="1"/>
      <c r="J14" s="1"/>
      <c r="K14" s="1"/>
    </row>
    <row r="15" spans="2:11" x14ac:dyDescent="0.25">
      <c r="B15" s="43" t="s">
        <v>48</v>
      </c>
      <c r="C15" s="15"/>
      <c r="D15" s="15"/>
      <c r="E15" s="15"/>
      <c r="F15" s="97"/>
      <c r="G15" s="1"/>
      <c r="H15" s="1"/>
      <c r="I15" s="1"/>
      <c r="J15" s="1"/>
      <c r="K15" s="1"/>
    </row>
    <row r="16" spans="2:11" x14ac:dyDescent="0.25">
      <c r="B16" s="44" t="s">
        <v>49</v>
      </c>
      <c r="C16" s="18"/>
      <c r="D16" s="18"/>
      <c r="E16" s="18"/>
      <c r="F16" s="98"/>
      <c r="G16" s="1"/>
      <c r="H16" s="1"/>
      <c r="I16" s="1"/>
      <c r="J16" s="1"/>
      <c r="K16" s="1"/>
    </row>
    <row r="19" spans="2:2" x14ac:dyDescent="0.25">
      <c r="B19" s="41"/>
    </row>
  </sheetData>
  <sheetProtection algorithmName="SHA-512" hashValue="SdNGQ2NCwu7iappPJ5sl23IQsy4xLnF/saYKMqBXzfpEQpJL4fwnFhUNvTXDb18hTrtH4tFal5aJUK2g+N8pjQ==" saltValue="5cz05LwTajExZ6AQlWFLZw==" spinCount="100000" sheet="1" objects="1" scenarios="1"/>
  <mergeCells count="2">
    <mergeCell ref="H4:I4"/>
    <mergeCell ref="C4:G4"/>
  </mergeCells>
  <phoneticPr fontId="2"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workbookViewId="0">
      <selection activeCell="D20" sqref="D20"/>
    </sheetView>
  </sheetViews>
  <sheetFormatPr baseColWidth="10" defaultColWidth="9" defaultRowHeight="18" x14ac:dyDescent="0.25"/>
  <cols>
    <col min="1" max="1" width="9" style="1"/>
    <col min="2" max="2" width="39.6640625" style="1" customWidth="1"/>
    <col min="3" max="3" width="18.33203125" style="1" customWidth="1"/>
    <col min="4" max="4" width="17.6640625" style="1" customWidth="1"/>
    <col min="5" max="5" width="53.33203125" style="1" customWidth="1"/>
    <col min="6" max="6" width="17.6640625" style="1" customWidth="1"/>
    <col min="7" max="16384" width="9" style="1"/>
  </cols>
  <sheetData>
    <row r="2" spans="2:6" x14ac:dyDescent="0.25">
      <c r="B2" s="41" t="s">
        <v>50</v>
      </c>
    </row>
    <row r="3" spans="2:6" x14ac:dyDescent="0.25">
      <c r="B3" s="41"/>
    </row>
    <row r="4" spans="2:6" x14ac:dyDescent="0.25">
      <c r="B4" s="1" t="s">
        <v>51</v>
      </c>
    </row>
    <row r="5" spans="2:6" ht="20.75" customHeight="1" thickBot="1" x14ac:dyDescent="0.3">
      <c r="B5" s="108" t="s">
        <v>33</v>
      </c>
      <c r="C5" s="109" t="s">
        <v>52</v>
      </c>
      <c r="D5" s="3" t="s">
        <v>53</v>
      </c>
    </row>
    <row r="6" spans="2:6" ht="20.75" customHeight="1" thickBot="1" x14ac:dyDescent="0.3">
      <c r="B6" s="110" t="s">
        <v>54</v>
      </c>
      <c r="C6" s="113">
        <v>0</v>
      </c>
      <c r="D6" s="111">
        <f>IF(('Totale Kosten Inschrijver'!J10&gt;0),(C6/'Totale Kosten Inschrijver'!J10),0)</f>
        <v>0</v>
      </c>
    </row>
    <row r="7" spans="2:6" ht="20.75" customHeight="1" thickBot="1" x14ac:dyDescent="0.3">
      <c r="B7" s="112" t="s">
        <v>55</v>
      </c>
      <c r="C7" s="114">
        <f>C6</f>
        <v>0</v>
      </c>
    </row>
    <row r="8" spans="2:6" x14ac:dyDescent="0.25">
      <c r="B8" s="112"/>
      <c r="C8" s="112"/>
      <c r="D8" s="112"/>
    </row>
    <row r="9" spans="2:6" x14ac:dyDescent="0.25">
      <c r="B9" s="42" t="s">
        <v>10</v>
      </c>
      <c r="C9" s="12"/>
      <c r="D9" s="12"/>
      <c r="E9" s="13"/>
      <c r="F9" s="95"/>
    </row>
    <row r="10" spans="2:6" x14ac:dyDescent="0.25">
      <c r="B10" s="43" t="s">
        <v>56</v>
      </c>
      <c r="C10" s="15"/>
      <c r="D10" s="15"/>
      <c r="E10" s="16"/>
      <c r="F10" s="95"/>
    </row>
    <row r="11" spans="2:6" x14ac:dyDescent="0.25">
      <c r="B11" s="44" t="s">
        <v>99</v>
      </c>
      <c r="C11" s="18"/>
      <c r="D11" s="18"/>
      <c r="E11" s="19"/>
      <c r="F11" s="95"/>
    </row>
  </sheetData>
  <sheetProtection algorithmName="SHA-512" hashValue="dED1bCEAvbiNHvfpM4tChb34m1k1+rFPN76VbXq9MgBAD03ioWNKYR6gjiXfkAnSCASKagK8X9MrmnZlNAiAww==" saltValue="1mzlc9YT0inZSJp94nHGeg==" spinCount="100000" sheet="1" objects="1" scenarios="1"/>
  <conditionalFormatting sqref="D6">
    <cfRule type="cellIs" dxfId="0" priority="1" operator="greaterThan">
      <formula>0.03</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3%*'Totale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53"/>
  <sheetViews>
    <sheetView showGridLines="0" workbookViewId="0">
      <selection activeCell="P39" sqref="P39"/>
    </sheetView>
  </sheetViews>
  <sheetFormatPr baseColWidth="10" defaultColWidth="9" defaultRowHeight="18" x14ac:dyDescent="0.25"/>
  <cols>
    <col min="1" max="1" width="9" style="1"/>
    <col min="2" max="2" width="25.83203125" style="1" customWidth="1"/>
    <col min="3" max="3" width="40" style="1" customWidth="1"/>
    <col min="4" max="6" width="12.83203125" style="1" customWidth="1"/>
    <col min="7" max="12" width="12.6640625" style="1" customWidth="1"/>
    <col min="13" max="14" width="12.83203125" style="1" customWidth="1"/>
    <col min="15" max="16384" width="9" style="1"/>
  </cols>
  <sheetData>
    <row r="2" spans="2:12" x14ac:dyDescent="0.25">
      <c r="B2" s="41" t="s">
        <v>57</v>
      </c>
    </row>
    <row r="3" spans="2:12" ht="19" thickBot="1" x14ac:dyDescent="0.3">
      <c r="B3" s="41"/>
    </row>
    <row r="4" spans="2:12" ht="19" thickBot="1" x14ac:dyDescent="0.3">
      <c r="F4" s="177" t="s">
        <v>58</v>
      </c>
      <c r="G4" s="178"/>
      <c r="H4" s="178"/>
      <c r="I4" s="178"/>
      <c r="J4" s="178"/>
      <c r="K4" s="178"/>
      <c r="L4" s="179"/>
    </row>
    <row r="5" spans="2:12" ht="19" thickBot="1" x14ac:dyDescent="0.3">
      <c r="B5" s="1" t="s">
        <v>59</v>
      </c>
      <c r="F5" s="180" t="s">
        <v>60</v>
      </c>
      <c r="G5" s="181"/>
      <c r="H5" s="181"/>
      <c r="I5" s="181"/>
      <c r="J5" s="182"/>
      <c r="K5" s="185" t="s">
        <v>32</v>
      </c>
      <c r="L5" s="186"/>
    </row>
    <row r="6" spans="2:12" ht="39" thickBot="1" x14ac:dyDescent="0.3">
      <c r="B6" s="2" t="s">
        <v>61</v>
      </c>
      <c r="C6" s="47" t="s">
        <v>62</v>
      </c>
      <c r="D6" s="48" t="s">
        <v>63</v>
      </c>
      <c r="E6" s="48" t="s">
        <v>96</v>
      </c>
      <c r="F6" s="49" t="s">
        <v>34</v>
      </c>
      <c r="G6" s="49" t="s">
        <v>35</v>
      </c>
      <c r="H6" s="49" t="s">
        <v>36</v>
      </c>
      <c r="I6" s="49" t="s">
        <v>37</v>
      </c>
      <c r="J6" s="49" t="s">
        <v>38</v>
      </c>
      <c r="K6" s="49" t="s">
        <v>39</v>
      </c>
      <c r="L6" s="107" t="s">
        <v>40</v>
      </c>
    </row>
    <row r="7" spans="2:12" ht="20" customHeight="1" x14ac:dyDescent="0.25">
      <c r="B7" s="155" t="s">
        <v>112</v>
      </c>
      <c r="C7" s="153" t="s">
        <v>115</v>
      </c>
      <c r="D7" s="46">
        <v>11</v>
      </c>
      <c r="E7" s="50">
        <v>0</v>
      </c>
      <c r="F7" s="51">
        <f>$D7*$E7*12</f>
        <v>0</v>
      </c>
      <c r="G7" s="52">
        <f t="shared" ref="G7:J20" si="0">$D7*$E7*12</f>
        <v>0</v>
      </c>
      <c r="H7" s="52">
        <f t="shared" si="0"/>
        <v>0</v>
      </c>
      <c r="I7" s="53">
        <f t="shared" si="0"/>
        <v>0</v>
      </c>
      <c r="J7" s="53">
        <f t="shared" si="0"/>
        <v>0</v>
      </c>
      <c r="K7" s="54">
        <f>J7*0.25</f>
        <v>0</v>
      </c>
      <c r="L7" s="55">
        <f>J7*0.25</f>
        <v>0</v>
      </c>
    </row>
    <row r="8" spans="2:12" ht="20" customHeight="1" x14ac:dyDescent="0.25">
      <c r="B8" s="167" t="s">
        <v>64</v>
      </c>
      <c r="C8" s="169" t="s">
        <v>130</v>
      </c>
      <c r="D8" s="46">
        <v>5</v>
      </c>
      <c r="E8" s="50">
        <v>0</v>
      </c>
      <c r="F8" s="51">
        <f>$D8*$E8*12</f>
        <v>0</v>
      </c>
      <c r="G8" s="52">
        <f t="shared" si="0"/>
        <v>0</v>
      </c>
      <c r="H8" s="52">
        <f t="shared" si="0"/>
        <v>0</v>
      </c>
      <c r="I8" s="53">
        <f t="shared" si="0"/>
        <v>0</v>
      </c>
      <c r="J8" s="53">
        <f t="shared" si="0"/>
        <v>0</v>
      </c>
      <c r="K8" s="54">
        <f>J8*0.25</f>
        <v>0</v>
      </c>
      <c r="L8" s="168">
        <f>J8*0.25</f>
        <v>0</v>
      </c>
    </row>
    <row r="9" spans="2:12" ht="20" customHeight="1" x14ac:dyDescent="0.25">
      <c r="B9" s="167" t="s">
        <v>64</v>
      </c>
      <c r="C9" s="169" t="s">
        <v>131</v>
      </c>
      <c r="D9" s="46">
        <v>5</v>
      </c>
      <c r="E9" s="50">
        <v>0</v>
      </c>
      <c r="F9" s="51">
        <f>$D9*$E9*12</f>
        <v>0</v>
      </c>
      <c r="G9" s="52">
        <f t="shared" si="0"/>
        <v>0</v>
      </c>
      <c r="H9" s="52">
        <f t="shared" si="0"/>
        <v>0</v>
      </c>
      <c r="I9" s="53">
        <f t="shared" si="0"/>
        <v>0</v>
      </c>
      <c r="J9" s="53">
        <f t="shared" si="0"/>
        <v>0</v>
      </c>
      <c r="K9" s="54">
        <f>J9*0.25</f>
        <v>0</v>
      </c>
      <c r="L9" s="168">
        <f>J9*0.25</f>
        <v>0</v>
      </c>
    </row>
    <row r="10" spans="2:12" ht="20" customHeight="1" x14ac:dyDescent="0.25">
      <c r="B10" s="156" t="s">
        <v>113</v>
      </c>
      <c r="C10" s="154" t="s">
        <v>115</v>
      </c>
      <c r="D10" s="5">
        <v>66</v>
      </c>
      <c r="E10" s="56">
        <v>0</v>
      </c>
      <c r="F10" s="57">
        <f t="shared" ref="F10:F20" si="1">$D10*$E10*12</f>
        <v>0</v>
      </c>
      <c r="G10" s="58">
        <f t="shared" si="0"/>
        <v>0</v>
      </c>
      <c r="H10" s="58">
        <f t="shared" si="0"/>
        <v>0</v>
      </c>
      <c r="I10" s="59">
        <f t="shared" si="0"/>
        <v>0</v>
      </c>
      <c r="J10" s="59">
        <f t="shared" si="0"/>
        <v>0</v>
      </c>
      <c r="K10" s="60">
        <f t="shared" ref="K10" si="2">J10*0.25</f>
        <v>0</v>
      </c>
      <c r="L10" s="61">
        <f>J10*0.25</f>
        <v>0</v>
      </c>
    </row>
    <row r="11" spans="2:12" ht="20" customHeight="1" x14ac:dyDescent="0.25">
      <c r="B11" s="156" t="s">
        <v>64</v>
      </c>
      <c r="C11" s="158" t="s">
        <v>105</v>
      </c>
      <c r="D11" s="5">
        <v>20</v>
      </c>
      <c r="E11" s="56">
        <v>0</v>
      </c>
      <c r="F11" s="57">
        <f t="shared" si="1"/>
        <v>0</v>
      </c>
      <c r="G11" s="58">
        <f t="shared" si="0"/>
        <v>0</v>
      </c>
      <c r="H11" s="58">
        <f t="shared" si="0"/>
        <v>0</v>
      </c>
      <c r="I11" s="59">
        <f t="shared" si="0"/>
        <v>0</v>
      </c>
      <c r="J11" s="59">
        <f t="shared" si="0"/>
        <v>0</v>
      </c>
      <c r="K11" s="60">
        <f t="shared" ref="K11" si="3">J11*0.25</f>
        <v>0</v>
      </c>
      <c r="L11" s="61">
        <f t="shared" ref="L11:L20" si="4">J11*0.25</f>
        <v>0</v>
      </c>
    </row>
    <row r="12" spans="2:12" ht="15" customHeight="1" x14ac:dyDescent="0.25">
      <c r="B12" s="156" t="s">
        <v>64</v>
      </c>
      <c r="C12" s="159" t="s">
        <v>106</v>
      </c>
      <c r="D12" s="5">
        <v>20</v>
      </c>
      <c r="E12" s="56">
        <v>0</v>
      </c>
      <c r="F12" s="57">
        <f t="shared" si="1"/>
        <v>0</v>
      </c>
      <c r="G12" s="58">
        <f t="shared" si="0"/>
        <v>0</v>
      </c>
      <c r="H12" s="58">
        <f t="shared" si="0"/>
        <v>0</v>
      </c>
      <c r="I12" s="59">
        <f t="shared" si="0"/>
        <v>0</v>
      </c>
      <c r="J12" s="59">
        <f t="shared" si="0"/>
        <v>0</v>
      </c>
      <c r="K12" s="60">
        <f t="shared" ref="K12" si="5">J12*0.25</f>
        <v>0</v>
      </c>
      <c r="L12" s="61">
        <f t="shared" si="4"/>
        <v>0</v>
      </c>
    </row>
    <row r="13" spans="2:12" ht="15" customHeight="1" x14ac:dyDescent="0.25">
      <c r="B13" s="156" t="s">
        <v>64</v>
      </c>
      <c r="C13" s="159" t="s">
        <v>129</v>
      </c>
      <c r="D13" s="5">
        <v>20</v>
      </c>
      <c r="E13" s="56">
        <v>0</v>
      </c>
      <c r="F13" s="57">
        <f t="shared" si="1"/>
        <v>0</v>
      </c>
      <c r="G13" s="58">
        <f t="shared" si="0"/>
        <v>0</v>
      </c>
      <c r="H13" s="58">
        <f t="shared" si="0"/>
        <v>0</v>
      </c>
      <c r="I13" s="59">
        <f t="shared" si="0"/>
        <v>0</v>
      </c>
      <c r="J13" s="59">
        <f t="shared" si="0"/>
        <v>0</v>
      </c>
      <c r="K13" s="60">
        <f t="shared" ref="K13" si="6">J13*0.25</f>
        <v>0</v>
      </c>
      <c r="L13" s="61">
        <f t="shared" si="4"/>
        <v>0</v>
      </c>
    </row>
    <row r="14" spans="2:12" ht="20" customHeight="1" x14ac:dyDescent="0.25">
      <c r="B14" s="156" t="s">
        <v>114</v>
      </c>
      <c r="C14" s="154" t="s">
        <v>115</v>
      </c>
      <c r="D14" s="5">
        <v>22</v>
      </c>
      <c r="E14" s="56">
        <v>0</v>
      </c>
      <c r="F14" s="57">
        <f t="shared" si="1"/>
        <v>0</v>
      </c>
      <c r="G14" s="58">
        <f t="shared" si="0"/>
        <v>0</v>
      </c>
      <c r="H14" s="58">
        <f t="shared" si="0"/>
        <v>0</v>
      </c>
      <c r="I14" s="59">
        <f t="shared" si="0"/>
        <v>0</v>
      </c>
      <c r="J14" s="59">
        <f t="shared" si="0"/>
        <v>0</v>
      </c>
      <c r="K14" s="60">
        <f t="shared" ref="K14" si="7">J14*0.25</f>
        <v>0</v>
      </c>
      <c r="L14" s="61">
        <f t="shared" si="4"/>
        <v>0</v>
      </c>
    </row>
    <row r="15" spans="2:12" ht="20" customHeight="1" x14ac:dyDescent="0.25">
      <c r="B15" s="156" t="s">
        <v>64</v>
      </c>
      <c r="C15" s="158" t="s">
        <v>106</v>
      </c>
      <c r="D15" s="5">
        <v>10</v>
      </c>
      <c r="E15" s="56">
        <v>0</v>
      </c>
      <c r="F15" s="57">
        <f t="shared" si="1"/>
        <v>0</v>
      </c>
      <c r="G15" s="58">
        <f t="shared" si="0"/>
        <v>0</v>
      </c>
      <c r="H15" s="58">
        <f t="shared" si="0"/>
        <v>0</v>
      </c>
      <c r="I15" s="59">
        <f t="shared" si="0"/>
        <v>0</v>
      </c>
      <c r="J15" s="59">
        <f t="shared" si="0"/>
        <v>0</v>
      </c>
      <c r="K15" s="60">
        <f t="shared" ref="K15" si="8">J15*0.25</f>
        <v>0</v>
      </c>
      <c r="L15" s="61">
        <f t="shared" si="4"/>
        <v>0</v>
      </c>
    </row>
    <row r="16" spans="2:12" ht="20" customHeight="1" x14ac:dyDescent="0.25">
      <c r="B16" s="156" t="s">
        <v>64</v>
      </c>
      <c r="C16" s="158" t="s">
        <v>129</v>
      </c>
      <c r="D16" s="5">
        <v>15</v>
      </c>
      <c r="E16" s="56">
        <v>0</v>
      </c>
      <c r="F16" s="57">
        <f t="shared" si="1"/>
        <v>0</v>
      </c>
      <c r="G16" s="58">
        <f t="shared" si="0"/>
        <v>0</v>
      </c>
      <c r="H16" s="58">
        <f t="shared" si="0"/>
        <v>0</v>
      </c>
      <c r="I16" s="59">
        <f t="shared" si="0"/>
        <v>0</v>
      </c>
      <c r="J16" s="59">
        <f t="shared" si="0"/>
        <v>0</v>
      </c>
      <c r="K16" s="60">
        <f t="shared" ref="K16" si="9">J16*0.25</f>
        <v>0</v>
      </c>
      <c r="L16" s="61">
        <f t="shared" si="4"/>
        <v>0</v>
      </c>
    </row>
    <row r="17" spans="2:12 16384:16384" ht="95" x14ac:dyDescent="0.25">
      <c r="B17" s="156" t="s">
        <v>64</v>
      </c>
      <c r="C17" s="160" t="s">
        <v>107</v>
      </c>
      <c r="D17" s="5">
        <v>10</v>
      </c>
      <c r="E17" s="56">
        <v>0</v>
      </c>
      <c r="F17" s="57">
        <f t="shared" si="1"/>
        <v>0</v>
      </c>
      <c r="G17" s="58">
        <f t="shared" si="0"/>
        <v>0</v>
      </c>
      <c r="H17" s="58">
        <f t="shared" si="0"/>
        <v>0</v>
      </c>
      <c r="I17" s="59">
        <f t="shared" si="0"/>
        <v>0</v>
      </c>
      <c r="J17" s="59">
        <f t="shared" si="0"/>
        <v>0</v>
      </c>
      <c r="K17" s="60">
        <f t="shared" ref="K17" si="10">J17*0.25</f>
        <v>0</v>
      </c>
      <c r="L17" s="61">
        <f t="shared" si="4"/>
        <v>0</v>
      </c>
    </row>
    <row r="18" spans="2:12 16384:16384" ht="20.25" customHeight="1" x14ac:dyDescent="0.25">
      <c r="B18" s="156" t="s">
        <v>132</v>
      </c>
      <c r="C18" s="154" t="s">
        <v>115</v>
      </c>
      <c r="D18" s="5">
        <v>6</v>
      </c>
      <c r="E18" s="56">
        <v>0</v>
      </c>
      <c r="F18" s="57">
        <f t="shared" si="1"/>
        <v>0</v>
      </c>
      <c r="G18" s="58">
        <f t="shared" si="0"/>
        <v>0</v>
      </c>
      <c r="H18" s="58">
        <f t="shared" si="0"/>
        <v>0</v>
      </c>
      <c r="I18" s="59">
        <f t="shared" si="0"/>
        <v>0</v>
      </c>
      <c r="J18" s="59">
        <f t="shared" si="0"/>
        <v>0</v>
      </c>
      <c r="K18" s="60">
        <f t="shared" ref="K18" si="11">J18*0.25</f>
        <v>0</v>
      </c>
      <c r="L18" s="61">
        <f t="shared" si="4"/>
        <v>0</v>
      </c>
    </row>
    <row r="19" spans="2:12 16384:16384" ht="20.25" customHeight="1" x14ac:dyDescent="0.25">
      <c r="B19" s="157" t="s">
        <v>64</v>
      </c>
      <c r="C19" s="161" t="s">
        <v>106</v>
      </c>
      <c r="D19" s="162">
        <v>6</v>
      </c>
      <c r="E19" s="56">
        <v>0</v>
      </c>
      <c r="F19" s="57">
        <f t="shared" si="1"/>
        <v>0</v>
      </c>
      <c r="G19" s="58">
        <f t="shared" si="0"/>
        <v>0</v>
      </c>
      <c r="H19" s="58">
        <f t="shared" si="0"/>
        <v>0</v>
      </c>
      <c r="I19" s="59">
        <f t="shared" si="0"/>
        <v>0</v>
      </c>
      <c r="J19" s="59">
        <f t="shared" si="0"/>
        <v>0</v>
      </c>
      <c r="K19" s="60">
        <f t="shared" ref="K19" si="12">J19*0.25</f>
        <v>0</v>
      </c>
      <c r="L19" s="61">
        <f t="shared" si="4"/>
        <v>0</v>
      </c>
    </row>
    <row r="20" spans="2:12 16384:16384" ht="96" thickBot="1" x14ac:dyDescent="0.3">
      <c r="B20" s="164" t="s">
        <v>64</v>
      </c>
      <c r="C20" s="165" t="s">
        <v>107</v>
      </c>
      <c r="D20" s="34">
        <v>3</v>
      </c>
      <c r="E20" s="166">
        <v>0</v>
      </c>
      <c r="F20" s="57">
        <f t="shared" si="1"/>
        <v>0</v>
      </c>
      <c r="G20" s="58">
        <f t="shared" si="0"/>
        <v>0</v>
      </c>
      <c r="H20" s="58">
        <f t="shared" si="0"/>
        <v>0</v>
      </c>
      <c r="I20" s="59">
        <f t="shared" si="0"/>
        <v>0</v>
      </c>
      <c r="J20" s="59">
        <f t="shared" si="0"/>
        <v>0</v>
      </c>
      <c r="K20" s="60">
        <f t="shared" ref="K20" si="13">J20*0.25</f>
        <v>0</v>
      </c>
      <c r="L20" s="61">
        <f t="shared" si="4"/>
        <v>0</v>
      </c>
    </row>
    <row r="21" spans="2:12 16384:16384" ht="20.25" customHeight="1" thickBot="1" x14ac:dyDescent="0.3">
      <c r="E21" s="8" t="s">
        <v>55</v>
      </c>
      <c r="F21" s="63">
        <f>SUM(F7:F20)</f>
        <v>0</v>
      </c>
      <c r="G21" s="64">
        <f>SUM(G7:G20)</f>
        <v>0</v>
      </c>
      <c r="H21" s="64">
        <f>SUM(H7:H20)</f>
        <v>0</v>
      </c>
      <c r="I21" s="65">
        <f>SUM(I7:I20)</f>
        <v>0</v>
      </c>
      <c r="J21" s="65">
        <f>SUM(J7:J20)</f>
        <v>0</v>
      </c>
      <c r="K21" s="66">
        <f>SUM(K7:K20)</f>
        <v>0</v>
      </c>
      <c r="L21" s="67">
        <f>SUM(L7:L20)</f>
        <v>0</v>
      </c>
      <c r="XFD21" s="11"/>
    </row>
    <row r="23" spans="2:12 16384:16384" x14ac:dyDescent="0.25">
      <c r="B23" s="42" t="s">
        <v>10</v>
      </c>
      <c r="C23" s="12"/>
      <c r="D23" s="12"/>
      <c r="E23" s="13"/>
      <c r="F23" s="13"/>
      <c r="G23" s="13"/>
      <c r="H23" s="13"/>
      <c r="I23" s="13"/>
      <c r="J23" s="13"/>
      <c r="K23" s="13"/>
      <c r="L23" s="14"/>
    </row>
    <row r="24" spans="2:12 16384:16384" x14ac:dyDescent="0.25">
      <c r="B24" s="43" t="s">
        <v>65</v>
      </c>
      <c r="C24" s="15"/>
      <c r="D24" s="15"/>
      <c r="E24" s="16"/>
      <c r="F24" s="16"/>
      <c r="G24" s="16"/>
      <c r="H24" s="16"/>
      <c r="I24" s="16"/>
      <c r="J24" s="16"/>
      <c r="K24" s="16"/>
      <c r="L24" s="17"/>
    </row>
    <row r="25" spans="2:12 16384:16384" x14ac:dyDescent="0.25">
      <c r="B25" s="43" t="s">
        <v>128</v>
      </c>
      <c r="C25" s="15"/>
      <c r="D25" s="15"/>
      <c r="E25" s="16"/>
      <c r="F25" s="16"/>
      <c r="G25" s="16"/>
      <c r="H25" s="16"/>
      <c r="I25" s="16"/>
      <c r="J25" s="16"/>
      <c r="K25" s="16"/>
      <c r="L25" s="17"/>
    </row>
    <row r="26" spans="2:12 16384:16384" x14ac:dyDescent="0.25">
      <c r="B26" s="44" t="s">
        <v>66</v>
      </c>
      <c r="C26" s="18"/>
      <c r="D26" s="18"/>
      <c r="E26" s="19"/>
      <c r="F26" s="19"/>
      <c r="G26" s="19"/>
      <c r="H26" s="19"/>
      <c r="I26" s="19"/>
      <c r="J26" s="19"/>
      <c r="K26" s="19"/>
      <c r="L26" s="20"/>
    </row>
    <row r="29" spans="2:12 16384:16384" ht="19" thickBot="1" x14ac:dyDescent="0.3"/>
    <row r="30" spans="2:12 16384:16384" ht="19" thickBot="1" x14ac:dyDescent="0.3">
      <c r="E30" s="177" t="s">
        <v>67</v>
      </c>
      <c r="F30" s="178"/>
      <c r="G30" s="178"/>
      <c r="H30" s="178"/>
      <c r="I30" s="178"/>
      <c r="J30" s="178"/>
      <c r="K30" s="179"/>
    </row>
    <row r="31" spans="2:12 16384:16384" ht="19" thickBot="1" x14ac:dyDescent="0.3">
      <c r="B31" s="1" t="s">
        <v>44</v>
      </c>
      <c r="E31" s="180" t="s">
        <v>31</v>
      </c>
      <c r="F31" s="181"/>
      <c r="G31" s="181"/>
      <c r="H31" s="182"/>
      <c r="I31" s="21"/>
      <c r="J31" s="185" t="s">
        <v>32</v>
      </c>
      <c r="K31" s="186"/>
    </row>
    <row r="32" spans="2:12 16384:16384" ht="20.25" customHeight="1" x14ac:dyDescent="0.25">
      <c r="B32" s="22" t="s">
        <v>68</v>
      </c>
      <c r="C32" s="23" t="s">
        <v>69</v>
      </c>
      <c r="D32" s="24" t="s">
        <v>70</v>
      </c>
      <c r="E32" s="25" t="s">
        <v>34</v>
      </c>
      <c r="F32" s="26" t="s">
        <v>35</v>
      </c>
      <c r="G32" s="26" t="s">
        <v>36</v>
      </c>
      <c r="H32" s="68" t="s">
        <v>37</v>
      </c>
      <c r="I32" s="69" t="s">
        <v>38</v>
      </c>
      <c r="J32" s="27" t="s">
        <v>39</v>
      </c>
      <c r="K32" s="28" t="s">
        <v>40</v>
      </c>
    </row>
    <row r="33" spans="2:13" ht="20.25" customHeight="1" x14ac:dyDescent="0.25">
      <c r="B33" s="4" t="s">
        <v>98</v>
      </c>
      <c r="C33" s="29">
        <v>925000</v>
      </c>
      <c r="D33" s="70">
        <v>0</v>
      </c>
      <c r="E33" s="71">
        <f>C33*D33*12</f>
        <v>0</v>
      </c>
      <c r="F33" s="72">
        <f>E33</f>
        <v>0</v>
      </c>
      <c r="G33" s="72">
        <f>F33</f>
        <v>0</v>
      </c>
      <c r="H33" s="73">
        <f>G33</f>
        <v>0</v>
      </c>
      <c r="I33" s="74">
        <f t="shared" ref="I33:J34" si="14">G33</f>
        <v>0</v>
      </c>
      <c r="J33" s="75">
        <f t="shared" si="14"/>
        <v>0</v>
      </c>
      <c r="K33" s="76">
        <f>J33</f>
        <v>0</v>
      </c>
    </row>
    <row r="34" spans="2:13" ht="20.25" customHeight="1" thickBot="1" x14ac:dyDescent="0.3">
      <c r="B34" s="30" t="s">
        <v>71</v>
      </c>
      <c r="C34" s="31">
        <v>360000</v>
      </c>
      <c r="D34" s="77">
        <v>0</v>
      </c>
      <c r="E34" s="71">
        <f t="shared" ref="E34" si="15">C34*D34*12</f>
        <v>0</v>
      </c>
      <c r="F34" s="72">
        <f t="shared" ref="F34:K34" si="16">E34</f>
        <v>0</v>
      </c>
      <c r="G34" s="72">
        <f t="shared" si="16"/>
        <v>0</v>
      </c>
      <c r="H34" s="73">
        <f t="shared" si="16"/>
        <v>0</v>
      </c>
      <c r="I34" s="78">
        <f t="shared" si="14"/>
        <v>0</v>
      </c>
      <c r="J34" s="75">
        <f t="shared" si="14"/>
        <v>0</v>
      </c>
      <c r="K34" s="76">
        <f t="shared" si="16"/>
        <v>0</v>
      </c>
    </row>
    <row r="35" spans="2:13" ht="20.25" customHeight="1" thickBot="1" x14ac:dyDescent="0.3">
      <c r="D35" s="8" t="s">
        <v>55</v>
      </c>
      <c r="E35" s="63">
        <f>SUM(E33:E34)</f>
        <v>0</v>
      </c>
      <c r="F35" s="64">
        <f t="shared" ref="F35:K35" si="17">SUM(F33:F34)</f>
        <v>0</v>
      </c>
      <c r="G35" s="64">
        <f t="shared" si="17"/>
        <v>0</v>
      </c>
      <c r="H35" s="65">
        <f t="shared" si="17"/>
        <v>0</v>
      </c>
      <c r="I35" s="79">
        <f t="shared" si="17"/>
        <v>0</v>
      </c>
      <c r="J35" s="80">
        <f t="shared" si="17"/>
        <v>0</v>
      </c>
      <c r="K35" s="81">
        <f t="shared" si="17"/>
        <v>0</v>
      </c>
    </row>
    <row r="37" spans="2:13" x14ac:dyDescent="0.25">
      <c r="B37" s="42" t="s">
        <v>10</v>
      </c>
      <c r="C37" s="12"/>
      <c r="D37" s="12"/>
      <c r="E37" s="13"/>
      <c r="F37" s="13"/>
      <c r="G37" s="13"/>
      <c r="H37" s="13"/>
      <c r="I37" s="13"/>
      <c r="J37" s="14"/>
    </row>
    <row r="38" spans="2:13" x14ac:dyDescent="0.25">
      <c r="B38" s="43" t="s">
        <v>72</v>
      </c>
      <c r="C38" s="15"/>
      <c r="D38" s="15"/>
      <c r="E38" s="16"/>
      <c r="F38" s="16"/>
      <c r="G38" s="16"/>
      <c r="H38" s="16"/>
      <c r="I38" s="16"/>
      <c r="J38" s="17"/>
    </row>
    <row r="39" spans="2:13" x14ac:dyDescent="0.25">
      <c r="B39" s="43" t="s">
        <v>73</v>
      </c>
      <c r="C39" s="15"/>
      <c r="D39" s="15"/>
      <c r="E39" s="16"/>
      <c r="F39" s="16"/>
      <c r="G39" s="16"/>
      <c r="H39" s="16"/>
      <c r="I39" s="16"/>
      <c r="J39" s="17"/>
    </row>
    <row r="40" spans="2:13" x14ac:dyDescent="0.25">
      <c r="B40" s="44" t="s">
        <v>66</v>
      </c>
      <c r="C40" s="18"/>
      <c r="D40" s="18"/>
      <c r="E40" s="19"/>
      <c r="F40" s="19"/>
      <c r="G40" s="19"/>
      <c r="H40" s="19"/>
      <c r="I40" s="19"/>
      <c r="J40" s="20"/>
    </row>
    <row r="43" spans="2:13" ht="19" thickBot="1" x14ac:dyDescent="0.3"/>
    <row r="44" spans="2:13" ht="19" thickBot="1" x14ac:dyDescent="0.3">
      <c r="G44" s="177" t="s">
        <v>74</v>
      </c>
      <c r="H44" s="178"/>
      <c r="I44" s="178"/>
      <c r="J44" s="178"/>
      <c r="K44" s="178"/>
      <c r="L44" s="178"/>
      <c r="M44" s="179"/>
    </row>
    <row r="45" spans="2:13" ht="19" thickBot="1" x14ac:dyDescent="0.3">
      <c r="B45" s="1" t="s">
        <v>75</v>
      </c>
      <c r="G45" s="180" t="s">
        <v>31</v>
      </c>
      <c r="H45" s="181"/>
      <c r="I45" s="181"/>
      <c r="J45" s="181"/>
      <c r="K45" s="182"/>
      <c r="L45" s="185" t="s">
        <v>32</v>
      </c>
      <c r="M45" s="186"/>
    </row>
    <row r="46" spans="2:13" ht="57" x14ac:dyDescent="0.25">
      <c r="B46" s="183" t="s">
        <v>76</v>
      </c>
      <c r="C46" s="184"/>
      <c r="D46" s="23" t="s">
        <v>77</v>
      </c>
      <c r="E46" s="23" t="s">
        <v>78</v>
      </c>
      <c r="F46" s="24" t="s">
        <v>79</v>
      </c>
      <c r="G46" s="25" t="s">
        <v>34</v>
      </c>
      <c r="H46" s="25" t="s">
        <v>35</v>
      </c>
      <c r="I46" s="25" t="s">
        <v>36</v>
      </c>
      <c r="J46" s="25" t="s">
        <v>37</v>
      </c>
      <c r="K46" s="25" t="s">
        <v>38</v>
      </c>
      <c r="L46" s="25" t="s">
        <v>39</v>
      </c>
      <c r="M46" s="33" t="s">
        <v>40</v>
      </c>
    </row>
    <row r="47" spans="2:13" ht="20.25" customHeight="1" thickBot="1" x14ac:dyDescent="0.3">
      <c r="B47" s="175" t="s">
        <v>133</v>
      </c>
      <c r="C47" s="176"/>
      <c r="D47" s="34">
        <v>105</v>
      </c>
      <c r="E47" s="35">
        <v>0</v>
      </c>
      <c r="F47" s="36">
        <v>0</v>
      </c>
      <c r="G47" s="6">
        <f t="shared" ref="G47" si="18">D47*E47*12</f>
        <v>0</v>
      </c>
      <c r="H47" s="7">
        <f t="shared" ref="H47" si="19">E47*D47*12</f>
        <v>0</v>
      </c>
      <c r="I47" s="7">
        <f t="shared" ref="I47" si="20">D47*E47*12</f>
        <v>0</v>
      </c>
      <c r="J47" s="7">
        <f t="shared" ref="J47" si="21">E47*D47*12</f>
        <v>0</v>
      </c>
      <c r="K47" s="37">
        <f t="shared" ref="K47" si="22">E47*D47*12</f>
        <v>0</v>
      </c>
      <c r="L47" s="38">
        <f t="shared" ref="L47" si="23">F47*D47*12</f>
        <v>0</v>
      </c>
      <c r="M47" s="39">
        <f t="shared" ref="M47" si="24">F47*D47*12</f>
        <v>0</v>
      </c>
    </row>
    <row r="48" spans="2:13" ht="20.25" customHeight="1" thickBot="1" x14ac:dyDescent="0.3">
      <c r="F48" s="8" t="s">
        <v>55</v>
      </c>
      <c r="G48" s="40">
        <f t="shared" ref="G48:M48" si="25">SUM(G47:G47)</f>
        <v>0</v>
      </c>
      <c r="H48" s="9">
        <f t="shared" si="25"/>
        <v>0</v>
      </c>
      <c r="I48" s="9">
        <f t="shared" si="25"/>
        <v>0</v>
      </c>
      <c r="J48" s="9">
        <f t="shared" si="25"/>
        <v>0</v>
      </c>
      <c r="K48" s="9">
        <f t="shared" si="25"/>
        <v>0</v>
      </c>
      <c r="L48" s="9">
        <f t="shared" si="25"/>
        <v>0</v>
      </c>
      <c r="M48" s="10">
        <f t="shared" si="25"/>
        <v>0</v>
      </c>
    </row>
    <row r="50" spans="2:10" x14ac:dyDescent="0.25">
      <c r="B50" s="42" t="s">
        <v>10</v>
      </c>
      <c r="C50" s="12"/>
      <c r="D50" s="12"/>
      <c r="E50" s="13"/>
      <c r="F50" s="13"/>
      <c r="G50" s="13"/>
      <c r="H50" s="13"/>
      <c r="I50" s="13"/>
      <c r="J50" s="14"/>
    </row>
    <row r="51" spans="2:10" x14ac:dyDescent="0.25">
      <c r="B51" s="43" t="s">
        <v>80</v>
      </c>
      <c r="C51" s="15"/>
      <c r="D51" s="15"/>
      <c r="E51" s="16"/>
      <c r="F51" s="16"/>
      <c r="G51" s="16"/>
      <c r="H51" s="16"/>
      <c r="I51" s="16"/>
      <c r="J51" s="17"/>
    </row>
    <row r="52" spans="2:10" x14ac:dyDescent="0.25">
      <c r="B52" s="43" t="s">
        <v>81</v>
      </c>
      <c r="C52" s="15"/>
      <c r="D52" s="15"/>
      <c r="E52" s="16"/>
      <c r="F52" s="16"/>
      <c r="G52" s="16"/>
      <c r="H52" s="16"/>
      <c r="I52" s="16"/>
      <c r="J52" s="17"/>
    </row>
    <row r="53" spans="2:10" x14ac:dyDescent="0.25">
      <c r="B53" s="44" t="s">
        <v>66</v>
      </c>
      <c r="C53" s="18"/>
      <c r="D53" s="18"/>
      <c r="E53" s="19"/>
      <c r="F53" s="19"/>
      <c r="G53" s="19"/>
      <c r="H53" s="19"/>
      <c r="I53" s="19"/>
      <c r="J53" s="20"/>
    </row>
  </sheetData>
  <sheetProtection algorithmName="SHA-512" hashValue="4REFRU5KgSkvDb9H0T+bc3X+9J0ctf5zJ3BN18W4d0cvL+DVosHDdSiZk1M7nxARAfEU78jj93t5M8D/sLgg4w==" saltValue="NCWuZ5Gz+JV+6jlPa98DgQ==" spinCount="100000" sheet="1" objects="1" scenarios="1"/>
  <mergeCells count="11">
    <mergeCell ref="B47:C47"/>
    <mergeCell ref="F4:L4"/>
    <mergeCell ref="F5:J5"/>
    <mergeCell ref="E30:K30"/>
    <mergeCell ref="E31:H31"/>
    <mergeCell ref="G44:M44"/>
    <mergeCell ref="B46:C46"/>
    <mergeCell ref="K5:L5"/>
    <mergeCell ref="J31:K31"/>
    <mergeCell ref="L45:M45"/>
    <mergeCell ref="G45:K45"/>
  </mergeCells>
  <phoneticPr fontId="2"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dimension ref="B2:H46"/>
  <sheetViews>
    <sheetView showGridLines="0" zoomScaleNormal="100" workbookViewId="0">
      <selection activeCell="L30" sqref="L30"/>
    </sheetView>
  </sheetViews>
  <sheetFormatPr baseColWidth="10" defaultColWidth="8.83203125" defaultRowHeight="18" x14ac:dyDescent="0.25"/>
  <cols>
    <col min="1" max="1" width="8.83203125" style="1"/>
    <col min="2" max="2" width="27.83203125" style="1" customWidth="1"/>
    <col min="3" max="3" width="16" style="1" customWidth="1"/>
    <col min="4" max="4" width="29.1640625" style="1" customWidth="1"/>
    <col min="5" max="5" width="16.6640625" style="1" customWidth="1"/>
    <col min="6" max="6" width="49.6640625" style="1" customWidth="1"/>
    <col min="7" max="7" width="11.33203125" style="1" customWidth="1"/>
    <col min="8" max="8" width="10" style="1" customWidth="1"/>
    <col min="9" max="16384" width="8.83203125" style="1"/>
  </cols>
  <sheetData>
    <row r="2" spans="2:8" x14ac:dyDescent="0.25">
      <c r="B2" s="41" t="s">
        <v>82</v>
      </c>
    </row>
    <row r="3" spans="2:8" ht="21" customHeight="1" x14ac:dyDescent="0.25">
      <c r="B3" s="41"/>
    </row>
    <row r="4" spans="2:8" ht="19" thickBot="1" x14ac:dyDescent="0.3">
      <c r="B4" s="1" t="s">
        <v>83</v>
      </c>
    </row>
    <row r="5" spans="2:8" ht="22.25" customHeight="1" x14ac:dyDescent="0.25">
      <c r="B5" s="22" t="s">
        <v>84</v>
      </c>
      <c r="C5" s="82" t="s">
        <v>52</v>
      </c>
    </row>
    <row r="6" spans="2:8" ht="22.25" customHeight="1" x14ac:dyDescent="0.25">
      <c r="B6" s="83" t="s">
        <v>85</v>
      </c>
      <c r="C6" s="84">
        <v>120</v>
      </c>
    </row>
    <row r="7" spans="2:8" ht="22.25" customHeight="1" x14ac:dyDescent="0.25">
      <c r="B7" s="83" t="s">
        <v>86</v>
      </c>
      <c r="C7" s="84">
        <v>120</v>
      </c>
    </row>
    <row r="8" spans="2:8" ht="22.25" customHeight="1" x14ac:dyDescent="0.25">
      <c r="B8" s="83" t="s">
        <v>87</v>
      </c>
      <c r="C8" s="84">
        <v>100</v>
      </c>
    </row>
    <row r="9" spans="2:8" ht="22.25" customHeight="1" thickBot="1" x14ac:dyDescent="0.3">
      <c r="B9" s="85" t="s">
        <v>88</v>
      </c>
      <c r="C9" s="86">
        <v>80</v>
      </c>
    </row>
    <row r="10" spans="2:8" x14ac:dyDescent="0.25">
      <c r="C10" s="87"/>
    </row>
    <row r="11" spans="2:8" x14ac:dyDescent="0.25">
      <c r="B11" s="99" t="s">
        <v>10</v>
      </c>
      <c r="C11" s="88"/>
      <c r="D11" s="88"/>
      <c r="E11" s="89"/>
      <c r="F11" s="89"/>
      <c r="G11" s="89"/>
      <c r="H11" s="90"/>
    </row>
    <row r="12" spans="2:8" x14ac:dyDescent="0.25">
      <c r="B12" s="100" t="s">
        <v>89</v>
      </c>
      <c r="C12" s="15"/>
      <c r="D12" s="15"/>
      <c r="E12" s="16"/>
      <c r="F12" s="16"/>
      <c r="G12" s="16"/>
      <c r="H12" s="91"/>
    </row>
    <row r="13" spans="2:8" x14ac:dyDescent="0.25">
      <c r="B13" s="100" t="s">
        <v>122</v>
      </c>
      <c r="C13" s="15"/>
      <c r="D13" s="15"/>
      <c r="E13" s="16"/>
      <c r="F13" s="16"/>
      <c r="G13" s="16"/>
      <c r="H13" s="91"/>
    </row>
    <row r="14" spans="2:8" x14ac:dyDescent="0.25">
      <c r="B14" s="101" t="s">
        <v>123</v>
      </c>
      <c r="C14" s="92"/>
      <c r="D14" s="92"/>
      <c r="E14" s="93"/>
      <c r="F14" s="93"/>
      <c r="G14" s="93"/>
      <c r="H14" s="94"/>
    </row>
    <row r="15" spans="2:8" x14ac:dyDescent="0.25">
      <c r="C15" s="87"/>
    </row>
    <row r="16" spans="2:8" x14ac:dyDescent="0.25">
      <c r="C16" s="87"/>
    </row>
    <row r="17" spans="2:7" x14ac:dyDescent="0.25">
      <c r="C17" s="87"/>
    </row>
    <row r="18" spans="2:7" ht="19" thickBot="1" x14ac:dyDescent="0.3">
      <c r="B18" s="1" t="s">
        <v>90</v>
      </c>
      <c r="C18" s="87"/>
    </row>
    <row r="19" spans="2:7" ht="22.25" customHeight="1" x14ac:dyDescent="0.25">
      <c r="B19" s="22" t="s">
        <v>91</v>
      </c>
      <c r="C19" s="82" t="s">
        <v>52</v>
      </c>
    </row>
    <row r="20" spans="2:7" ht="22.25" customHeight="1" x14ac:dyDescent="0.25">
      <c r="B20" s="83" t="s">
        <v>100</v>
      </c>
      <c r="C20" s="84">
        <v>125</v>
      </c>
    </row>
    <row r="21" spans="2:7" ht="22.25" customHeight="1" x14ac:dyDescent="0.25">
      <c r="B21" s="83" t="s">
        <v>116</v>
      </c>
      <c r="C21" s="84">
        <v>225</v>
      </c>
    </row>
    <row r="22" spans="2:7" ht="22.25" customHeight="1" x14ac:dyDescent="0.25">
      <c r="B22" s="83" t="s">
        <v>117</v>
      </c>
      <c r="C22" s="84">
        <v>375</v>
      </c>
    </row>
    <row r="23" spans="2:7" ht="22.25" customHeight="1" x14ac:dyDescent="0.25">
      <c r="B23" s="83" t="s">
        <v>101</v>
      </c>
      <c r="C23" s="84">
        <v>75</v>
      </c>
    </row>
    <row r="24" spans="2:7" ht="22.25" customHeight="1" x14ac:dyDescent="0.25">
      <c r="B24" s="83" t="s">
        <v>118</v>
      </c>
      <c r="C24" s="84">
        <v>125</v>
      </c>
    </row>
    <row r="25" spans="2:7" ht="22.25" customHeight="1" x14ac:dyDescent="0.25">
      <c r="B25" s="83" t="s">
        <v>119</v>
      </c>
      <c r="C25" s="84">
        <v>250</v>
      </c>
    </row>
    <row r="26" spans="2:7" ht="22.25" customHeight="1" x14ac:dyDescent="0.25">
      <c r="B26" s="83" t="s">
        <v>102</v>
      </c>
      <c r="C26" s="84">
        <v>125</v>
      </c>
    </row>
    <row r="27" spans="2:7" ht="22.25" customHeight="1" x14ac:dyDescent="0.25">
      <c r="B27" s="83" t="s">
        <v>120</v>
      </c>
      <c r="C27" s="84">
        <v>225</v>
      </c>
    </row>
    <row r="28" spans="2:7" ht="22.25" customHeight="1" thickBot="1" x14ac:dyDescent="0.3">
      <c r="B28" s="85" t="s">
        <v>121</v>
      </c>
      <c r="C28" s="86">
        <v>50</v>
      </c>
    </row>
    <row r="30" spans="2:7" x14ac:dyDescent="0.25">
      <c r="B30" s="42" t="s">
        <v>10</v>
      </c>
      <c r="C30" s="12"/>
      <c r="D30" s="12"/>
      <c r="E30" s="13"/>
      <c r="F30" s="13"/>
      <c r="G30" s="95"/>
    </row>
    <row r="31" spans="2:7" x14ac:dyDescent="0.25">
      <c r="B31" s="43" t="s">
        <v>124</v>
      </c>
      <c r="C31" s="15"/>
      <c r="D31" s="15"/>
      <c r="E31" s="16"/>
      <c r="F31" s="16"/>
      <c r="G31" s="95"/>
    </row>
    <row r="32" spans="2:7" x14ac:dyDescent="0.25">
      <c r="B32" s="43" t="s">
        <v>92</v>
      </c>
      <c r="C32" s="15"/>
      <c r="D32" s="15"/>
      <c r="E32" s="16"/>
      <c r="F32" s="16"/>
      <c r="G32" s="95"/>
    </row>
    <row r="33" spans="2:7" x14ac:dyDescent="0.25">
      <c r="B33" s="43" t="s">
        <v>110</v>
      </c>
      <c r="C33" s="15"/>
      <c r="D33" s="15"/>
      <c r="E33" s="16"/>
      <c r="F33" s="16"/>
      <c r="G33" s="95"/>
    </row>
    <row r="34" spans="2:7" x14ac:dyDescent="0.25">
      <c r="B34" s="102" t="s">
        <v>125</v>
      </c>
      <c r="C34" s="92"/>
      <c r="D34" s="92"/>
      <c r="E34" s="93"/>
      <c r="F34" s="93"/>
      <c r="G34" s="95"/>
    </row>
    <row r="38" spans="2:7" ht="19" thickBot="1" x14ac:dyDescent="0.3">
      <c r="B38" s="1" t="s">
        <v>93</v>
      </c>
      <c r="C38" s="87"/>
    </row>
    <row r="39" spans="2:7" x14ac:dyDescent="0.25">
      <c r="B39" s="22" t="s">
        <v>91</v>
      </c>
      <c r="C39" s="103" t="s">
        <v>52</v>
      </c>
      <c r="D39" s="82" t="s">
        <v>94</v>
      </c>
    </row>
    <row r="40" spans="2:7" x14ac:dyDescent="0.25">
      <c r="B40" s="83" t="s">
        <v>108</v>
      </c>
      <c r="C40" s="56">
        <v>0</v>
      </c>
      <c r="D40" s="106"/>
    </row>
    <row r="41" spans="2:7" ht="19" thickBot="1" x14ac:dyDescent="0.3">
      <c r="B41" s="104" t="s">
        <v>109</v>
      </c>
      <c r="C41" s="62">
        <v>0</v>
      </c>
      <c r="D41" s="105"/>
    </row>
    <row r="43" spans="2:7" x14ac:dyDescent="0.25">
      <c r="B43" s="42" t="s">
        <v>10</v>
      </c>
      <c r="C43" s="12"/>
      <c r="D43" s="12"/>
      <c r="E43" s="14"/>
    </row>
    <row r="44" spans="2:7" x14ac:dyDescent="0.25">
      <c r="B44" s="43" t="s">
        <v>95</v>
      </c>
      <c r="C44" s="15"/>
      <c r="D44" s="15"/>
      <c r="E44" s="17"/>
    </row>
    <row r="45" spans="2:7" x14ac:dyDescent="0.25">
      <c r="B45" s="43" t="s">
        <v>126</v>
      </c>
      <c r="C45" s="15"/>
      <c r="D45" s="15"/>
      <c r="E45" s="17"/>
    </row>
    <row r="46" spans="2:7" x14ac:dyDescent="0.25">
      <c r="B46" s="163" t="s">
        <v>127</v>
      </c>
      <c r="C46" s="19"/>
      <c r="D46" s="19"/>
      <c r="E46" s="20"/>
    </row>
  </sheetData>
  <sheetProtection algorithmName="SHA-512" hashValue="BDgPvZp6voWmHkC+u6K43SS5IJmqmeNYT0xJmUXwpoqA2f/fDU6QQTlGXOzU9+qXVa3WzggqZnqQ3XEX1fj8gA==" saltValue="nUuow/lZF/bww11oODc1sQ==" spinCount="100000" sheet="1" objects="1" scenarios="1"/>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3" ma:contentTypeDescription="Een nieuw document maken." ma:contentTypeScope="" ma:versionID="e5dc19a88e31a51892ecdec883054e88">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70894f6cd15dc9fb1491c22db4936838"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B62E74AD-17E4-4FD8-9AD6-6DDE6DF7CD3F}">
  <ds:schemaRefs>
    <ds:schemaRef ds:uri="http://schemas.openxmlformats.org/package/2006/metadata/core-properties"/>
    <ds:schemaRef ds:uri="http://www.w3.org/XML/1998/namespace"/>
    <ds:schemaRef ds:uri="441a1b3f-2798-4563-96a4-130c3b2d4ab3"/>
    <ds:schemaRef ds:uri="http://schemas.microsoft.com/office/2006/metadata/properties"/>
    <ds:schemaRef ds:uri="http://schemas.microsoft.com/office/2006/documentManagement/types"/>
    <ds:schemaRef ds:uri="886b1cf5-de4d-45e2-ad01-cb2f5bdf2c2b"/>
    <ds:schemaRef ds:uri="http://purl.org/dc/dcmitype/"/>
    <ds:schemaRef ds:uri="http://schemas.microsoft.com/office/infopath/2007/PartnerControls"/>
    <ds:schemaRef ds:uri="http://purl.org/dc/elements/1.1/"/>
    <ds:schemaRef ds:uri="http://purl.org/dc/terms/"/>
  </ds:schemaRefs>
</ds:datastoreItem>
</file>

<file path=customXml/itemProps3.xml><?xml version="1.0" encoding="utf-8"?>
<ds:datastoreItem xmlns:ds="http://schemas.openxmlformats.org/officeDocument/2006/customXml" ds:itemID="{F1E06853-CE1C-417B-83E6-C466790E3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dc:creator>
  <cp:keywords/>
  <dc:description/>
  <cp:lastModifiedBy>Rogier Diecke | DocuVision</cp:lastModifiedBy>
  <cp:revision/>
  <dcterms:created xsi:type="dcterms:W3CDTF">2021-03-16T07:22:36Z</dcterms:created>
  <dcterms:modified xsi:type="dcterms:W3CDTF">2023-04-18T11:13:24Z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ediaServiceImageTags">
    <vt:lpwstr/>
  </property>
</Properties>
</file>