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rdoghm.sharepoint.com/sites/ModerneWerken/Gedeelde documenten/General/02. Netwerk/Aanbesteding Connectivity 2022-2023/Definitief/"/>
    </mc:Choice>
  </mc:AlternateContent>
  <xr:revisionPtr revIDLastSave="381" documentId="8_{77B843C5-3C26-416A-AD30-CB697365544F}" xr6:coauthVersionLast="47" xr6:coauthVersionMax="47" xr10:uidLastSave="{88302BFA-E0CF-4241-BD62-0F88D3FA80A2}"/>
  <bookViews>
    <workbookView xWindow="-110" yWindow="-110" windowWidth="19420" windowHeight="10420" xr2:uid="{0947CCF0-FDC4-4E50-A59C-C5E6A2AF8995}"/>
  </bookViews>
  <sheets>
    <sheet name="Inschrijver" sheetId="7" r:id="rId1"/>
    <sheet name="Wensen" sheetId="2" r:id="rId2"/>
    <sheet name="Conclusiematrix"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2" l="1"/>
  <c r="E11" i="2"/>
  <c r="F10" i="5"/>
  <c r="F9" i="5"/>
  <c r="F8" i="5"/>
  <c r="F7" i="5"/>
  <c r="F6" i="5"/>
  <c r="F5" i="5"/>
  <c r="F4" i="5"/>
  <c r="C78" i="2"/>
  <c r="C72" i="2"/>
  <c r="C66" i="2"/>
  <c r="C60" i="2"/>
  <c r="C54" i="2"/>
  <c r="C48" i="2"/>
  <c r="C36" i="2"/>
  <c r="E10" i="5" l="1"/>
  <c r="E9" i="5"/>
  <c r="E8" i="5"/>
  <c r="E7" i="5"/>
  <c r="E6" i="5"/>
  <c r="E5" i="5"/>
  <c r="E4" i="5"/>
  <c r="E3" i="5"/>
  <c r="G9" i="5" l="1"/>
  <c r="G8" i="5"/>
  <c r="G7" i="5"/>
  <c r="G6" i="5"/>
  <c r="G5" i="5"/>
  <c r="G4" i="5"/>
  <c r="C12" i="5"/>
  <c r="E12" i="5" s="1"/>
  <c r="G10" i="5"/>
  <c r="E78" i="2" l="1"/>
  <c r="E72" i="2"/>
  <c r="E66" i="2"/>
  <c r="E60" i="2"/>
  <c r="E54" i="2"/>
  <c r="C30" i="2"/>
  <c r="E48" i="2"/>
  <c r="E42" i="2"/>
  <c r="E5" i="2" l="1"/>
  <c r="E6" i="2"/>
  <c r="E7" i="2"/>
  <c r="E8" i="2"/>
  <c r="E9" i="2"/>
  <c r="E10" i="2"/>
  <c r="E12" i="2"/>
  <c r="E13" i="2"/>
  <c r="E14" i="2"/>
  <c r="E15" i="2"/>
  <c r="E16" i="2"/>
  <c r="E17" i="2"/>
  <c r="E18" i="2"/>
  <c r="E20" i="2"/>
  <c r="E21" i="2"/>
  <c r="E22" i="2"/>
  <c r="E23" i="2"/>
  <c r="E24" i="2"/>
  <c r="E25" i="2"/>
  <c r="E26" i="2"/>
  <c r="E27" i="2"/>
  <c r="E28" i="2"/>
  <c r="E29" i="2"/>
  <c r="E4" i="2"/>
  <c r="E30" i="2" l="1"/>
  <c r="D36" i="2" s="1"/>
  <c r="F3" i="5" s="1"/>
  <c r="E36" i="2" l="1"/>
  <c r="G3" i="5" l="1"/>
  <c r="G12" i="5" s="1"/>
  <c r="F12" i="5"/>
  <c r="D84" i="2"/>
  <c r="F14" i="5" s="1"/>
  <c r="F15" i="5" l="1"/>
</calcChain>
</file>

<file path=xl/sharedStrings.xml><?xml version="1.0" encoding="utf-8"?>
<sst xmlns="http://schemas.openxmlformats.org/spreadsheetml/2006/main" count="127" uniqueCount="76">
  <si>
    <t xml:space="preserve">Invulinstructie </t>
  </si>
  <si>
    <t xml:space="preserve">Inschrijver dient op tabblad 'Wensen' in kolom D per onderdeel punten toe te kennen. Hierbij wordt een schaal van 0 t/m 5 gehanteerd, zie beoordelingskader voor de inhoud van de te geven cijfers. In cel C84 van ditzelfde tabblad dient inschrijver de inschrijfprijs in te dienen.                      •	Specifiek: beschrijf in hoeverre inschrijver de gevraagde prestatie/norm kan leveren
•	Meetbaar: beschrijf op welke wijze inschrijver kan aantonen dat de gevraagde prestatie/norm is/wordt behaald.
•	Acceptabel: beschrijf hoe de gevraagde prestatie bijdraagt aan het grotere geheel, lees succesvolle dienstverlening o.b.v. NaaS aan Hecht?
•	Realistisch: beschrijf welke kennis, capaciteit en middelen nodig zijn om de gevraagde prestatie/norm te leveren en in welke mate inschrijver hierover beschikt voor de uitvoering van de gevraagde dienstverlening?
•	Tijdgebonden: beschrijf op welke wijze de prestatie/norm tijdig qua planning past in het grotere geheel met een beoogde start dienstverlening per 1 mei 2023. </t>
  </si>
  <si>
    <t>Naam inschrijver</t>
  </si>
  <si>
    <t>Datum</t>
  </si>
  <si>
    <t xml:space="preserve">Handtekening </t>
  </si>
  <si>
    <t>K1</t>
  </si>
  <si>
    <t>Wensen PvE</t>
  </si>
  <si>
    <t>Punten in te vullen door leverancier</t>
  </si>
  <si>
    <t>Wens</t>
  </si>
  <si>
    <t>Omschrijving</t>
  </si>
  <si>
    <t>Weging</t>
  </si>
  <si>
    <t>Punten</t>
  </si>
  <si>
    <t xml:space="preserve">Totaal score wens </t>
  </si>
  <si>
    <t xml:space="preserve">Er wordt een duidelijke, uniforme en eenduidige naamgevingconventie gevoerd binnen de NSI, welke wordt vastgelegd in het Naamgevingsdocument. Opdrachtnemer  doet na gunning een voorstel omtrent de te hanteren conventies, in afstemming met de Hecht wordt de definitieve naamconventies t.a.v. NSI vastgelegd. In het naamgevingsdocument zijn alle naamconventies t.a.v. de NSI infrastructuur vastgelegd.  </t>
  </si>
  <si>
    <r>
      <t>Initiële uitzondering zijn de reeds aanwezig LAN-switches welke recent door Hecht zijn aangeschaft. Opdrachtnemer  neemt deze LAN-switches als onderdeel van het LAN in beheer. Opdrachtnemer  neemt de verantwoordelijkheid voor het adequaat functioneren van de LAN-switches over van Hec</t>
    </r>
    <r>
      <rPr>
        <sz val="11"/>
        <rFont val="Calibri"/>
        <family val="2"/>
        <scheme val="minor"/>
      </rPr>
      <t>ht. Hecht heeft een sterke voorkeur voor het overnemen van de Lan-switches door de opdrachtnemer</t>
    </r>
    <r>
      <rPr>
        <sz val="11"/>
        <color rgb="FFFF0000"/>
        <rFont val="Calibri"/>
        <family val="2"/>
        <scheme val="minor"/>
      </rPr>
      <t>.</t>
    </r>
  </si>
  <si>
    <t xml:space="preserve">De NSI dient de mogelijkheid te bieden om productie- van test-, ontwikkel- en acceptatieomgevingen logisch (niet fysiek) van elkaar te scheiden. </t>
  </si>
  <si>
    <t>De bekabeling dient aan beide zijden voorzien te zijn van unieke labels die minimaal 6 jaar bruikbaar en leesbaar blijven.</t>
  </si>
  <si>
    <t>Netwerk- en securitycomponenten in de NSI dienen zoveel mogelijk te zijn uitgerust met een management aansluiting t.b.v. (out-of-band) management access </t>
  </si>
  <si>
    <t>In de access-laag is het de Wens om eenzelfde type (geen diversiteit) LAN switch te gebruiken t.b.v. eenheid en flexibiliteit.</t>
  </si>
  <si>
    <t>Aanbieder geeft tijdig aan hoeveel 230V aansluitingen per locatie nodig zijn voor de apparatuur. </t>
  </si>
  <si>
    <t>Aanbieder dient een 4/5G oplossing te integreren binnen de SDWAN  configuratie voor het opvangen van (langdurige) verstoringen.</t>
  </si>
  <si>
    <t>Het LAN switching deel van de NSI dient LLDP en LLDP-MED te 
ondersteunen t.b.v. aansluiten van IP telefoons.</t>
  </si>
  <si>
    <t>Software en/of firmware updates aan de LAN apparatuur dienen zonder verstoring voor de gebruiker te worden uitgevoerd .</t>
  </si>
  <si>
    <t xml:space="preserve">De wLAN infrastructuur op de middelgrote locaties dient van redundancy voorzien te worden, via bijvoorbeeld een centrale / standby / backup WLAN controller </t>
  </si>
  <si>
    <t xml:space="preserve">Software en/of firmware updates aan de acces points dienen zonder verstoring voor de gebruiker te worden uitgevoerd. </t>
  </si>
  <si>
    <t xml:space="preserve">De firewalls binnen de NSI dienen, optioneel via een aparte appliance, inzicht te bieden in en rapportages te versturen over de verkeersstromen, applicaties, beschikbaarheid van hardware en andere parameters </t>
  </si>
  <si>
    <t xml:space="preserve">Opdrachtnemer  levert minimaal één keer per jaar een roadmap aan Hecht met de te verwachten ontwikkelingen in de volledige Dienstverlening. </t>
  </si>
  <si>
    <t xml:space="preserve">Security componenten dienen logging lokaal te kunnen opslaan in geval van het verliezen van de link met management station. </t>
  </si>
  <si>
    <t>Het is wenselijk dat de opdrachtnemer beschikt over een cyberverzekering</t>
  </si>
  <si>
    <t xml:space="preserve">Voor het beheer van de NSI dienen voor de verschillende beheerrollen minimaal 3 aparte beheerprofielen worden gedefinieerd. Deze beheer profielen dienen centraal gemanaged te worden. Te denken valt aan Volledig beheer, Beperkt beheer en Read Only rollen. </t>
  </si>
  <si>
    <t>Prestaties en (over)capaciteit van de NSI zijn inzichtelijk in de netwerk management omgeving .</t>
  </si>
  <si>
    <t>Het management tool moet voor events en/of push-messages, een medewerker van Hecht kunnen signaleren. Bijvoorbeeld via Short Message Service en/of e-mail en/of whatsapp, etc</t>
  </si>
  <si>
    <t>De Netwerk en Security Infrastructuur oplossing dient centraal beheerd te kunnen worden. Bij voorkeur worden alle oplossingen vanuit één centraal management systeem onderhouden.</t>
  </si>
  <si>
    <t xml:space="preserve">Het afgesproken SLA\XLA dient 1 maal per jaar kritisch beoordeeld te worden, en daar waar nodig te worden aangepast aan de nieuwe omstandigheden die voortvloeien uit ontwikkelingen uit de markt. </t>
  </si>
  <si>
    <t xml:space="preserve">Opdrachtnemer dient minimaal één keer per half jaar te adviseren en te rapporteren over de uit te voeren updates, service packs, hot fixes e.d.  </t>
  </si>
  <si>
    <t xml:space="preserve">De Opdrachtnemer  dient uiterlijk 3 weken voor de start van dienstverlening het beheerplan, aangepast aan de alsdan actuele situatie, op te leveren </t>
  </si>
  <si>
    <t>Retour te nemen, of overbodige, materialen worden kosteloos afgevoerd volgens geldende wet- en regelgeving</t>
  </si>
  <si>
    <t xml:space="preserve">Opdrachtnemer levert aan Opdrachtgever op verzoek een actueel, gespecificeerd en volledig overzicht aan van gebruikte netwerkproducten.  </t>
  </si>
  <si>
    <r>
      <rPr>
        <sz val="11"/>
        <rFont val="Calibri"/>
        <family val="2"/>
        <scheme val="minor"/>
      </rPr>
      <t>De servicedesk applicatie van de Opdrachtnemer  kan gekoppeld worden aan de servicedesk applicatie van de Opdrachtgever, waardoor het maken van meldingen en het volgen van de voortgang hiervan vanuit de servicedesk applicatie van de opdrachtgever gedaan kan worden.</t>
    </r>
    <r>
      <rPr>
        <sz val="11"/>
        <color rgb="FFFF0000"/>
        <rFont val="Calibri"/>
        <family val="2"/>
        <scheme val="minor"/>
      </rPr>
      <t xml:space="preserve"> </t>
    </r>
  </si>
  <si>
    <t>Totaal</t>
  </si>
  <si>
    <t>Wensen PvE - totaalscore</t>
  </si>
  <si>
    <t>K2</t>
  </si>
  <si>
    <t>MVI-doelstellingen</t>
  </si>
  <si>
    <t xml:space="preserve">Hecht wenst waar redelijkerwijs mogelijk en haalbaar recht te doen aan doelstellingen op het vlak van Maatschappelijk Verantwoord Inkopen. Hiervoor geldt als uitgangspunt het door het Rijk geformuleerde Nationaal plan Maatschappelijk Verantwoord Inkopen 2022-2025. Inschrijver wordt verzocht conform de SMART-methode uit te werken op welke wijze de door inschrijver te leveren dienstverlening kan bijdragen aan de in voornoemd Nationaal plan beschreven MVI-doelstellingen. </t>
  </si>
  <si>
    <t>K3</t>
  </si>
  <si>
    <t>Levertijd</t>
  </si>
  <si>
    <t>Hecht wenst een start van de operationele dienstverlening voor de NSI zoals beschreven in de documenten die behoren bij deze Europese aanbesteding uiterlijk per 1 mei 2023. Inschrijver wordt verzocht o.b.v. de SMART-methode uit te werken op welke wijze inschrijver deze doelstelling zal realiseren.</t>
  </si>
  <si>
    <t>K4</t>
  </si>
  <si>
    <t>Transitieplan</t>
  </si>
  <si>
    <t xml:space="preserve">In het beschrijvend document heeft Hecht de huidige en de gewenste situatie beschreven. Inschrijver wordt verzocht een transitieplan op te stellen conform de SMART-methodiek dat ingaat op hoe de huidige situatie wordt omgezet in de nieuwe, gewenste situatie.  </t>
  </si>
  <si>
    <t>K5</t>
  </si>
  <si>
    <t>Risico-analyse</t>
  </si>
  <si>
    <t xml:space="preserve">Inschrijver wordt verzocht o.b.v. de SMART-methodiek een risico analyse uit te voeren op thema's/aspecten rondom start dienstverlening door inschrijver uiterlijk per 1 mei 2023. </t>
  </si>
  <si>
    <t>K6</t>
  </si>
  <si>
    <t>Regie</t>
  </si>
  <si>
    <t xml:space="preserve">Uiterlijk vanaf het moment van de start van de dienstverlening door inschrijver wenst Hecht als regieorganisatie te fungeren richting inschrijver. Inschrijver wordt verzocht een voorstel te maken - conform de SMART-methodiek - voor de wijze waarop Hecht de door haar beoogde rol van regisseur jegens inschrijver kan invullen en ontwikkelen. Hecht ziet regie zowel als inhoudelijk sturend en als een aspect van contractmanagement. Hecht overweegt dit laatste in te richten volgens de methode CATS CM. </t>
  </si>
  <si>
    <t>K7</t>
  </si>
  <si>
    <t>Samenwerking</t>
  </si>
  <si>
    <t xml:space="preserve">Hecht wenst met de opdrachtnemer van de dienstverlening voor connectivity èn met de opdrachtnemer van de dienstverlening voor de digitale werkplek een alliantieovereenkomst af te sluiten waarin voornoemde twee opdrachtnemers èn Hecht participeren. Leidende principes hierin zullen onder meer zijn: wederkerigheid, gelijkwaardigheid, eerlijkheid, transparantie, loyaliteit, proportionaliteit, integriteit en sociale veiligheid. Inschrijver wordt verzocht conform de SMART-methodiek deze leidende principes uit te werken in een model alliantieovereenkomst. </t>
  </si>
  <si>
    <t>K8</t>
  </si>
  <si>
    <t>Prijsopbouw</t>
  </si>
  <si>
    <t>Hecht verwacht één periodieke fee (op maandbasis) voor de dienstverlening door inschrijver. Deze maandfee dient u met 12 (maanden) te vermenigvuldigen en hieronder als P2 Licentie te geven. Graag ontvangen wij van u een overzicht/spreadsheet waarin u laat zien op welke wijze de maandfee tot stand is gekomen. Ook kunt u hierin desgewenst de korting opnemen voor de switches als u deze wil overnemen van Hecht (zie wens 2). Als bijlage bij het overzicht ontvangen wij graag een toelichting hierop, uitgewerkt conform de SMART-methodiek.</t>
  </si>
  <si>
    <t>P1</t>
  </si>
  <si>
    <t>Licentie</t>
  </si>
  <si>
    <t>Maandfee</t>
  </si>
  <si>
    <t>Jaarfee</t>
  </si>
  <si>
    <t xml:space="preserve">Hecht verzoekt inschrijver hieronder het maandtarief vermenigvuldigd met 12 (maanden) als inschrijfsom voor de dienstverlening connectivity in te voeren. </t>
  </si>
  <si>
    <t>Max. punten</t>
  </si>
  <si>
    <t>Score</t>
  </si>
  <si>
    <t>PvE</t>
  </si>
  <si>
    <t>MVI</t>
  </si>
  <si>
    <t>Risicodossier</t>
  </si>
  <si>
    <t xml:space="preserve">Regie </t>
  </si>
  <si>
    <t>Inschrijfprijs</t>
  </si>
  <si>
    <t>Gewogen kwaliteitscore</t>
  </si>
  <si>
    <t>De inschrijver met de hoogste gewogen kwaliteitscore krijgt in beginsel de aanbesteding gegund.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</si>
</sst>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b/>
      <sz val="11"/>
      <name val="Calibri"/>
      <family val="2"/>
      <scheme val="minor"/>
    </font>
    <font>
      <b/>
      <u/>
      <sz val="11"/>
      <color theme="1"/>
      <name val="Calibri"/>
      <family val="2"/>
      <scheme val="minor"/>
    </font>
    <font>
      <b/>
      <i/>
      <sz val="11"/>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60">
    <xf numFmtId="0" fontId="0" fillId="0" borderId="0" xfId="0"/>
    <xf numFmtId="0" fontId="1" fillId="0" borderId="0" xfId="0" applyFont="1"/>
    <xf numFmtId="1" fontId="0" fillId="0" borderId="0" xfId="0" applyNumberFormat="1"/>
    <xf numFmtId="0" fontId="0" fillId="0" borderId="1" xfId="0" applyBorder="1"/>
    <xf numFmtId="0" fontId="0" fillId="0" borderId="1" xfId="0" applyBorder="1" applyAlignment="1">
      <alignment horizontal="left" vertical="top" wrapText="1"/>
    </xf>
    <xf numFmtId="0" fontId="2" fillId="0" borderId="1" xfId="0" applyFont="1" applyBorder="1" applyAlignment="1">
      <alignment horizontal="left" vertical="top" wrapText="1"/>
    </xf>
    <xf numFmtId="0" fontId="3" fillId="0" borderId="2" xfId="0" applyFont="1" applyBorder="1" applyAlignment="1">
      <alignment horizontal="left" vertical="top" wrapText="1"/>
    </xf>
    <xf numFmtId="0" fontId="4" fillId="0" borderId="0" xfId="0" applyFont="1"/>
    <xf numFmtId="0" fontId="0" fillId="0" borderId="0" xfId="0" applyAlignment="1">
      <alignment wrapText="1"/>
    </xf>
    <xf numFmtId="0" fontId="0" fillId="0" borderId="0" xfId="0" applyAlignment="1">
      <alignment horizontal="left" vertical="center"/>
    </xf>
    <xf numFmtId="0" fontId="1" fillId="0" borderId="0" xfId="0" applyFont="1" applyAlignment="1">
      <alignment horizontal="center"/>
    </xf>
    <xf numFmtId="1" fontId="1" fillId="0" borderId="0" xfId="0" applyNumberFormat="1" applyFont="1"/>
    <xf numFmtId="1" fontId="1" fillId="0" borderId="0" xfId="0" applyNumberFormat="1" applyFont="1" applyAlignment="1">
      <alignment horizontal="center"/>
    </xf>
    <xf numFmtId="0" fontId="5" fillId="0" borderId="0" xfId="0" applyFont="1"/>
    <xf numFmtId="2" fontId="0" fillId="0" borderId="0" xfId="0" applyNumberFormat="1"/>
    <xf numFmtId="2" fontId="5" fillId="0" borderId="0" xfId="0" applyNumberFormat="1" applyFont="1"/>
    <xf numFmtId="2" fontId="6" fillId="0" borderId="0" xfId="0" applyNumberFormat="1" applyFont="1"/>
    <xf numFmtId="1" fontId="1" fillId="0" borderId="0" xfId="0" applyNumberFormat="1" applyFont="1" applyAlignment="1">
      <alignment horizontal="left"/>
    </xf>
    <xf numFmtId="0" fontId="0" fillId="0" borderId="1" xfId="0" applyBorder="1" applyAlignment="1">
      <alignment vertical="center" wrapText="1"/>
    </xf>
    <xf numFmtId="0" fontId="3" fillId="0" borderId="1" xfId="0" applyFont="1" applyBorder="1" applyAlignment="1">
      <alignment horizontal="left" vertical="top" wrapText="1"/>
    </xf>
    <xf numFmtId="0" fontId="3" fillId="0" borderId="1" xfId="0" applyFont="1" applyBorder="1" applyAlignment="1">
      <alignment vertical="center" wrapText="1"/>
    </xf>
    <xf numFmtId="0" fontId="0" fillId="0" borderId="0" xfId="0" applyAlignment="1">
      <alignment vertical="center"/>
    </xf>
    <xf numFmtId="0" fontId="0" fillId="0" borderId="1" xfId="0" applyBorder="1" applyAlignment="1">
      <alignment vertical="center"/>
    </xf>
    <xf numFmtId="0" fontId="0" fillId="2" borderId="1" xfId="0" applyFill="1" applyBorder="1" applyAlignment="1">
      <alignment vertical="center"/>
    </xf>
    <xf numFmtId="0" fontId="0" fillId="0" borderId="2" xfId="0" applyBorder="1" applyAlignment="1">
      <alignment vertical="center"/>
    </xf>
    <xf numFmtId="2" fontId="0" fillId="0" borderId="1" xfId="0" applyNumberFormat="1" applyBorder="1" applyAlignment="1">
      <alignment vertical="center"/>
    </xf>
    <xf numFmtId="0" fontId="4" fillId="0" borderId="0" xfId="0" applyFont="1" applyAlignment="1">
      <alignment vertical="center"/>
    </xf>
    <xf numFmtId="0" fontId="0" fillId="0" borderId="1" xfId="0" applyBorder="1" applyAlignment="1">
      <alignment horizontal="right" vertical="center"/>
    </xf>
    <xf numFmtId="0" fontId="0" fillId="0" borderId="0" xfId="0" applyAlignment="1">
      <alignment horizontal="right" vertical="center"/>
    </xf>
    <xf numFmtId="0" fontId="1" fillId="0" borderId="0" xfId="0" applyFont="1" applyAlignment="1">
      <alignment vertical="center"/>
    </xf>
    <xf numFmtId="2" fontId="0" fillId="4" borderId="1" xfId="0" applyNumberFormat="1" applyFill="1" applyBorder="1" applyAlignment="1">
      <alignment vertical="center"/>
    </xf>
    <xf numFmtId="0" fontId="0" fillId="4" borderId="0" xfId="0" applyFill="1" applyAlignment="1">
      <alignment vertical="center" wrapText="1"/>
    </xf>
    <xf numFmtId="0" fontId="0" fillId="0" borderId="0" xfId="0" applyAlignment="1">
      <alignment horizontal="left" wrapText="1"/>
    </xf>
    <xf numFmtId="0" fontId="0" fillId="0" borderId="0" xfId="0" applyAlignment="1">
      <alignment horizontal="left" vertical="top" wrapText="1"/>
    </xf>
    <xf numFmtId="0" fontId="7" fillId="3" borderId="3" xfId="0" applyFont="1" applyFill="1" applyBorder="1"/>
    <xf numFmtId="0" fontId="0" fillId="3" borderId="4" xfId="0" applyFill="1" applyBorder="1"/>
    <xf numFmtId="0" fontId="0" fillId="3" borderId="5" xfId="0" applyFill="1" applyBorder="1"/>
    <xf numFmtId="0" fontId="0" fillId="4" borderId="0" xfId="0" applyFill="1"/>
    <xf numFmtId="0" fontId="7" fillId="4" borderId="0" xfId="0" applyFont="1" applyFill="1"/>
    <xf numFmtId="0" fontId="0" fillId="4" borderId="0" xfId="0" applyFill="1" applyAlignment="1">
      <alignment vertical="top"/>
    </xf>
    <xf numFmtId="0" fontId="0" fillId="0" borderId="1" xfId="0" applyBorder="1" applyProtection="1">
      <protection locked="0"/>
    </xf>
    <xf numFmtId="0" fontId="0" fillId="4" borderId="1" xfId="0" applyFill="1" applyBorder="1" applyAlignment="1">
      <alignment vertical="center"/>
    </xf>
    <xf numFmtId="1" fontId="1" fillId="5" borderId="0" xfId="0" applyNumberFormat="1" applyFont="1" applyFill="1"/>
    <xf numFmtId="2" fontId="0" fillId="2" borderId="1" xfId="0" applyNumberFormat="1" applyFill="1" applyBorder="1" applyAlignment="1">
      <alignment vertical="center"/>
    </xf>
    <xf numFmtId="0" fontId="8" fillId="0" borderId="0" xfId="0" applyFont="1"/>
    <xf numFmtId="0" fontId="0" fillId="0" borderId="3" xfId="0" applyBorder="1" applyAlignment="1" applyProtection="1">
      <alignment vertical="top"/>
      <protection locked="0"/>
    </xf>
    <xf numFmtId="0" fontId="0" fillId="0" borderId="5" xfId="0" applyBorder="1" applyAlignment="1" applyProtection="1">
      <alignment vertical="top"/>
      <protection locked="0"/>
    </xf>
    <xf numFmtId="0" fontId="0" fillId="0" borderId="0" xfId="0" applyProtection="1">
      <protection locked="0"/>
    </xf>
    <xf numFmtId="0" fontId="0" fillId="2" borderId="1" xfId="0" applyFill="1" applyBorder="1" applyAlignment="1" applyProtection="1">
      <alignment vertical="center"/>
      <protection locked="0"/>
    </xf>
    <xf numFmtId="1" fontId="0" fillId="2" borderId="1" xfId="0" applyNumberFormat="1" applyFill="1" applyBorder="1" applyAlignment="1" applyProtection="1">
      <alignment vertical="center" wrapText="1"/>
      <protection locked="0"/>
    </xf>
    <xf numFmtId="0" fontId="0" fillId="3" borderId="6" xfId="0" applyFill="1" applyBorder="1" applyAlignment="1">
      <alignment horizontal="left" vertical="top" wrapText="1"/>
    </xf>
    <xf numFmtId="0" fontId="0" fillId="3" borderId="0" xfId="0" applyFill="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10" xfId="0" applyFill="1" applyBorder="1" applyAlignment="1">
      <alignment horizontal="left" vertical="top" wrapText="1"/>
    </xf>
    <xf numFmtId="0" fontId="0" fillId="3" borderId="9" xfId="0" applyFill="1" applyBorder="1" applyAlignment="1">
      <alignment horizontal="left" vertical="top" wrapText="1"/>
    </xf>
    <xf numFmtId="0" fontId="0" fillId="0" borderId="6" xfId="0" applyBorder="1" applyAlignment="1" applyProtection="1">
      <alignment horizontal="center" vertical="top"/>
      <protection locked="0"/>
    </xf>
    <xf numFmtId="0" fontId="0" fillId="0" borderId="7" xfId="0" applyBorder="1" applyAlignment="1" applyProtection="1">
      <alignment horizontal="center" vertical="top"/>
      <protection locked="0"/>
    </xf>
    <xf numFmtId="0" fontId="0" fillId="0" borderId="8" xfId="0" applyBorder="1" applyAlignment="1" applyProtection="1">
      <alignment horizontal="center" vertical="top"/>
      <protection locked="0"/>
    </xf>
    <xf numFmtId="0" fontId="0" fillId="0" borderId="9" xfId="0" applyBorder="1" applyAlignment="1" applyProtection="1">
      <alignment horizontal="center"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6351</xdr:colOff>
      <xdr:row>0</xdr:row>
      <xdr:rowOff>25400</xdr:rowOff>
    </xdr:from>
    <xdr:to>
      <xdr:col>1</xdr:col>
      <xdr:colOff>934721</xdr:colOff>
      <xdr:row>3</xdr:row>
      <xdr:rowOff>60035</xdr:rowOff>
    </xdr:to>
    <xdr:pic>
      <xdr:nvPicPr>
        <xdr:cNvPr id="3" name="Afbeelding 2">
          <a:extLst>
            <a:ext uri="{FF2B5EF4-FFF2-40B4-BE49-F238E27FC236}">
              <a16:creationId xmlns:a16="http://schemas.microsoft.com/office/drawing/2014/main" id="{EBBE738C-B138-4688-A66B-79BE1AFC55AB}"/>
            </a:ext>
          </a:extLst>
        </xdr:cNvPr>
        <xdr:cNvPicPr>
          <a:picLocks noChangeAspect="1"/>
        </xdr:cNvPicPr>
      </xdr:nvPicPr>
      <xdr:blipFill>
        <a:blip xmlns:r="http://schemas.openxmlformats.org/officeDocument/2006/relationships" r:embed="rId1"/>
        <a:stretch>
          <a:fillRect/>
        </a:stretch>
      </xdr:blipFill>
      <xdr:spPr>
        <a:xfrm>
          <a:off x="7621" y="22860"/>
          <a:ext cx="1524000" cy="59724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13D09-B330-4AF5-BDF8-C1D6F99184C3}">
  <dimension ref="B3:H12"/>
  <sheetViews>
    <sheetView tabSelected="1" workbookViewId="0">
      <selection activeCell="E11" sqref="E11"/>
    </sheetView>
  </sheetViews>
  <sheetFormatPr defaultColWidth="8.7265625" defaultRowHeight="14.5" x14ac:dyDescent="0.35"/>
  <cols>
    <col min="1" max="1" width="8.7265625" style="37"/>
    <col min="2" max="2" width="14.81640625" style="37" bestFit="1" customWidth="1"/>
    <col min="3" max="3" width="18.1796875" style="37" customWidth="1"/>
    <col min="4" max="5" width="8.7265625" style="37"/>
    <col min="6" max="6" width="13.1796875" style="37" bestFit="1" customWidth="1"/>
    <col min="7" max="7" width="40.81640625" style="37" customWidth="1"/>
    <col min="8" max="16384" width="8.7265625" style="37"/>
  </cols>
  <sheetData>
    <row r="3" spans="2:8" x14ac:dyDescent="0.35">
      <c r="F3" s="38"/>
    </row>
    <row r="4" spans="2:8" ht="14.5" customHeight="1" x14ac:dyDescent="0.35">
      <c r="F4" s="34" t="s">
        <v>0</v>
      </c>
      <c r="G4" s="35"/>
      <c r="H4" s="36"/>
    </row>
    <row r="5" spans="2:8" x14ac:dyDescent="0.35">
      <c r="F5" s="50" t="s">
        <v>1</v>
      </c>
      <c r="G5" s="51"/>
      <c r="H5" s="52"/>
    </row>
    <row r="6" spans="2:8" x14ac:dyDescent="0.35">
      <c r="B6" s="3" t="s">
        <v>2</v>
      </c>
      <c r="C6" s="40"/>
      <c r="F6" s="50"/>
      <c r="G6" s="51"/>
      <c r="H6" s="52"/>
    </row>
    <row r="7" spans="2:8" x14ac:dyDescent="0.35">
      <c r="B7" s="3" t="s">
        <v>3</v>
      </c>
      <c r="C7" s="40"/>
      <c r="D7" s="39"/>
      <c r="F7" s="50"/>
      <c r="G7" s="51"/>
      <c r="H7" s="52"/>
    </row>
    <row r="8" spans="2:8" x14ac:dyDescent="0.35">
      <c r="B8" s="45" t="s">
        <v>4</v>
      </c>
      <c r="C8" s="46"/>
      <c r="D8" s="39"/>
      <c r="F8" s="50"/>
      <c r="G8" s="51"/>
      <c r="H8" s="52"/>
    </row>
    <row r="9" spans="2:8" x14ac:dyDescent="0.35">
      <c r="B9" s="56"/>
      <c r="C9" s="57"/>
      <c r="D9" s="39"/>
      <c r="F9" s="50"/>
      <c r="G9" s="51"/>
      <c r="H9" s="52"/>
    </row>
    <row r="10" spans="2:8" ht="19" customHeight="1" x14ac:dyDescent="0.35">
      <c r="B10" s="58"/>
      <c r="C10" s="59"/>
      <c r="F10" s="50"/>
      <c r="G10" s="51"/>
      <c r="H10" s="52"/>
    </row>
    <row r="11" spans="2:8" ht="160" customHeight="1" x14ac:dyDescent="0.35">
      <c r="F11" s="53"/>
      <c r="G11" s="54"/>
      <c r="H11" s="55"/>
    </row>
    <row r="12" spans="2:8" ht="98.15" customHeight="1" x14ac:dyDescent="0.35"/>
  </sheetData>
  <sheetProtection algorithmName="SHA-512" hashValue="N+udpDqcP51hlMHIvGslQUkO2NAKAyydegn8HdTfnHDDn4ZM/ggsaevQyWzEGsuN7c+UqQTOKL4OYVDWa7VmNg==" saltValue="PPQVc7f+lkhgkcT6UMSOAg==" spinCount="100000" sheet="1" objects="1" scenarios="1"/>
  <mergeCells count="2">
    <mergeCell ref="F5:H11"/>
    <mergeCell ref="B9:C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BDC7E-1515-4120-AEC9-6A1FA65455DD}">
  <dimension ref="A1:M101"/>
  <sheetViews>
    <sheetView zoomScale="40" zoomScaleNormal="40" workbookViewId="0">
      <selection activeCell="K7" sqref="K7"/>
    </sheetView>
  </sheetViews>
  <sheetFormatPr defaultRowHeight="14.5" x14ac:dyDescent="0.35"/>
  <cols>
    <col min="1" max="1" width="10.81640625" style="21" bestFit="1" customWidth="1"/>
    <col min="2" max="2" width="54.54296875" customWidth="1"/>
    <col min="3" max="3" width="11.81640625" style="21" bestFit="1" customWidth="1"/>
    <col min="4" max="4" width="15.1796875" style="21" customWidth="1"/>
    <col min="5" max="5" width="15.81640625" style="21" bestFit="1" customWidth="1"/>
    <col min="6" max="6" width="18.1796875" bestFit="1" customWidth="1"/>
    <col min="8" max="8" width="30.81640625" bestFit="1" customWidth="1"/>
    <col min="11" max="11" width="14.453125" bestFit="1" customWidth="1"/>
  </cols>
  <sheetData>
    <row r="1" spans="1:13" ht="18.5" x14ac:dyDescent="0.45">
      <c r="A1" s="26" t="s">
        <v>5</v>
      </c>
      <c r="B1" s="7" t="s">
        <v>6</v>
      </c>
      <c r="H1" s="3" t="s">
        <v>7</v>
      </c>
      <c r="I1" s="3">
        <v>1</v>
      </c>
      <c r="J1" s="3">
        <v>2</v>
      </c>
      <c r="K1" s="3">
        <v>3</v>
      </c>
      <c r="L1" s="3">
        <v>4</v>
      </c>
      <c r="M1" s="3">
        <v>5</v>
      </c>
    </row>
    <row r="3" spans="1:13" x14ac:dyDescent="0.35">
      <c r="A3" s="22" t="s">
        <v>8</v>
      </c>
      <c r="B3" s="3" t="s">
        <v>9</v>
      </c>
      <c r="C3" s="22" t="s">
        <v>10</v>
      </c>
      <c r="D3" s="22" t="s">
        <v>11</v>
      </c>
      <c r="E3" s="22" t="s">
        <v>12</v>
      </c>
      <c r="H3" s="1"/>
    </row>
    <row r="4" spans="1:13" ht="134.25" customHeight="1" x14ac:dyDescent="0.35">
      <c r="A4" s="27">
        <v>1</v>
      </c>
      <c r="B4" s="4" t="s">
        <v>13</v>
      </c>
      <c r="C4" s="18">
        <v>2</v>
      </c>
      <c r="D4" s="48">
        <v>0</v>
      </c>
      <c r="E4" s="22">
        <f>C4*D4</f>
        <v>0</v>
      </c>
    </row>
    <row r="5" spans="1:13" ht="106.5" customHeight="1" x14ac:dyDescent="0.35">
      <c r="A5" s="27">
        <v>2</v>
      </c>
      <c r="B5" s="4" t="s">
        <v>14</v>
      </c>
      <c r="C5" s="22">
        <v>2</v>
      </c>
      <c r="D5" s="48">
        <v>0</v>
      </c>
      <c r="E5" s="22">
        <f t="shared" ref="E5:E29" si="0">C5*D5</f>
        <v>0</v>
      </c>
      <c r="K5" s="47"/>
    </row>
    <row r="6" spans="1:13" ht="72.650000000000006" customHeight="1" x14ac:dyDescent="0.35">
      <c r="A6" s="27">
        <v>3</v>
      </c>
      <c r="B6" s="4" t="s">
        <v>15</v>
      </c>
      <c r="C6" s="22">
        <v>2</v>
      </c>
      <c r="D6" s="48">
        <v>0</v>
      </c>
      <c r="E6" s="22">
        <f t="shared" si="0"/>
        <v>0</v>
      </c>
    </row>
    <row r="7" spans="1:13" ht="101.5" customHeight="1" x14ac:dyDescent="0.35">
      <c r="A7" s="27">
        <v>4</v>
      </c>
      <c r="B7" s="20" t="s">
        <v>16</v>
      </c>
      <c r="C7" s="22">
        <v>1</v>
      </c>
      <c r="D7" s="48">
        <v>0</v>
      </c>
      <c r="E7" s="22">
        <f t="shared" si="0"/>
        <v>0</v>
      </c>
    </row>
    <row r="8" spans="1:13" ht="72.650000000000006" customHeight="1" x14ac:dyDescent="0.35">
      <c r="A8" s="27">
        <v>5</v>
      </c>
      <c r="B8" s="4" t="s">
        <v>17</v>
      </c>
      <c r="C8" s="22">
        <v>1</v>
      </c>
      <c r="D8" s="48">
        <v>0</v>
      </c>
      <c r="E8" s="22">
        <f t="shared" si="0"/>
        <v>0</v>
      </c>
    </row>
    <row r="9" spans="1:13" ht="43.5" x14ac:dyDescent="0.35">
      <c r="A9" s="27">
        <v>6</v>
      </c>
      <c r="B9" s="4" t="s">
        <v>18</v>
      </c>
      <c r="C9" s="22">
        <v>1</v>
      </c>
      <c r="D9" s="48">
        <v>0</v>
      </c>
      <c r="E9" s="22">
        <f t="shared" si="0"/>
        <v>0</v>
      </c>
    </row>
    <row r="10" spans="1:13" ht="29" x14ac:dyDescent="0.35">
      <c r="A10" s="27">
        <v>7</v>
      </c>
      <c r="B10" s="4" t="s">
        <v>19</v>
      </c>
      <c r="C10" s="22">
        <v>2</v>
      </c>
      <c r="D10" s="48">
        <v>0</v>
      </c>
      <c r="E10" s="22">
        <f t="shared" si="0"/>
        <v>0</v>
      </c>
    </row>
    <row r="11" spans="1:13" ht="43.5" x14ac:dyDescent="0.35">
      <c r="A11" s="27">
        <v>8</v>
      </c>
      <c r="B11" s="19" t="s">
        <v>20</v>
      </c>
      <c r="C11" s="22">
        <v>2</v>
      </c>
      <c r="D11" s="48">
        <v>0</v>
      </c>
      <c r="E11" s="22">
        <f t="shared" si="0"/>
        <v>0</v>
      </c>
    </row>
    <row r="12" spans="1:13" ht="29" x14ac:dyDescent="0.35">
      <c r="A12" s="27">
        <v>9</v>
      </c>
      <c r="B12" s="19" t="s">
        <v>21</v>
      </c>
      <c r="C12" s="22">
        <v>1</v>
      </c>
      <c r="D12" s="48">
        <v>0</v>
      </c>
      <c r="E12" s="22">
        <f t="shared" si="0"/>
        <v>0</v>
      </c>
    </row>
    <row r="13" spans="1:13" ht="43.5" x14ac:dyDescent="0.35">
      <c r="A13" s="27">
        <v>10</v>
      </c>
      <c r="B13" s="4" t="s">
        <v>22</v>
      </c>
      <c r="C13" s="22">
        <v>2</v>
      </c>
      <c r="D13" s="48">
        <v>0</v>
      </c>
      <c r="E13" s="22">
        <f t="shared" si="0"/>
        <v>0</v>
      </c>
    </row>
    <row r="14" spans="1:13" ht="43.5" x14ac:dyDescent="0.35">
      <c r="A14" s="27">
        <v>11</v>
      </c>
      <c r="B14" s="4" t="s">
        <v>23</v>
      </c>
      <c r="C14" s="22">
        <v>1</v>
      </c>
      <c r="D14" s="48">
        <v>0</v>
      </c>
      <c r="E14" s="22">
        <f t="shared" si="0"/>
        <v>0</v>
      </c>
    </row>
    <row r="15" spans="1:13" ht="29" x14ac:dyDescent="0.35">
      <c r="A15" s="27">
        <v>12</v>
      </c>
      <c r="B15" s="4" t="s">
        <v>24</v>
      </c>
      <c r="C15" s="22">
        <v>2</v>
      </c>
      <c r="D15" s="48">
        <v>0</v>
      </c>
      <c r="E15" s="22">
        <f t="shared" si="0"/>
        <v>0</v>
      </c>
    </row>
    <row r="16" spans="1:13" ht="58" x14ac:dyDescent="0.35">
      <c r="A16" s="27">
        <v>13</v>
      </c>
      <c r="B16" s="4" t="s">
        <v>25</v>
      </c>
      <c r="C16" s="22">
        <v>2</v>
      </c>
      <c r="D16" s="48">
        <v>0</v>
      </c>
      <c r="E16" s="22">
        <f t="shared" si="0"/>
        <v>0</v>
      </c>
    </row>
    <row r="17" spans="1:5" ht="43.5" x14ac:dyDescent="0.35">
      <c r="A17" s="27">
        <v>14</v>
      </c>
      <c r="B17" s="4" t="s">
        <v>26</v>
      </c>
      <c r="C17" s="22">
        <v>1</v>
      </c>
      <c r="D17" s="48">
        <v>0</v>
      </c>
      <c r="E17" s="22">
        <f t="shared" si="0"/>
        <v>0</v>
      </c>
    </row>
    <row r="18" spans="1:5" ht="29" x14ac:dyDescent="0.35">
      <c r="A18" s="27">
        <v>15</v>
      </c>
      <c r="B18" s="4" t="s">
        <v>27</v>
      </c>
      <c r="C18" s="22">
        <v>1</v>
      </c>
      <c r="D18" s="48">
        <v>0</v>
      </c>
      <c r="E18" s="22">
        <f t="shared" si="0"/>
        <v>0</v>
      </c>
    </row>
    <row r="19" spans="1:5" ht="29" x14ac:dyDescent="0.35">
      <c r="A19" s="27">
        <v>16</v>
      </c>
      <c r="B19" s="8" t="s">
        <v>28</v>
      </c>
      <c r="C19" s="41">
        <v>1</v>
      </c>
      <c r="D19" s="48">
        <v>0</v>
      </c>
      <c r="E19" s="22">
        <f t="shared" si="0"/>
        <v>0</v>
      </c>
    </row>
    <row r="20" spans="1:5" ht="72.5" x14ac:dyDescent="0.35">
      <c r="A20" s="27">
        <v>17</v>
      </c>
      <c r="B20" s="4" t="s">
        <v>29</v>
      </c>
      <c r="C20" s="22">
        <v>1</v>
      </c>
      <c r="D20" s="48">
        <v>0</v>
      </c>
      <c r="E20" s="22">
        <f t="shared" si="0"/>
        <v>0</v>
      </c>
    </row>
    <row r="21" spans="1:5" ht="29" x14ac:dyDescent="0.35">
      <c r="A21" s="27">
        <v>18</v>
      </c>
      <c r="B21" s="4" t="s">
        <v>30</v>
      </c>
      <c r="C21" s="22">
        <v>1</v>
      </c>
      <c r="D21" s="48">
        <v>0</v>
      </c>
      <c r="E21" s="22">
        <f t="shared" si="0"/>
        <v>0</v>
      </c>
    </row>
    <row r="22" spans="1:5" ht="48.75" customHeight="1" x14ac:dyDescent="0.35">
      <c r="A22" s="27">
        <v>19</v>
      </c>
      <c r="B22" s="4" t="s">
        <v>31</v>
      </c>
      <c r="C22" s="22">
        <v>2</v>
      </c>
      <c r="D22" s="48">
        <v>0</v>
      </c>
      <c r="E22" s="22">
        <f t="shared" si="0"/>
        <v>0</v>
      </c>
    </row>
    <row r="23" spans="1:5" ht="58" x14ac:dyDescent="0.35">
      <c r="A23" s="27">
        <v>20</v>
      </c>
      <c r="B23" s="4" t="s">
        <v>32</v>
      </c>
      <c r="C23" s="22">
        <v>1</v>
      </c>
      <c r="D23" s="48">
        <v>0</v>
      </c>
      <c r="E23" s="22">
        <f t="shared" si="0"/>
        <v>0</v>
      </c>
    </row>
    <row r="24" spans="1:5" ht="58" x14ac:dyDescent="0.35">
      <c r="A24" s="27">
        <v>21</v>
      </c>
      <c r="B24" s="4" t="s">
        <v>33</v>
      </c>
      <c r="C24" s="22">
        <v>2</v>
      </c>
      <c r="D24" s="48">
        <v>0</v>
      </c>
      <c r="E24" s="22">
        <f t="shared" si="0"/>
        <v>0</v>
      </c>
    </row>
    <row r="25" spans="1:5" ht="43.5" x14ac:dyDescent="0.35">
      <c r="A25" s="27">
        <v>22</v>
      </c>
      <c r="B25" s="19" t="s">
        <v>34</v>
      </c>
      <c r="C25" s="22">
        <v>2</v>
      </c>
      <c r="D25" s="48">
        <v>0</v>
      </c>
      <c r="E25" s="22">
        <f t="shared" si="0"/>
        <v>0</v>
      </c>
    </row>
    <row r="26" spans="1:5" ht="43.5" x14ac:dyDescent="0.35">
      <c r="A26" s="27">
        <v>23</v>
      </c>
      <c r="B26" s="19" t="s">
        <v>35</v>
      </c>
      <c r="C26" s="22">
        <v>2</v>
      </c>
      <c r="D26" s="48">
        <v>0</v>
      </c>
      <c r="E26" s="22">
        <f t="shared" si="0"/>
        <v>0</v>
      </c>
    </row>
    <row r="27" spans="1:5" ht="29" x14ac:dyDescent="0.35">
      <c r="A27" s="27">
        <v>24</v>
      </c>
      <c r="B27" s="19" t="s">
        <v>36</v>
      </c>
      <c r="C27" s="22">
        <v>1</v>
      </c>
      <c r="D27" s="48">
        <v>0</v>
      </c>
      <c r="E27" s="22">
        <f t="shared" si="0"/>
        <v>0</v>
      </c>
    </row>
    <row r="28" spans="1:5" ht="43.5" x14ac:dyDescent="0.35">
      <c r="A28" s="27">
        <v>25</v>
      </c>
      <c r="B28" s="19" t="s">
        <v>37</v>
      </c>
      <c r="C28" s="22">
        <v>1</v>
      </c>
      <c r="D28" s="48">
        <v>0</v>
      </c>
      <c r="E28" s="22">
        <f t="shared" si="0"/>
        <v>0</v>
      </c>
    </row>
    <row r="29" spans="1:5" ht="72.5" x14ac:dyDescent="0.35">
      <c r="A29" s="27">
        <v>26</v>
      </c>
      <c r="B29" s="5" t="s">
        <v>38</v>
      </c>
      <c r="C29" s="22">
        <v>2</v>
      </c>
      <c r="D29" s="48">
        <v>0</v>
      </c>
      <c r="E29" s="22">
        <f t="shared" si="0"/>
        <v>0</v>
      </c>
    </row>
    <row r="30" spans="1:5" x14ac:dyDescent="0.35">
      <c r="B30" s="6" t="s">
        <v>39</v>
      </c>
      <c r="C30" s="24">
        <f>SUM(C4:C29)</f>
        <v>39</v>
      </c>
      <c r="D30" s="24"/>
      <c r="E30" s="24">
        <f>SUM(E4:E29)</f>
        <v>0</v>
      </c>
    </row>
    <row r="33" spans="1:6" ht="18.5" x14ac:dyDescent="0.45">
      <c r="A33" s="26" t="s">
        <v>5</v>
      </c>
      <c r="B33" s="7" t="s">
        <v>40</v>
      </c>
    </row>
    <row r="35" spans="1:6" x14ac:dyDescent="0.35">
      <c r="A35" s="22" t="s">
        <v>8</v>
      </c>
      <c r="B35" s="3" t="s">
        <v>9</v>
      </c>
      <c r="C35" s="22" t="s">
        <v>10</v>
      </c>
      <c r="D35" s="22" t="s">
        <v>11</v>
      </c>
      <c r="E35" s="22" t="s">
        <v>12</v>
      </c>
    </row>
    <row r="36" spans="1:6" x14ac:dyDescent="0.35">
      <c r="A36" s="28"/>
      <c r="B36" s="8"/>
      <c r="C36" s="18">
        <f>Conclusiematrix!C3</f>
        <v>5</v>
      </c>
      <c r="D36" s="30">
        <f>E30/C30</f>
        <v>0</v>
      </c>
      <c r="E36" s="25">
        <f>C36*D36</f>
        <v>0</v>
      </c>
    </row>
    <row r="39" spans="1:6" ht="18.5" x14ac:dyDescent="0.45">
      <c r="A39" s="26" t="s">
        <v>41</v>
      </c>
      <c r="B39" s="7" t="s">
        <v>42</v>
      </c>
    </row>
    <row r="41" spans="1:6" x14ac:dyDescent="0.35">
      <c r="A41" s="22" t="s">
        <v>8</v>
      </c>
      <c r="B41" s="3" t="s">
        <v>9</v>
      </c>
      <c r="C41" s="22" t="s">
        <v>10</v>
      </c>
      <c r="D41" s="22" t="s">
        <v>11</v>
      </c>
      <c r="E41" s="22" t="s">
        <v>12</v>
      </c>
    </row>
    <row r="42" spans="1:6" ht="116" x14ac:dyDescent="0.35">
      <c r="A42" s="28"/>
      <c r="B42" s="8" t="s">
        <v>43</v>
      </c>
      <c r="C42" s="18">
        <v>2</v>
      </c>
      <c r="D42" s="48">
        <v>0</v>
      </c>
      <c r="E42" s="22">
        <f>C42*D42</f>
        <v>0</v>
      </c>
    </row>
    <row r="45" spans="1:6" ht="18.5" x14ac:dyDescent="0.45">
      <c r="A45" s="26" t="s">
        <v>44</v>
      </c>
      <c r="B45" s="7" t="s">
        <v>45</v>
      </c>
    </row>
    <row r="47" spans="1:6" x14ac:dyDescent="0.35">
      <c r="A47" s="22" t="s">
        <v>8</v>
      </c>
      <c r="B47" s="3" t="s">
        <v>9</v>
      </c>
      <c r="C47" s="22" t="s">
        <v>10</v>
      </c>
      <c r="D47" s="22" t="s">
        <v>11</v>
      </c>
      <c r="E47" s="22" t="s">
        <v>12</v>
      </c>
    </row>
    <row r="48" spans="1:6" ht="87" x14ac:dyDescent="0.35">
      <c r="A48" s="28"/>
      <c r="B48" s="8" t="s">
        <v>46</v>
      </c>
      <c r="C48" s="18">
        <f>Conclusiematrix!C5</f>
        <v>3</v>
      </c>
      <c r="D48" s="48">
        <v>0</v>
      </c>
      <c r="E48" s="22">
        <f>C48*D48</f>
        <v>0</v>
      </c>
      <c r="F48" s="31"/>
    </row>
    <row r="49" spans="1:5" x14ac:dyDescent="0.35">
      <c r="B49" s="8"/>
    </row>
    <row r="51" spans="1:5" ht="18.5" x14ac:dyDescent="0.45">
      <c r="A51" s="26" t="s">
        <v>47</v>
      </c>
      <c r="B51" s="7" t="s">
        <v>48</v>
      </c>
    </row>
    <row r="53" spans="1:5" x14ac:dyDescent="0.35">
      <c r="A53" s="22" t="s">
        <v>8</v>
      </c>
      <c r="B53" s="3" t="s">
        <v>9</v>
      </c>
      <c r="C53" s="22" t="s">
        <v>10</v>
      </c>
      <c r="D53" s="22" t="s">
        <v>11</v>
      </c>
      <c r="E53" s="22" t="s">
        <v>12</v>
      </c>
    </row>
    <row r="54" spans="1:5" ht="72.5" x14ac:dyDescent="0.35">
      <c r="A54" s="28"/>
      <c r="B54" s="8" t="s">
        <v>49</v>
      </c>
      <c r="C54" s="18">
        <f>Conclusiematrix!C6</f>
        <v>5</v>
      </c>
      <c r="D54" s="48">
        <v>0</v>
      </c>
      <c r="E54" s="22">
        <f>C54*D54</f>
        <v>0</v>
      </c>
    </row>
    <row r="57" spans="1:5" ht="18.5" x14ac:dyDescent="0.45">
      <c r="A57" s="26" t="s">
        <v>50</v>
      </c>
      <c r="B57" s="7" t="s">
        <v>51</v>
      </c>
    </row>
    <row r="59" spans="1:5" x14ac:dyDescent="0.35">
      <c r="A59" s="22" t="s">
        <v>8</v>
      </c>
      <c r="B59" s="3" t="s">
        <v>9</v>
      </c>
      <c r="C59" s="22" t="s">
        <v>10</v>
      </c>
      <c r="D59" s="22" t="s">
        <v>11</v>
      </c>
      <c r="E59" s="22" t="s">
        <v>12</v>
      </c>
    </row>
    <row r="60" spans="1:5" ht="43.5" x14ac:dyDescent="0.35">
      <c r="A60" s="28"/>
      <c r="B60" s="8" t="s">
        <v>52</v>
      </c>
      <c r="C60" s="18">
        <f>Conclusiematrix!C7</f>
        <v>2</v>
      </c>
      <c r="D60" s="48">
        <v>0</v>
      </c>
      <c r="E60" s="22">
        <f>C60*D60</f>
        <v>0</v>
      </c>
    </row>
    <row r="63" spans="1:5" ht="18.5" x14ac:dyDescent="0.45">
      <c r="A63" s="26" t="s">
        <v>53</v>
      </c>
      <c r="B63" s="7" t="s">
        <v>54</v>
      </c>
    </row>
    <row r="65" spans="1:5" x14ac:dyDescent="0.35">
      <c r="A65" s="22" t="s">
        <v>8</v>
      </c>
      <c r="B65" s="3" t="s">
        <v>9</v>
      </c>
      <c r="C65" s="22" t="s">
        <v>10</v>
      </c>
      <c r="D65" s="22" t="s">
        <v>11</v>
      </c>
      <c r="E65" s="22" t="s">
        <v>12</v>
      </c>
    </row>
    <row r="66" spans="1:5" ht="132" customHeight="1" x14ac:dyDescent="0.35">
      <c r="A66" s="28"/>
      <c r="B66" s="33" t="s">
        <v>55</v>
      </c>
      <c r="C66" s="18">
        <f>Conclusiematrix!C8</f>
        <v>4</v>
      </c>
      <c r="D66" s="48">
        <v>0</v>
      </c>
      <c r="E66" s="22">
        <f>C66*D66</f>
        <v>0</v>
      </c>
    </row>
    <row r="69" spans="1:5" ht="18.5" x14ac:dyDescent="0.45">
      <c r="A69" s="26" t="s">
        <v>56</v>
      </c>
      <c r="B69" s="7" t="s">
        <v>57</v>
      </c>
    </row>
    <row r="71" spans="1:5" x14ac:dyDescent="0.35">
      <c r="A71" s="22" t="s">
        <v>8</v>
      </c>
      <c r="B71" s="3" t="s">
        <v>9</v>
      </c>
      <c r="C71" s="22" t="s">
        <v>10</v>
      </c>
      <c r="D71" s="22" t="s">
        <v>11</v>
      </c>
      <c r="E71" s="22" t="s">
        <v>12</v>
      </c>
    </row>
    <row r="72" spans="1:5" ht="149.25" customHeight="1" x14ac:dyDescent="0.35">
      <c r="A72" s="28"/>
      <c r="B72" s="32" t="s">
        <v>58</v>
      </c>
      <c r="C72" s="18">
        <f>Conclusiematrix!C9</f>
        <v>2</v>
      </c>
      <c r="D72" s="48">
        <v>0</v>
      </c>
      <c r="E72" s="22">
        <f>C72*D72</f>
        <v>0</v>
      </c>
    </row>
    <row r="75" spans="1:5" ht="18.5" x14ac:dyDescent="0.45">
      <c r="A75" s="26" t="s">
        <v>59</v>
      </c>
      <c r="B75" s="7" t="s">
        <v>60</v>
      </c>
    </row>
    <row r="77" spans="1:5" x14ac:dyDescent="0.35">
      <c r="A77" s="22" t="s">
        <v>8</v>
      </c>
      <c r="B77" s="3" t="s">
        <v>9</v>
      </c>
      <c r="C77" s="22" t="s">
        <v>10</v>
      </c>
      <c r="D77" s="22" t="s">
        <v>11</v>
      </c>
      <c r="E77" s="22" t="s">
        <v>12</v>
      </c>
    </row>
    <row r="78" spans="1:5" ht="130.5" x14ac:dyDescent="0.35">
      <c r="A78" s="28"/>
      <c r="B78" s="8" t="s">
        <v>61</v>
      </c>
      <c r="C78" s="18">
        <f>Conclusiematrix!C10</f>
        <v>1</v>
      </c>
      <c r="D78" s="48">
        <v>0</v>
      </c>
      <c r="E78" s="22">
        <f>C78*D78</f>
        <v>0</v>
      </c>
    </row>
    <row r="81" spans="1:5" ht="18.5" x14ac:dyDescent="0.45">
      <c r="A81" s="26" t="s">
        <v>62</v>
      </c>
      <c r="B81" s="7" t="s">
        <v>63</v>
      </c>
    </row>
    <row r="83" spans="1:5" x14ac:dyDescent="0.35">
      <c r="A83" s="22" t="s">
        <v>8</v>
      </c>
      <c r="B83" s="3" t="s">
        <v>9</v>
      </c>
      <c r="C83" s="22" t="s">
        <v>64</v>
      </c>
      <c r="D83" s="22" t="s">
        <v>65</v>
      </c>
      <c r="E83" s="22"/>
    </row>
    <row r="84" spans="1:5" ht="43.5" x14ac:dyDescent="0.35">
      <c r="A84" s="28"/>
      <c r="B84" s="8" t="s">
        <v>66</v>
      </c>
      <c r="C84" s="49">
        <v>0</v>
      </c>
      <c r="D84" s="41">
        <f>C84*12</f>
        <v>0</v>
      </c>
      <c r="E84" s="22"/>
    </row>
    <row r="85" spans="1:5" x14ac:dyDescent="0.35">
      <c r="D85" s="9"/>
    </row>
    <row r="89" spans="1:5" x14ac:dyDescent="0.35">
      <c r="A89" s="29"/>
    </row>
    <row r="92" spans="1:5" x14ac:dyDescent="0.35">
      <c r="A92" s="29"/>
    </row>
    <row r="95" spans="1:5" x14ac:dyDescent="0.35">
      <c r="A95" s="29"/>
    </row>
    <row r="98" spans="1:1" x14ac:dyDescent="0.35">
      <c r="A98" s="29"/>
    </row>
    <row r="101" spans="1:1" x14ac:dyDescent="0.35">
      <c r="A101" s="29"/>
    </row>
  </sheetData>
  <sheetProtection algorithmName="SHA-512" hashValue="ND+vfj68SL5xja1iG5eF7QEnNeHWO/sc+oLPoBJ9hE7FqJPus3/KeFGSldDutQajVQpqVDdgJ+SF0M24D4cRZA==" saltValue="B9xDWOOf9Z6Dk6FKTS4BN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4BA8-20B6-4138-B508-4CAA38D1721E}">
  <dimension ref="A2:J28"/>
  <sheetViews>
    <sheetView zoomScaleNormal="100" workbookViewId="0">
      <selection activeCell="C12" sqref="C12"/>
    </sheetView>
  </sheetViews>
  <sheetFormatPr defaultRowHeight="14.5" x14ac:dyDescent="0.35"/>
  <cols>
    <col min="2" max="2" width="14.1796875" customWidth="1"/>
    <col min="3" max="3" width="8" customWidth="1"/>
    <col min="4" max="4" width="7" customWidth="1"/>
    <col min="5" max="5" width="11.81640625" customWidth="1"/>
    <col min="6" max="6" width="13.81640625" customWidth="1"/>
    <col min="7" max="7" width="6.54296875" customWidth="1"/>
    <col min="8" max="8" width="3.1796875" customWidth="1"/>
  </cols>
  <sheetData>
    <row r="2" spans="2:10" x14ac:dyDescent="0.35">
      <c r="C2" s="1" t="s">
        <v>10</v>
      </c>
      <c r="D2" s="1" t="s">
        <v>11</v>
      </c>
      <c r="E2" s="1" t="s">
        <v>67</v>
      </c>
      <c r="F2" s="23" t="s">
        <v>68</v>
      </c>
      <c r="G2" s="41" t="s">
        <v>39</v>
      </c>
      <c r="H2" s="10"/>
      <c r="I2" s="10"/>
    </row>
    <row r="3" spans="2:10" x14ac:dyDescent="0.35">
      <c r="B3" s="1" t="s">
        <v>69</v>
      </c>
      <c r="C3" s="13">
        <v>5</v>
      </c>
      <c r="D3" s="13">
        <v>5</v>
      </c>
      <c r="E3" s="13">
        <f>C3*D3</f>
        <v>25</v>
      </c>
      <c r="F3" s="43">
        <f>Wensen!D36</f>
        <v>0</v>
      </c>
      <c r="G3" s="15">
        <f>C3*F3</f>
        <v>0</v>
      </c>
      <c r="H3" s="14"/>
    </row>
    <row r="4" spans="2:10" x14ac:dyDescent="0.35">
      <c r="B4" s="1" t="s">
        <v>70</v>
      </c>
      <c r="C4" s="13">
        <v>2</v>
      </c>
      <c r="D4" s="13">
        <v>5</v>
      </c>
      <c r="E4" s="13">
        <f t="shared" ref="E4:E10" si="0">C4*D4</f>
        <v>10</v>
      </c>
      <c r="F4" s="23">
        <f>Wensen!D42</f>
        <v>0</v>
      </c>
      <c r="G4" s="15">
        <f t="shared" ref="G4:G10" si="1">C4*F4</f>
        <v>0</v>
      </c>
      <c r="H4" s="14"/>
      <c r="J4" s="41"/>
    </row>
    <row r="5" spans="2:10" x14ac:dyDescent="0.35">
      <c r="B5" s="1" t="s">
        <v>45</v>
      </c>
      <c r="C5" s="13">
        <v>3</v>
      </c>
      <c r="D5" s="13">
        <v>5</v>
      </c>
      <c r="E5" s="13">
        <f t="shared" si="0"/>
        <v>15</v>
      </c>
      <c r="F5" s="23">
        <f>Wensen!D48</f>
        <v>0</v>
      </c>
      <c r="G5" s="15">
        <f t="shared" si="1"/>
        <v>0</v>
      </c>
      <c r="H5" s="14"/>
    </row>
    <row r="6" spans="2:10" x14ac:dyDescent="0.35">
      <c r="B6" s="1" t="s">
        <v>48</v>
      </c>
      <c r="C6" s="13">
        <v>5</v>
      </c>
      <c r="D6" s="13">
        <v>5</v>
      </c>
      <c r="E6" s="13">
        <f t="shared" si="0"/>
        <v>25</v>
      </c>
      <c r="F6" s="23">
        <f>Wensen!D54</f>
        <v>0</v>
      </c>
      <c r="G6" s="15">
        <f t="shared" si="1"/>
        <v>0</v>
      </c>
      <c r="H6" s="14"/>
    </row>
    <row r="7" spans="2:10" x14ac:dyDescent="0.35">
      <c r="B7" s="1" t="s">
        <v>71</v>
      </c>
      <c r="C7" s="13">
        <v>2</v>
      </c>
      <c r="D7" s="13">
        <v>5</v>
      </c>
      <c r="E7" s="13">
        <f t="shared" si="0"/>
        <v>10</v>
      </c>
      <c r="F7" s="23">
        <f>Wensen!D60</f>
        <v>0</v>
      </c>
      <c r="G7" s="15">
        <f t="shared" si="1"/>
        <v>0</v>
      </c>
      <c r="H7" s="14"/>
    </row>
    <row r="8" spans="2:10" x14ac:dyDescent="0.35">
      <c r="B8" s="1" t="s">
        <v>72</v>
      </c>
      <c r="C8" s="13">
        <v>4</v>
      </c>
      <c r="D8" s="13">
        <v>5</v>
      </c>
      <c r="E8" s="13">
        <f t="shared" si="0"/>
        <v>20</v>
      </c>
      <c r="F8" s="23">
        <f>Wensen!D66</f>
        <v>0</v>
      </c>
      <c r="G8" s="15">
        <f t="shared" si="1"/>
        <v>0</v>
      </c>
      <c r="H8" s="14"/>
    </row>
    <row r="9" spans="2:10" x14ac:dyDescent="0.35">
      <c r="B9" s="1" t="s">
        <v>57</v>
      </c>
      <c r="C9" s="13">
        <v>2</v>
      </c>
      <c r="D9" s="13">
        <v>5</v>
      </c>
      <c r="E9" s="13">
        <f t="shared" si="0"/>
        <v>10</v>
      </c>
      <c r="F9" s="23">
        <f>Wensen!D72</f>
        <v>0</v>
      </c>
      <c r="G9" s="15">
        <f t="shared" si="1"/>
        <v>0</v>
      </c>
      <c r="H9" s="14"/>
    </row>
    <row r="10" spans="2:10" x14ac:dyDescent="0.35">
      <c r="B10" s="1" t="s">
        <v>60</v>
      </c>
      <c r="C10" s="13">
        <v>1</v>
      </c>
      <c r="D10" s="13">
        <v>5</v>
      </c>
      <c r="E10" s="13">
        <f t="shared" si="0"/>
        <v>5</v>
      </c>
      <c r="F10" s="23">
        <f>Wensen!D78</f>
        <v>0</v>
      </c>
      <c r="G10" s="15">
        <f t="shared" si="1"/>
        <v>0</v>
      </c>
      <c r="H10" s="14"/>
    </row>
    <row r="11" spans="2:10" x14ac:dyDescent="0.35">
      <c r="B11" s="1"/>
      <c r="F11" s="14"/>
      <c r="G11" s="14"/>
      <c r="H11" s="14"/>
    </row>
    <row r="12" spans="2:10" x14ac:dyDescent="0.35">
      <c r="B12" s="1" t="s">
        <v>39</v>
      </c>
      <c r="C12" s="13">
        <f>SUM(C3:C10)</f>
        <v>24</v>
      </c>
      <c r="D12" s="13">
        <v>5</v>
      </c>
      <c r="E12">
        <f>C12*D12</f>
        <v>120</v>
      </c>
      <c r="F12" s="15">
        <f>SUM(F3:F10)</f>
        <v>0</v>
      </c>
      <c r="G12" s="16">
        <f>SUM(G3:G10)</f>
        <v>0</v>
      </c>
      <c r="H12" s="15"/>
    </row>
    <row r="14" spans="2:10" x14ac:dyDescent="0.35">
      <c r="B14" s="1" t="s">
        <v>73</v>
      </c>
      <c r="F14" s="41">
        <f>Wensen!D84</f>
        <v>0</v>
      </c>
      <c r="H14" s="2"/>
      <c r="I14" s="2"/>
    </row>
    <row r="15" spans="2:10" x14ac:dyDescent="0.35">
      <c r="B15" s="1" t="s">
        <v>74</v>
      </c>
      <c r="F15" s="42" t="e">
        <f>G12/F14*1000000</f>
        <v>#DIV/0!</v>
      </c>
      <c r="G15" s="11"/>
      <c r="H15" s="11"/>
      <c r="J15" s="44" t="s">
        <v>75</v>
      </c>
    </row>
    <row r="16" spans="2:10" x14ac:dyDescent="0.35">
      <c r="B16" s="1"/>
      <c r="F16" s="11"/>
      <c r="H16" s="2"/>
    </row>
    <row r="17" spans="1:8" x14ac:dyDescent="0.35">
      <c r="B17" s="1"/>
      <c r="F17" s="11"/>
      <c r="G17" s="1"/>
      <c r="H17" s="11"/>
    </row>
    <row r="18" spans="1:8" x14ac:dyDescent="0.35">
      <c r="B18" s="1"/>
      <c r="F18" s="11"/>
      <c r="G18" s="1"/>
      <c r="H18" s="11"/>
    </row>
    <row r="22" spans="1:8" x14ac:dyDescent="0.35">
      <c r="B22" s="12"/>
      <c r="C22" s="12"/>
      <c r="D22" s="17"/>
    </row>
    <row r="23" spans="1:8" x14ac:dyDescent="0.35">
      <c r="B23" s="10"/>
      <c r="C23" s="11"/>
      <c r="D23" s="2"/>
    </row>
    <row r="24" spans="1:8" x14ac:dyDescent="0.35">
      <c r="B24" s="10"/>
      <c r="C24" s="11"/>
      <c r="D24" s="2"/>
    </row>
    <row r="25" spans="1:8" x14ac:dyDescent="0.35">
      <c r="B25" s="10"/>
      <c r="C25" s="11"/>
      <c r="D25" s="2"/>
    </row>
    <row r="26" spans="1:8" x14ac:dyDescent="0.35">
      <c r="B26" s="10"/>
      <c r="C26" s="11"/>
      <c r="D26" s="2"/>
    </row>
    <row r="27" spans="1:8" x14ac:dyDescent="0.35">
      <c r="B27" s="10"/>
      <c r="C27" s="11"/>
      <c r="D27" s="2"/>
    </row>
    <row r="28" spans="1:8" x14ac:dyDescent="0.35">
      <c r="A28" s="10"/>
      <c r="C28" s="2"/>
    </row>
  </sheetData>
  <sheetProtection algorithmName="SHA-512" hashValue="W8G9fk57T1idj+knX1WreVw/d6+dwMVhCsoFf+3COuH67AcbMzNdZDpKBZBhSJhkQ13J9LMSAhvhNEP2MajFLw==" saltValue="13kRS3sr0oTfMo+KSnirg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E2FFF7059E1F4DBAD8C68C866D7AA1" ma:contentTypeVersion="14" ma:contentTypeDescription="Een nieuw document maken." ma:contentTypeScope="" ma:versionID="1e50c432187cbff676626b37c37f288d">
  <xsd:schema xmlns:xsd="http://www.w3.org/2001/XMLSchema" xmlns:xs="http://www.w3.org/2001/XMLSchema" xmlns:p="http://schemas.microsoft.com/office/2006/metadata/properties" xmlns:ns2="3e3e99da-681c-4acf-9039-f824ee2410fb" xmlns:ns3="704b9874-1636-4dce-bf7d-1a9ab8c317ea" targetNamespace="http://schemas.microsoft.com/office/2006/metadata/properties" ma:root="true" ma:fieldsID="48f5a673a7952c4509c9adcacc73f950" ns2:_="" ns3:_="">
    <xsd:import namespace="3e3e99da-681c-4acf-9039-f824ee2410fb"/>
    <xsd:import namespace="704b9874-1636-4dce-bf7d-1a9ab8c317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3e99da-681c-4acf-9039-f824ee2410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04b9874-1636-4dce-bf7d-1a9ab8c317ea"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f2505ca3-7cf2-4a4e-9e66-d79de03225ca}" ma:internalName="TaxCatchAll" ma:showField="CatchAllData" ma:web="704b9874-1636-4dce-bf7d-1a9ab8c317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e3e99da-681c-4acf-9039-f824ee2410fb">
      <Terms xmlns="http://schemas.microsoft.com/office/infopath/2007/PartnerControls"/>
    </lcf76f155ced4ddcb4097134ff3c332f>
    <TaxCatchAll xmlns="704b9874-1636-4dce-bf7d-1a9ab8c317e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5F25F3-6D3D-473D-B978-AE00564694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3e99da-681c-4acf-9039-f824ee2410fb"/>
    <ds:schemaRef ds:uri="704b9874-1636-4dce-bf7d-1a9ab8c31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80FCC5-48E9-4224-95B0-9B4AEAF187E0}">
  <ds:schemaRefs>
    <ds:schemaRef ds:uri="http://schemas.microsoft.com/office/2006/metadata/properties"/>
    <ds:schemaRef ds:uri="http://www.w3.org/XML/1998/namespace"/>
    <ds:schemaRef ds:uri="704b9874-1636-4dce-bf7d-1a9ab8c317ea"/>
    <ds:schemaRef ds:uri="http://schemas.microsoft.com/office/2006/documentManagement/types"/>
    <ds:schemaRef ds:uri="3e3e99da-681c-4acf-9039-f824ee2410fb"/>
    <ds:schemaRef ds:uri="http://purl.org/dc/elements/1.1/"/>
    <ds:schemaRef ds:uri="http://purl.org/dc/dcmitype/"/>
    <ds:schemaRef ds:uri="http://schemas.openxmlformats.org/package/2006/metadata/core-properti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89CDB464-3AF9-45E4-A6B5-A585101958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Inschrijver</vt:lpstr>
      <vt:lpstr>Wensen</vt:lpstr>
      <vt:lpstr>Conclusiematrix</vt:lpstr>
    </vt:vector>
  </TitlesOfParts>
  <Manager/>
  <Company>De Haagse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Stolk, P.A.</dc:creator>
  <cp:keywords/>
  <dc:description/>
  <cp:lastModifiedBy>Mitchell van Meggelen</cp:lastModifiedBy>
  <cp:revision/>
  <dcterms:created xsi:type="dcterms:W3CDTF">2022-10-13T20:13:18Z</dcterms:created>
  <dcterms:modified xsi:type="dcterms:W3CDTF">2022-11-01T15:41:21Z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0x010100B7E2FFF7059E1F4DBAD8C68C866D7AA1</vt:lpwstr>
  </property>
  <property fmtid="{D5CDD505-2E9C-101B-9397-08002B2CF9AE}" pid="3" name="MediaServiceImageTags">
    <vt:lpwstr/>
  </property>
</Properties>
</file>